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D153" i="3"/>
  <c r="D154" s="1"/>
  <c r="C153"/>
  <c r="C154" s="1"/>
  <c r="B153"/>
  <c r="B154" s="1"/>
  <c r="A153"/>
  <c r="A154" s="1"/>
  <c r="AT156" i="1"/>
  <c r="AR156"/>
  <c r="AL156"/>
  <c r="AJ156"/>
  <c r="AD156"/>
  <c r="AB156"/>
  <c r="AX154"/>
  <c r="AX156" s="1"/>
  <c r="AV154"/>
  <c r="AV156" s="1"/>
  <c r="AT154"/>
  <c r="AR154"/>
  <c r="AP154"/>
  <c r="AP156" s="1"/>
  <c r="AN154"/>
  <c r="AN156" s="1"/>
  <c r="AL154"/>
  <c r="AJ154"/>
  <c r="AH154"/>
  <c r="AH156" s="1"/>
  <c r="AF154"/>
  <c r="AF156" s="1"/>
  <c r="AD154"/>
  <c r="AB154"/>
  <c r="Z154"/>
  <c r="Z156" s="1"/>
  <c r="X154"/>
  <c r="X156" s="1"/>
  <c r="AX153"/>
  <c r="AW153"/>
  <c r="AW154" s="1"/>
  <c r="AW156" s="1"/>
  <c r="AV153"/>
  <c r="AU153"/>
  <c r="AU154" s="1"/>
  <c r="AU156" s="1"/>
  <c r="AT153"/>
  <c r="AS153"/>
  <c r="AS154" s="1"/>
  <c r="AS156" s="1"/>
  <c r="AR153"/>
  <c r="AQ153"/>
  <c r="AQ154" s="1"/>
  <c r="AQ156" s="1"/>
  <c r="AP153"/>
  <c r="AN153"/>
  <c r="AM153"/>
  <c r="AM154" s="1"/>
  <c r="AM156" s="1"/>
  <c r="AL153"/>
  <c r="AK153"/>
  <c r="AK154" s="1"/>
  <c r="AK156" s="1"/>
  <c r="AJ153"/>
  <c r="AI153"/>
  <c r="AI154" s="1"/>
  <c r="AI156" s="1"/>
  <c r="AH153"/>
  <c r="AG153"/>
  <c r="AG154" s="1"/>
  <c r="AG156" s="1"/>
  <c r="AF153"/>
  <c r="AE153"/>
  <c r="AE154" s="1"/>
  <c r="AE156" s="1"/>
  <c r="AD153"/>
  <c r="AC153"/>
  <c r="AC154" s="1"/>
  <c r="AC156" s="1"/>
  <c r="AB153"/>
  <c r="AA153"/>
  <c r="AA154" s="1"/>
  <c r="AA156" s="1"/>
  <c r="Z153"/>
  <c r="Y153"/>
  <c r="Y154" s="1"/>
  <c r="Y156" s="1"/>
  <c r="X153"/>
  <c r="W153"/>
  <c r="W154" s="1"/>
  <c r="W156" s="1"/>
  <c r="AY151"/>
  <c r="AO151"/>
  <c r="AG151"/>
  <c r="AZ151" s="1"/>
  <c r="BA151" s="1"/>
  <c r="O151"/>
  <c r="AZ150"/>
  <c r="BA150" s="1"/>
  <c r="AY150"/>
  <c r="AO150"/>
  <c r="AG150"/>
  <c r="O150"/>
  <c r="AZ149"/>
  <c r="BA149" s="1"/>
  <c r="AY149"/>
  <c r="AO149"/>
  <c r="AG149"/>
  <c r="O149"/>
  <c r="AY148"/>
  <c r="AO148"/>
  <c r="AZ148" s="1"/>
  <c r="BA148" s="1"/>
  <c r="AG148"/>
  <c r="O148"/>
  <c r="AY147"/>
  <c r="AO147"/>
  <c r="AG147"/>
  <c r="AZ147" s="1"/>
  <c r="BA147" s="1"/>
  <c r="O147"/>
  <c r="AZ146"/>
  <c r="BA146" s="1"/>
  <c r="AY146"/>
  <c r="AO146"/>
  <c r="AG146"/>
  <c r="O146"/>
  <c r="AZ145"/>
  <c r="BA145" s="1"/>
  <c r="AY145"/>
  <c r="AO145"/>
  <c r="AG145"/>
  <c r="O145"/>
  <c r="AY144"/>
  <c r="AO144"/>
  <c r="AZ144" s="1"/>
  <c r="BA144" s="1"/>
  <c r="AG144"/>
  <c r="O144"/>
  <c r="AY143"/>
  <c r="AO143"/>
  <c r="AG143"/>
  <c r="AZ143" s="1"/>
  <c r="BA143" s="1"/>
  <c r="O143"/>
  <c r="AZ142"/>
  <c r="BA142" s="1"/>
  <c r="AY142"/>
  <c r="AO142"/>
  <c r="AG142"/>
  <c r="O142"/>
  <c r="AZ141"/>
  <c r="BA141" s="1"/>
  <c r="AY141"/>
  <c r="AO141"/>
  <c r="AG141"/>
  <c r="O141"/>
  <c r="AY140"/>
  <c r="AO140"/>
  <c r="AZ140" s="1"/>
  <c r="BA140" s="1"/>
  <c r="AG140"/>
  <c r="O140"/>
  <c r="AY139"/>
  <c r="AO139"/>
  <c r="AG139"/>
  <c r="AZ139" s="1"/>
  <c r="BA139" s="1"/>
  <c r="O139"/>
  <c r="AZ138"/>
  <c r="BA138" s="1"/>
  <c r="AY138"/>
  <c r="AO138"/>
  <c r="AG138"/>
  <c r="O138"/>
  <c r="AZ137"/>
  <c r="BA137" s="1"/>
  <c r="AY137"/>
  <c r="AO137"/>
  <c r="AG137"/>
  <c r="O137"/>
  <c r="AY136"/>
  <c r="AO136"/>
  <c r="AZ136" s="1"/>
  <c r="BA136" s="1"/>
  <c r="AG136"/>
  <c r="O136"/>
  <c r="AY135"/>
  <c r="AO135"/>
  <c r="AG135"/>
  <c r="AZ135" s="1"/>
  <c r="BA135" s="1"/>
  <c r="O135"/>
  <c r="AZ134"/>
  <c r="BA134" s="1"/>
  <c r="AY134"/>
  <c r="AO134"/>
  <c r="AG134"/>
  <c r="O134"/>
  <c r="AZ133"/>
  <c r="BA133" s="1"/>
  <c r="AY133"/>
  <c r="AO133"/>
  <c r="AG133"/>
  <c r="O133"/>
  <c r="AY132"/>
  <c r="AO132"/>
  <c r="AZ132" s="1"/>
  <c r="BA132" s="1"/>
  <c r="AG132"/>
  <c r="O132"/>
  <c r="AY131"/>
  <c r="AO131"/>
  <c r="AG131"/>
  <c r="AZ131" s="1"/>
  <c r="BA131" s="1"/>
  <c r="O131"/>
  <c r="AZ130"/>
  <c r="BA130" s="1"/>
  <c r="AY130"/>
  <c r="AO130"/>
  <c r="AG130"/>
  <c r="O130"/>
  <c r="AZ129"/>
  <c r="BA129" s="1"/>
  <c r="AY129"/>
  <c r="AO129"/>
  <c r="AG129"/>
  <c r="O129"/>
  <c r="AY128"/>
  <c r="AO128"/>
  <c r="AZ128" s="1"/>
  <c r="BA128" s="1"/>
  <c r="AG128"/>
  <c r="O128"/>
  <c r="AY127"/>
  <c r="AO127"/>
  <c r="AG127"/>
  <c r="AZ127" s="1"/>
  <c r="BA127" s="1"/>
  <c r="O127"/>
  <c r="AZ126"/>
  <c r="BA126" s="1"/>
  <c r="AY126"/>
  <c r="AO126"/>
  <c r="AG126"/>
  <c r="O126"/>
  <c r="AZ125"/>
  <c r="BA125" s="1"/>
  <c r="AY125"/>
  <c r="AO125"/>
  <c r="AG125"/>
  <c r="O125"/>
  <c r="AY124"/>
  <c r="AO124"/>
  <c r="AZ124" s="1"/>
  <c r="BA124" s="1"/>
  <c r="AG124"/>
  <c r="O124"/>
  <c r="AY123"/>
  <c r="AO123"/>
  <c r="AG123"/>
  <c r="AZ123" s="1"/>
  <c r="BA123" s="1"/>
  <c r="O123"/>
  <c r="AZ122"/>
  <c r="BA122" s="1"/>
  <c r="AY122"/>
  <c r="AO122"/>
  <c r="AG122"/>
  <c r="O122"/>
  <c r="AZ121"/>
  <c r="BA121" s="1"/>
  <c r="AY121"/>
  <c r="AO121"/>
  <c r="AG121"/>
  <c r="O121"/>
  <c r="AY120"/>
  <c r="AO120"/>
  <c r="AZ120" s="1"/>
  <c r="BA120" s="1"/>
  <c r="AG120"/>
  <c r="O120"/>
  <c r="AY119"/>
  <c r="AO119"/>
  <c r="AG119"/>
  <c r="AZ119" s="1"/>
  <c r="BA119" s="1"/>
  <c r="O119"/>
  <c r="AZ118"/>
  <c r="BA118" s="1"/>
  <c r="AY118"/>
  <c r="AO118"/>
  <c r="AG118"/>
  <c r="O118"/>
  <c r="AZ117"/>
  <c r="BA117" s="1"/>
  <c r="AY117"/>
  <c r="AO117"/>
  <c r="AG117"/>
  <c r="O117"/>
  <c r="AY116"/>
  <c r="AO116"/>
  <c r="AZ116" s="1"/>
  <c r="BA116" s="1"/>
  <c r="AG116"/>
  <c r="O116"/>
  <c r="AY115"/>
  <c r="AO115"/>
  <c r="AG115"/>
  <c r="AZ115" s="1"/>
  <c r="BA115" s="1"/>
  <c r="O115"/>
  <c r="AZ114"/>
  <c r="BA114" s="1"/>
  <c r="AY114"/>
  <c r="AO114"/>
  <c r="AG114"/>
  <c r="O114"/>
  <c r="AZ113"/>
  <c r="BA113" s="1"/>
  <c r="AY113"/>
  <c r="AO113"/>
  <c r="AG113"/>
  <c r="O113"/>
  <c r="AY112"/>
  <c r="AO112"/>
  <c r="AZ112" s="1"/>
  <c r="BA112" s="1"/>
  <c r="AG112"/>
  <c r="O112"/>
  <c r="AY111"/>
  <c r="AO111"/>
  <c r="AG111"/>
  <c r="AZ111" s="1"/>
  <c r="BA111" s="1"/>
  <c r="O111"/>
  <c r="AZ110"/>
  <c r="BA110" s="1"/>
  <c r="AY110"/>
  <c r="AO110"/>
  <c r="AG110"/>
  <c r="O110"/>
  <c r="AZ109"/>
  <c r="BA109" s="1"/>
  <c r="AY109"/>
  <c r="AO109"/>
  <c r="AG109"/>
  <c r="O109"/>
  <c r="AY108"/>
  <c r="AO108"/>
  <c r="AZ108" s="1"/>
  <c r="BA108" s="1"/>
  <c r="AG108"/>
  <c r="O108"/>
  <c r="AY107"/>
  <c r="AO107"/>
  <c r="AG107"/>
  <c r="AZ107" s="1"/>
  <c r="BA107" s="1"/>
  <c r="O107"/>
  <c r="AZ106"/>
  <c r="BA106" s="1"/>
  <c r="AY106"/>
  <c r="AO106"/>
  <c r="AG106"/>
  <c r="O106"/>
  <c r="AZ105"/>
  <c r="BA105" s="1"/>
  <c r="AY105"/>
  <c r="AO105"/>
  <c r="AG105"/>
  <c r="O105"/>
  <c r="AY104"/>
  <c r="AO104"/>
  <c r="AZ104" s="1"/>
  <c r="BA104" s="1"/>
  <c r="AG104"/>
  <c r="O104"/>
  <c r="AY103"/>
  <c r="AO103"/>
  <c r="AG103"/>
  <c r="AZ103" s="1"/>
  <c r="BA103" s="1"/>
  <c r="O103"/>
  <c r="AZ102"/>
  <c r="BA102" s="1"/>
  <c r="AY102"/>
  <c r="AO102"/>
  <c r="AG102"/>
  <c r="O102"/>
  <c r="AZ101"/>
  <c r="BA101" s="1"/>
  <c r="AY101"/>
  <c r="AO101"/>
  <c r="AG101"/>
  <c r="O101"/>
  <c r="AY100"/>
  <c r="AO100"/>
  <c r="AZ100" s="1"/>
  <c r="BA100" s="1"/>
  <c r="AG100"/>
  <c r="O100"/>
  <c r="AY99"/>
  <c r="AO99"/>
  <c r="AG99"/>
  <c r="AZ99" s="1"/>
  <c r="BA99" s="1"/>
  <c r="O99"/>
  <c r="AZ98"/>
  <c r="BA98" s="1"/>
  <c r="AY98"/>
  <c r="AO98"/>
  <c r="AG98"/>
  <c r="O98"/>
  <c r="AZ97"/>
  <c r="BA97" s="1"/>
  <c r="AY97"/>
  <c r="AO97"/>
  <c r="AG97"/>
  <c r="O97"/>
  <c r="AY96"/>
  <c r="AO96"/>
  <c r="AZ96" s="1"/>
  <c r="BA96" s="1"/>
  <c r="AG96"/>
  <c r="O96"/>
  <c r="AY95"/>
  <c r="AO95"/>
  <c r="AG95"/>
  <c r="AZ95" s="1"/>
  <c r="BA95" s="1"/>
  <c r="O95"/>
  <c r="AZ94"/>
  <c r="BA94" s="1"/>
  <c r="AY94"/>
  <c r="AO94"/>
  <c r="AG94"/>
  <c r="O94"/>
  <c r="AZ93"/>
  <c r="BA93" s="1"/>
  <c r="AY93"/>
  <c r="AO93"/>
  <c r="AG93"/>
  <c r="O93"/>
  <c r="AY92"/>
  <c r="AO92"/>
  <c r="AZ92" s="1"/>
  <c r="BA92" s="1"/>
  <c r="AG92"/>
  <c r="O92"/>
  <c r="AY91"/>
  <c r="AO91"/>
  <c r="AG91"/>
  <c r="AZ91" s="1"/>
  <c r="BA91" s="1"/>
  <c r="O91"/>
  <c r="AZ90"/>
  <c r="BA90" s="1"/>
  <c r="AY90"/>
  <c r="AO90"/>
  <c r="AG90"/>
  <c r="O90"/>
  <c r="AZ89"/>
  <c r="BA89" s="1"/>
  <c r="AY89"/>
  <c r="AO89"/>
  <c r="AG89"/>
  <c r="O89"/>
  <c r="AY88"/>
  <c r="AO88"/>
  <c r="AZ88" s="1"/>
  <c r="BA88" s="1"/>
  <c r="AG88"/>
  <c r="O88"/>
  <c r="AY87"/>
  <c r="AO87"/>
  <c r="AG87"/>
  <c r="AZ87" s="1"/>
  <c r="BA87" s="1"/>
  <c r="O87"/>
  <c r="AZ86"/>
  <c r="BA86" s="1"/>
  <c r="AY86"/>
  <c r="AO86"/>
  <c r="AG86"/>
  <c r="O86"/>
  <c r="AZ85"/>
  <c r="BA85" s="1"/>
  <c r="AY85"/>
  <c r="AO85"/>
  <c r="AG85"/>
  <c r="O85"/>
  <c r="AY84"/>
  <c r="AO84"/>
  <c r="AZ84" s="1"/>
  <c r="BA84" s="1"/>
  <c r="AG84"/>
  <c r="O84"/>
  <c r="AY83"/>
  <c r="AO83"/>
  <c r="AG83"/>
  <c r="AZ83" s="1"/>
  <c r="BA83" s="1"/>
  <c r="O83"/>
  <c r="AZ82"/>
  <c r="BA82" s="1"/>
  <c r="AY82"/>
  <c r="AO82"/>
  <c r="AG82"/>
  <c r="O82"/>
  <c r="AZ81"/>
  <c r="BA81" s="1"/>
  <c r="AY81"/>
  <c r="AO81"/>
  <c r="AG81"/>
  <c r="O81"/>
  <c r="AY80"/>
  <c r="AO80"/>
  <c r="AZ80" s="1"/>
  <c r="BA80" s="1"/>
  <c r="AG80"/>
  <c r="O80"/>
  <c r="AY79"/>
  <c r="AO79"/>
  <c r="AG79"/>
  <c r="AZ79" s="1"/>
  <c r="BA79" s="1"/>
  <c r="O79"/>
  <c r="AZ78"/>
  <c r="BA78" s="1"/>
  <c r="AY78"/>
  <c r="AO78"/>
  <c r="AG78"/>
  <c r="O78"/>
  <c r="AZ77"/>
  <c r="BA77" s="1"/>
  <c r="AY77"/>
  <c r="AO77"/>
  <c r="AG77"/>
  <c r="O77"/>
  <c r="AY76"/>
  <c r="AO76"/>
  <c r="AZ76" s="1"/>
  <c r="BA76" s="1"/>
  <c r="AG76"/>
  <c r="O76"/>
  <c r="AY75"/>
  <c r="AO75"/>
  <c r="AG75"/>
  <c r="AZ75" s="1"/>
  <c r="BA75" s="1"/>
  <c r="O75"/>
  <c r="AZ74"/>
  <c r="BA74" s="1"/>
  <c r="AY74"/>
  <c r="AO74"/>
  <c r="AG74"/>
  <c r="O74"/>
  <c r="AZ73"/>
  <c r="BA73" s="1"/>
  <c r="AY73"/>
  <c r="AO73"/>
  <c r="AG73"/>
  <c r="O73"/>
  <c r="AY72"/>
  <c r="AO72"/>
  <c r="AZ72" s="1"/>
  <c r="BA72" s="1"/>
  <c r="AG72"/>
  <c r="O72"/>
  <c r="AY71"/>
  <c r="AO71"/>
  <c r="AG71"/>
  <c r="AZ71" s="1"/>
  <c r="BA71" s="1"/>
  <c r="O71"/>
  <c r="AZ70"/>
  <c r="BA70" s="1"/>
  <c r="AY70"/>
  <c r="AO70"/>
  <c r="AG70"/>
  <c r="O70"/>
  <c r="AZ69"/>
  <c r="BA69" s="1"/>
  <c r="AY69"/>
  <c r="AO69"/>
  <c r="AG69"/>
  <c r="O69"/>
  <c r="AY68"/>
  <c r="AO68"/>
  <c r="AZ68" s="1"/>
  <c r="BA68" s="1"/>
  <c r="AG68"/>
  <c r="O68"/>
  <c r="AY67"/>
  <c r="AO67"/>
  <c r="AG67"/>
  <c r="AZ67" s="1"/>
  <c r="BA67" s="1"/>
  <c r="O67"/>
  <c r="AZ66"/>
  <c r="BA66" s="1"/>
  <c r="AY66"/>
  <c r="AO66"/>
  <c r="AG66"/>
  <c r="O66"/>
  <c r="AZ65"/>
  <c r="BA65" s="1"/>
  <c r="AY65"/>
  <c r="AO65"/>
  <c r="AG65"/>
  <c r="O65"/>
  <c r="AY64"/>
  <c r="AO64"/>
  <c r="AZ64" s="1"/>
  <c r="BA64" s="1"/>
  <c r="AG64"/>
  <c r="O64"/>
  <c r="AY63"/>
  <c r="AO63"/>
  <c r="AG63"/>
  <c r="AZ63" s="1"/>
  <c r="BA63" s="1"/>
  <c r="O63"/>
  <c r="AZ62"/>
  <c r="BA62" s="1"/>
  <c r="AY62"/>
  <c r="AO62"/>
  <c r="AG62"/>
  <c r="O62"/>
  <c r="AZ61"/>
  <c r="BA61" s="1"/>
  <c r="AY61"/>
  <c r="AO61"/>
  <c r="AG61"/>
  <c r="O61"/>
  <c r="AY60"/>
  <c r="AO60"/>
  <c r="AZ60" s="1"/>
  <c r="BA60" s="1"/>
  <c r="AG60"/>
  <c r="O60"/>
  <c r="AY59"/>
  <c r="AO59"/>
  <c r="AG59"/>
  <c r="AZ59" s="1"/>
  <c r="BA59" s="1"/>
  <c r="O59"/>
  <c r="AZ58"/>
  <c r="BA58" s="1"/>
  <c r="AY58"/>
  <c r="AO58"/>
  <c r="AG58"/>
  <c r="O58"/>
  <c r="AZ57"/>
  <c r="BA57" s="1"/>
  <c r="AY57"/>
  <c r="AO57"/>
  <c r="AG57"/>
  <c r="O57"/>
  <c r="AY56"/>
  <c r="AO56"/>
  <c r="AZ56" s="1"/>
  <c r="BA56" s="1"/>
  <c r="AG56"/>
  <c r="O56"/>
  <c r="AY55"/>
  <c r="AO55"/>
  <c r="AG55"/>
  <c r="AZ55" s="1"/>
  <c r="BA55" s="1"/>
  <c r="O55"/>
  <c r="AZ54"/>
  <c r="BA54" s="1"/>
  <c r="AY54"/>
  <c r="AO54"/>
  <c r="AG54"/>
  <c r="O54"/>
  <c r="AZ53"/>
  <c r="BA53" s="1"/>
  <c r="AY53"/>
  <c r="AO53"/>
  <c r="AG53"/>
  <c r="O53"/>
  <c r="AY52"/>
  <c r="AO52"/>
  <c r="AZ52" s="1"/>
  <c r="BA52" s="1"/>
  <c r="AG52"/>
  <c r="O52"/>
  <c r="AY51"/>
  <c r="AO51"/>
  <c r="AG51"/>
  <c r="AZ51" s="1"/>
  <c r="BA51" s="1"/>
  <c r="O51"/>
  <c r="AZ50"/>
  <c r="BA50" s="1"/>
  <c r="AY50"/>
  <c r="AO50"/>
  <c r="AG50"/>
  <c r="O50"/>
  <c r="AZ49"/>
  <c r="BA49" s="1"/>
  <c r="AY49"/>
  <c r="AO49"/>
  <c r="AG49"/>
  <c r="O49"/>
  <c r="AY48"/>
  <c r="AO48"/>
  <c r="AZ48" s="1"/>
  <c r="BA48" s="1"/>
  <c r="AG48"/>
  <c r="O48"/>
  <c r="AY47"/>
  <c r="AO47"/>
  <c r="AG47"/>
  <c r="AZ47" s="1"/>
  <c r="BA47" s="1"/>
  <c r="O47"/>
  <c r="AZ46"/>
  <c r="BA46" s="1"/>
  <c r="AY46"/>
  <c r="AO46"/>
  <c r="AG46"/>
  <c r="O46"/>
  <c r="AZ45"/>
  <c r="BA45" s="1"/>
  <c r="AY45"/>
  <c r="AO45"/>
  <c r="AG45"/>
  <c r="O45"/>
  <c r="AY44"/>
  <c r="AO44"/>
  <c r="AZ44" s="1"/>
  <c r="BA44" s="1"/>
  <c r="AG44"/>
  <c r="O44"/>
  <c r="AY43"/>
  <c r="AO43"/>
  <c r="AG43"/>
  <c r="AZ43" s="1"/>
  <c r="BA43" s="1"/>
  <c r="O43"/>
  <c r="AZ42"/>
  <c r="BA42" s="1"/>
  <c r="AY42"/>
  <c r="AO42"/>
  <c r="AG42"/>
  <c r="O42"/>
  <c r="AZ41"/>
  <c r="BA41" s="1"/>
  <c r="AY41"/>
  <c r="AO41"/>
  <c r="AG41"/>
  <c r="O41"/>
  <c r="AY40"/>
  <c r="AO40"/>
  <c r="AZ40" s="1"/>
  <c r="BA40" s="1"/>
  <c r="AG40"/>
  <c r="O40"/>
  <c r="AY39"/>
  <c r="AO39"/>
  <c r="AG39"/>
  <c r="AZ39" s="1"/>
  <c r="BA39" s="1"/>
  <c r="O39"/>
  <c r="AZ38"/>
  <c r="BA38" s="1"/>
  <c r="AY38"/>
  <c r="AO38"/>
  <c r="AG38"/>
  <c r="O38"/>
  <c r="AZ37"/>
  <c r="BA37" s="1"/>
  <c r="AY37"/>
  <c r="AO37"/>
  <c r="AG37"/>
  <c r="O37"/>
  <c r="AY36"/>
  <c r="AO36"/>
  <c r="AZ36" s="1"/>
  <c r="BA36" s="1"/>
  <c r="AG36"/>
  <c r="O36"/>
  <c r="AY35"/>
  <c r="AO35"/>
  <c r="AG35"/>
  <c r="AZ35" s="1"/>
  <c r="BA35" s="1"/>
  <c r="O35"/>
  <c r="AZ34"/>
  <c r="BA34" s="1"/>
  <c r="AY34"/>
  <c r="AO34"/>
  <c r="AG34"/>
  <c r="O34"/>
  <c r="AZ33"/>
  <c r="BA33" s="1"/>
  <c r="AY33"/>
  <c r="AO33"/>
  <c r="AG33"/>
  <c r="O33"/>
  <c r="AY32"/>
  <c r="AO32"/>
  <c r="AZ32" s="1"/>
  <c r="BA32" s="1"/>
  <c r="AG32"/>
  <c r="O32"/>
  <c r="AY31"/>
  <c r="AO31"/>
  <c r="AG31"/>
  <c r="AZ31" s="1"/>
  <c r="BA31" s="1"/>
  <c r="O31"/>
  <c r="AZ30"/>
  <c r="BA30" s="1"/>
  <c r="AY30"/>
  <c r="AO30"/>
  <c r="AG30"/>
  <c r="O30"/>
  <c r="AZ29"/>
  <c r="BA29" s="1"/>
  <c r="AY29"/>
  <c r="AO29"/>
  <c r="AG29"/>
  <c r="O29"/>
  <c r="AY28"/>
  <c r="AO28"/>
  <c r="AZ28" s="1"/>
  <c r="BA28" s="1"/>
  <c r="AG28"/>
  <c r="O28"/>
  <c r="AY27"/>
  <c r="AO27"/>
  <c r="AG27"/>
  <c r="AZ27" s="1"/>
  <c r="BA27" s="1"/>
  <c r="O27"/>
  <c r="AZ26"/>
  <c r="BA26" s="1"/>
  <c r="AY26"/>
  <c r="AO26"/>
  <c r="AG26"/>
  <c r="O26"/>
  <c r="AZ25"/>
  <c r="BA25" s="1"/>
  <c r="AY25"/>
  <c r="AO25"/>
  <c r="AG25"/>
  <c r="O25"/>
  <c r="AY24"/>
  <c r="AO24"/>
  <c r="AZ24" s="1"/>
  <c r="BA24" s="1"/>
  <c r="AG24"/>
  <c r="O24"/>
  <c r="AY23"/>
  <c r="AO23"/>
  <c r="AG23"/>
  <c r="AZ23" s="1"/>
  <c r="BA23" s="1"/>
  <c r="O23"/>
  <c r="AZ22"/>
  <c r="BA22" s="1"/>
  <c r="AY22"/>
  <c r="AO22"/>
  <c r="AG22"/>
  <c r="O22"/>
  <c r="AZ21"/>
  <c r="BA21" s="1"/>
  <c r="AY21"/>
  <c r="AO21"/>
  <c r="AG21"/>
  <c r="O21"/>
  <c r="AY20"/>
  <c r="AO20"/>
  <c r="AZ20" s="1"/>
  <c r="BA20" s="1"/>
  <c r="AG20"/>
  <c r="O20"/>
  <c r="AY19"/>
  <c r="AO19"/>
  <c r="AG19"/>
  <c r="AZ19" s="1"/>
  <c r="BA19" s="1"/>
  <c r="O19"/>
  <c r="AZ18"/>
  <c r="BA18" s="1"/>
  <c r="AY18"/>
  <c r="AO18"/>
  <c r="AG18"/>
  <c r="O18"/>
  <c r="AZ17"/>
  <c r="BA17" s="1"/>
  <c r="AY17"/>
  <c r="AO17"/>
  <c r="AG17"/>
  <c r="O17"/>
  <c r="AY16"/>
  <c r="AO16"/>
  <c r="AZ16" s="1"/>
  <c r="BA16" s="1"/>
  <c r="AG16"/>
  <c r="O16"/>
  <c r="AY15"/>
  <c r="AO15"/>
  <c r="AG15"/>
  <c r="AZ15" s="1"/>
  <c r="BA15" s="1"/>
  <c r="O15"/>
  <c r="AZ14"/>
  <c r="BA14" s="1"/>
  <c r="AY14"/>
  <c r="AO14"/>
  <c r="AG14"/>
  <c r="O14"/>
  <c r="AZ13"/>
  <c r="BA13" s="1"/>
  <c r="AY13"/>
  <c r="AO13"/>
  <c r="AG13"/>
  <c r="O13"/>
  <c r="AY12"/>
  <c r="AO12"/>
  <c r="AZ12" s="1"/>
  <c r="BA12" s="1"/>
  <c r="AG12"/>
  <c r="O12"/>
  <c r="AY11"/>
  <c r="AO11"/>
  <c r="AG11"/>
  <c r="AZ11" s="1"/>
  <c r="BA11" s="1"/>
  <c r="O11"/>
  <c r="AZ10"/>
  <c r="BA10" s="1"/>
  <c r="AY10"/>
  <c r="AO10"/>
  <c r="AG10"/>
  <c r="O10"/>
  <c r="AZ9"/>
  <c r="BA9" s="1"/>
  <c r="AY9"/>
  <c r="AO9"/>
  <c r="AG9"/>
  <c r="O9"/>
  <c r="AY8"/>
  <c r="AO8"/>
  <c r="AZ8" s="1"/>
  <c r="BA8" s="1"/>
  <c r="AG8"/>
  <c r="O8"/>
  <c r="AY7"/>
  <c r="AO7"/>
  <c r="AG7"/>
  <c r="AZ7" s="1"/>
  <c r="BA7" s="1"/>
  <c r="O7"/>
  <c r="AZ6"/>
  <c r="BA6" s="1"/>
  <c r="AY6"/>
  <c r="AO6"/>
  <c r="AG6"/>
  <c r="O6"/>
  <c r="AZ5"/>
  <c r="BA5" s="1"/>
  <c r="AY5"/>
  <c r="AO5"/>
  <c r="AG5"/>
  <c r="O5"/>
  <c r="AY4"/>
  <c r="AO4"/>
  <c r="AZ4" s="1"/>
  <c r="BA4" s="1"/>
  <c r="AG4"/>
  <c r="O4"/>
  <c r="AY3"/>
  <c r="AO3"/>
  <c r="AG3"/>
  <c r="AZ3" s="1"/>
  <c r="BA3" s="1"/>
  <c r="O3"/>
  <c r="AZ2"/>
  <c r="AY2"/>
  <c r="AY153" s="1"/>
  <c r="AY154" s="1"/>
  <c r="AY156" s="1"/>
  <c r="AO2"/>
  <c r="AG2"/>
  <c r="O2"/>
  <c r="AZ153" l="1"/>
  <c r="AZ154" s="1"/>
  <c r="AZ156" s="1"/>
  <c r="BA2"/>
  <c r="BA153" s="1"/>
  <c r="AO153"/>
  <c r="AO154" s="1"/>
  <c r="AO156" s="1"/>
</calcChain>
</file>

<file path=xl/sharedStrings.xml><?xml version="1.0" encoding="utf-8"?>
<sst xmlns="http://schemas.openxmlformats.org/spreadsheetml/2006/main" count="1945" uniqueCount="265">
  <si>
    <t>Address (administrative region)</t>
  </si>
  <si>
    <t>Name of Respondents</t>
  </si>
  <si>
    <t>Sex of Respondents</t>
  </si>
  <si>
    <t>Age</t>
  </si>
  <si>
    <t>Schooling year</t>
  </si>
  <si>
    <t>Ethnicity of Respondents</t>
  </si>
  <si>
    <t xml:space="preserve">Area of pond in kattha </t>
  </si>
  <si>
    <t>Annual  Income</t>
  </si>
  <si>
    <t>How long have you been farming fish ( no of experience year)</t>
  </si>
  <si>
    <t>Do you visit Krishi Gyan Kendra/ Fish Related Organizations?</t>
  </si>
  <si>
    <t>Are you member of any Farmers Organisation?</t>
  </si>
  <si>
    <t>Do you consult with extension agent?</t>
  </si>
  <si>
    <t>For which purpose do you consult?</t>
  </si>
  <si>
    <t>How often do you consult?</t>
  </si>
  <si>
    <t>Major source of information.</t>
  </si>
  <si>
    <t>Ratnanagar Nagarpalika, Chitawan, Province 3, Nepal</t>
  </si>
  <si>
    <t>Dinesh Adhikari</t>
  </si>
  <si>
    <t>Men</t>
  </si>
  <si>
    <t>Elite</t>
  </si>
  <si>
    <t>No</t>
  </si>
  <si>
    <t>Yes</t>
  </si>
  <si>
    <t>Printed and electronic media</t>
  </si>
  <si>
    <t>Bharat shrestha</t>
  </si>
  <si>
    <t>Non-Elite &amp; touchable</t>
  </si>
  <si>
    <t>Rapti Nagarpalika, Province 3, Rapti Nagarpalika, Makwanpur, Province 3, Nepal</t>
  </si>
  <si>
    <t>Tungan Prasad pathak</t>
  </si>
  <si>
    <t>Disease and Risk management</t>
  </si>
  <si>
    <t>When needed</t>
  </si>
  <si>
    <t>Fish related organizations</t>
  </si>
  <si>
    <t>Dhanmaya silwal</t>
  </si>
  <si>
    <t>Women</t>
  </si>
  <si>
    <t>Raju rai</t>
  </si>
  <si>
    <t>Production</t>
  </si>
  <si>
    <t>Garkha bahadhur rai</t>
  </si>
  <si>
    <t>Prem bahadur rai</t>
  </si>
  <si>
    <t>Man bahadhur rai</t>
  </si>
  <si>
    <t>Shre ram neupqne</t>
  </si>
  <si>
    <t xml:space="preserve">Friends and neighbors </t>
  </si>
  <si>
    <t>Januka rai</t>
  </si>
  <si>
    <t>Milan lamichhane</t>
  </si>
  <si>
    <t>Extension agent</t>
  </si>
  <si>
    <t>Dil bahadhur rai</t>
  </si>
  <si>
    <t>Nir bahadur rai</t>
  </si>
  <si>
    <t>Dambar bahadhur rai</t>
  </si>
  <si>
    <t>Som bahadhur rai</t>
  </si>
  <si>
    <t>Shikha Mahato</t>
  </si>
  <si>
    <t>Most of the time</t>
  </si>
  <si>
    <t>Sunita Mahato</t>
  </si>
  <si>
    <t>Bharat Mahato</t>
  </si>
  <si>
    <t>Non-Elite &amp; Untouchable</t>
  </si>
  <si>
    <t>Resham magar</t>
  </si>
  <si>
    <t>Farmers organization</t>
  </si>
  <si>
    <t xml:space="preserve">Deepak Lamichhane </t>
  </si>
  <si>
    <t>Hari Paudel</t>
  </si>
  <si>
    <t>Dhakaram Subedi</t>
  </si>
  <si>
    <t>Naran Basnet</t>
  </si>
  <si>
    <t>Comaraj Pandey</t>
  </si>
  <si>
    <t>Thirnath subedi</t>
  </si>
  <si>
    <t>Shyam Krishna shrestha</t>
  </si>
  <si>
    <t>Lahan Chaudhary</t>
  </si>
  <si>
    <t>Hari Chaudhary</t>
  </si>
  <si>
    <t>Ishwar Chaudhary</t>
  </si>
  <si>
    <t>Krishna Acharya</t>
  </si>
  <si>
    <t>Khairahani Nagarpalika, Chitawan, Province 3, Nepal</t>
  </si>
  <si>
    <t>Indra Chaudhary</t>
  </si>
  <si>
    <t>Sobhana mahato</t>
  </si>
  <si>
    <t>Devi tharuni</t>
  </si>
  <si>
    <t>Renuka Chaudhary</t>
  </si>
  <si>
    <t>Bishram Chaudhary</t>
  </si>
  <si>
    <t>Manju Upreti</t>
  </si>
  <si>
    <t>Suraj Chaudhary</t>
  </si>
  <si>
    <t>Bhesraj panta</t>
  </si>
  <si>
    <t>bimarsa bhandari</t>
  </si>
  <si>
    <t>Hem Gurung</t>
  </si>
  <si>
    <t>Nirmal Bhusal</t>
  </si>
  <si>
    <t>Maniram Nepal</t>
  </si>
  <si>
    <t>Rudra Gurung</t>
  </si>
  <si>
    <t>Hari bahadur gurung</t>
  </si>
  <si>
    <t>Kaji man gurung</t>
  </si>
  <si>
    <t>Harisaran Thapa</t>
  </si>
  <si>
    <t>Sanu  prasad pandey</t>
  </si>
  <si>
    <t>Hira bahadur gurung</t>
  </si>
  <si>
    <t>Chet bahadur thapa</t>
  </si>
  <si>
    <t>Sisir Khatiwada</t>
  </si>
  <si>
    <t>Rajesh Dhakal</t>
  </si>
  <si>
    <t>Bikash Ranabhat</t>
  </si>
  <si>
    <t xml:space="preserve">Jiwan Karki </t>
  </si>
  <si>
    <t>Ramesh pandey</t>
  </si>
  <si>
    <t>Rajan Chaudhary</t>
  </si>
  <si>
    <t>Kamal giri</t>
  </si>
  <si>
    <t>hari thapa</t>
  </si>
  <si>
    <t>sisir khatiwada</t>
  </si>
  <si>
    <t>Jagaru Chaudhary</t>
  </si>
  <si>
    <t>Fulendra Chaudhary</t>
  </si>
  <si>
    <t>Sudarshan mahato</t>
  </si>
  <si>
    <t>Ganga ram mahato</t>
  </si>
  <si>
    <t>Sitaram mahato</t>
  </si>
  <si>
    <t>Prem kumar mahato</t>
  </si>
  <si>
    <t>Ramkumar mahato</t>
  </si>
  <si>
    <t>Sambhu Thapa</t>
  </si>
  <si>
    <t>Agrovet</t>
  </si>
  <si>
    <t>Surendra nath regmi</t>
  </si>
  <si>
    <t>Bipin Khanal</t>
  </si>
  <si>
    <t xml:space="preserve">    Lok Kumari basnet</t>
  </si>
  <si>
    <t>Sagar Dhakal</t>
  </si>
  <si>
    <t>Ishwor Tiwari</t>
  </si>
  <si>
    <t>Sunil kunwar</t>
  </si>
  <si>
    <t>Sujan Kunwar</t>
  </si>
  <si>
    <t>Ramila gautam</t>
  </si>
  <si>
    <t>Hathana mahato</t>
  </si>
  <si>
    <t>Arjun Lamichhane</t>
  </si>
  <si>
    <t>Hari Prasad aryal</t>
  </si>
  <si>
    <t xml:space="preserve">Ramlal Gurung </t>
  </si>
  <si>
    <t>Ram gurung</t>
  </si>
  <si>
    <t>Pratima darai</t>
  </si>
  <si>
    <t>Lok badhur botea</t>
  </si>
  <si>
    <t>Dhan bahadur gurung</t>
  </si>
  <si>
    <t>Dhud badhur gurung</t>
  </si>
  <si>
    <t>Pumori Agro Forestry ( Raju Silwal )</t>
  </si>
  <si>
    <t>Ram paudel</t>
  </si>
  <si>
    <t>laxmi darai</t>
  </si>
  <si>
    <t>Sabitri Chaudhary</t>
  </si>
  <si>
    <t>mohani chaudhary</t>
  </si>
  <si>
    <t>Santa kumari chaudhary</t>
  </si>
  <si>
    <t>guniya tharuni</t>
  </si>
  <si>
    <t>Kaku Chaudhary</t>
  </si>
  <si>
    <t>Biswanath Chaudhary</t>
  </si>
  <si>
    <t>Ashmin kumar chaudhary</t>
  </si>
  <si>
    <t>bikram baidiya</t>
  </si>
  <si>
    <t>Chitwan Organic Matsye farm</t>
  </si>
  <si>
    <t>Ganesh sahani</t>
  </si>
  <si>
    <t>Mithles kumar</t>
  </si>
  <si>
    <t>Suryamukhi Agriculture ( Dinesh Bhatta )</t>
  </si>
  <si>
    <t>Subash paiswan</t>
  </si>
  <si>
    <t>kishan chaudhary</t>
  </si>
  <si>
    <t>Ram Karki</t>
  </si>
  <si>
    <t>Balsingh chaudhary</t>
  </si>
  <si>
    <t>Srijanshil mahila maachha paalan samuha</t>
  </si>
  <si>
    <t>Hathan Chaudhary</t>
  </si>
  <si>
    <t>Ramnarayan Chaudhary</t>
  </si>
  <si>
    <t>Mina Mahati</t>
  </si>
  <si>
    <t>Ramesh Chaudhary</t>
  </si>
  <si>
    <t>Paubi Tharini</t>
  </si>
  <si>
    <t>Mukunda Chaudhary</t>
  </si>
  <si>
    <t>Basant kumar Chaudhary</t>
  </si>
  <si>
    <t>Khatili Chaudhary</t>
  </si>
  <si>
    <t>Ramiya Chaudhari</t>
  </si>
  <si>
    <t>Shova chaudhary</t>
  </si>
  <si>
    <t>Akhikesh Gupta</t>
  </si>
  <si>
    <t>Hira Sahani</t>
  </si>
  <si>
    <t>Manoj Sahani</t>
  </si>
  <si>
    <t>Suresh Sahani</t>
  </si>
  <si>
    <t>Gopi sahani</t>
  </si>
  <si>
    <t>Hari chandra prasad</t>
  </si>
  <si>
    <t>Niraj Khanal</t>
  </si>
  <si>
    <t>Lalpari Sahani</t>
  </si>
  <si>
    <t>Samjhana Sinchuli</t>
  </si>
  <si>
    <t>Kalika Nagarpalika, Chitawan, Province 3, Nepal</t>
  </si>
  <si>
    <t>Lila bahadur shrestha</t>
  </si>
  <si>
    <t>Sanukaji Shrestha</t>
  </si>
  <si>
    <t>Ghan bahadur basnet</t>
  </si>
  <si>
    <t>Aash bahadur thapa</t>
  </si>
  <si>
    <t xml:space="preserve">kum lal shrestha </t>
  </si>
  <si>
    <t>khum narayan shrestha</t>
  </si>
  <si>
    <t>Homnath Ranabhat</t>
  </si>
  <si>
    <t>Binod Ghimire</t>
  </si>
  <si>
    <t>Nabraj Shrestha</t>
  </si>
  <si>
    <t>Ramhari khanal</t>
  </si>
  <si>
    <t xml:space="preserve">Shyam Shrestha </t>
  </si>
  <si>
    <t>Gyanendra Bhandari</t>
  </si>
  <si>
    <t xml:space="preserve">Bikash Shrestha </t>
  </si>
  <si>
    <t>Rishab kharel</t>
  </si>
  <si>
    <t>Junumaya shrestha</t>
  </si>
  <si>
    <t>Bhuwan pathak</t>
  </si>
  <si>
    <t>Prem prasad lamichhane</t>
  </si>
  <si>
    <t>Raju Bhandari</t>
  </si>
  <si>
    <t>Bharat Khanal</t>
  </si>
  <si>
    <t>prem prasad lamichhane</t>
  </si>
  <si>
    <t>Prabin Paudel</t>
  </si>
  <si>
    <t>Arjun Chaudhary</t>
  </si>
  <si>
    <t>Ramsaran pathak</t>
  </si>
  <si>
    <t>Suntidevi</t>
  </si>
  <si>
    <t>Rajendra Adhikaei</t>
  </si>
  <si>
    <t>Kamala Shrestha</t>
  </si>
  <si>
    <t>Meghnath Paudel</t>
  </si>
  <si>
    <t xml:space="preserve"> </t>
  </si>
  <si>
    <t xml:space="preserve">Type of farming </t>
  </si>
  <si>
    <t>Training number (total)</t>
  </si>
  <si>
    <t>No of training regarding marketing of fish</t>
  </si>
  <si>
    <t>No of training in production</t>
  </si>
  <si>
    <t>No of training in disease mgmt</t>
  </si>
  <si>
    <t>Training taken (1= yes, 0= no)</t>
  </si>
  <si>
    <t>Name any five natural feed of fish that you know.</t>
  </si>
  <si>
    <t xml:space="preserve">Name any five artificial feed formulated in industry for feeding of fish </t>
  </si>
  <si>
    <t>which artificial feed do you use in your pond (mustard oil cake/ pina)</t>
  </si>
  <si>
    <t>which artificial feed do you use in your pond (ricebarn)</t>
  </si>
  <si>
    <t>which artificial feed do you use in your pond (chokar)</t>
  </si>
  <si>
    <t>which artificial feed do you use in your pond (Other (please specify)) - specify</t>
  </si>
  <si>
    <t>Do you k0w about growth promoting substance? (vitamin b complex, yeast etc)</t>
  </si>
  <si>
    <t>What amount of crude protein is required in artificial feed? ( 20-30%= 1, Don't know=0)</t>
  </si>
  <si>
    <t xml:space="preserve">What is the feeding rate of fish(especially carp) under normal temperature? [ 2-5 % of body weight=1, no idea=0] </t>
  </si>
  <si>
    <t>What is the appropriate time for feeding? ( morning=1, other answer= 0) include time</t>
  </si>
  <si>
    <t>Feeding K.S (20.5)</t>
  </si>
  <si>
    <t>According to you what are the factors required for success of fish farming (source of water)</t>
  </si>
  <si>
    <t>According to you what are the factors required for success of fish farming (soil type ( clayey and clayey loamy))</t>
  </si>
  <si>
    <t>According to you what are the factors required for success of fish farming (source of seed)</t>
  </si>
  <si>
    <t>According to you what are the factors required for success of fish farming (source of input materials (feed, fertilizer, medicine etc))</t>
  </si>
  <si>
    <t>According to you what are the factors required for success of fish farming (Availability of Technician)</t>
  </si>
  <si>
    <t>According to you what are the factors required for success of fish farming (security (from flood, thief, wild animals etc))</t>
  </si>
  <si>
    <t>According to you what are the factors required for success of fish farming (efficient management an assure of market )</t>
  </si>
  <si>
    <t>Farming Factor K.S (10)</t>
  </si>
  <si>
    <t>What is appropriate ph required for fish farming?</t>
  </si>
  <si>
    <t xml:space="preserve">What type of soil is best for fish farming </t>
  </si>
  <si>
    <t>Requirment of lime in production pond</t>
  </si>
  <si>
    <t>Initial requirement of compost fertilizer in pond</t>
  </si>
  <si>
    <t>what are the role of phyto plankton in fish pond ( 1.increase dissolve oxygen, 2.decrease toxic gas, 3.natural feed, 4.manage temperature &amp; provide shade, 5.decrease cannibalism  :-  number of right answers?)</t>
  </si>
  <si>
    <t xml:space="preserve">Interval of days to check the growth rate </t>
  </si>
  <si>
    <t>Fertilizer requirement: compost - Requirement (right=1, wrong=0)</t>
  </si>
  <si>
    <t>Fertilizer requirement: nitrogen - Requirement (right=1, wrong=0)</t>
  </si>
  <si>
    <t>Fertilizer requirement: phosphorus - Requirement (right=1, wrong=0)</t>
  </si>
  <si>
    <t>Pond Management K.S (15.5)</t>
  </si>
  <si>
    <t>P.K.S (46)</t>
  </si>
  <si>
    <t>PKS %</t>
  </si>
  <si>
    <t>Commercial</t>
  </si>
  <si>
    <t/>
  </si>
  <si>
    <t>Subsistance</t>
  </si>
  <si>
    <t>PKS</t>
  </si>
  <si>
    <t>Knowledge question / categories</t>
  </si>
  <si>
    <t>Mean score</t>
  </si>
  <si>
    <t>Factor for succesful farming (source of water)</t>
  </si>
  <si>
    <t>Factor for succesful farming (soil type ( clayey and clayey loamy))</t>
  </si>
  <si>
    <t>Factor for succesful farming (source of seed)</t>
  </si>
  <si>
    <t>Factor for succesful farming (source of input materials (feed, fertilizer, medicine etc))</t>
  </si>
  <si>
    <t>Factor for succesful farming (Availability of Technician)</t>
  </si>
  <si>
    <t>Factor for succesful farming (security (from flood, thief, wild animals etc))</t>
  </si>
  <si>
    <t>Factor for succesful farming (efficient management an assure of market )</t>
  </si>
  <si>
    <t>P.K.S (%)</t>
  </si>
  <si>
    <t>KNOWLEDGE</t>
  </si>
  <si>
    <t>Average</t>
  </si>
  <si>
    <t>Index</t>
  </si>
  <si>
    <t>Price K.S (10.5)</t>
  </si>
  <si>
    <t>Market K.S (13.5)</t>
  </si>
  <si>
    <t>M.K.S (24)</t>
  </si>
  <si>
    <t>Basic Disese K.S (13)</t>
  </si>
  <si>
    <t>Symptoms K.S (6)</t>
  </si>
  <si>
    <t>Treatment K.S (9)</t>
  </si>
  <si>
    <t xml:space="preserve">Disease Prevention K.S(2) (out of 4: check water, supply Na or K, Add lime, Sanitation) </t>
  </si>
  <si>
    <t>D.K.S (30)</t>
  </si>
  <si>
    <t>T. K. S (100)</t>
  </si>
  <si>
    <t>Knowledge attributes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</si>
  <si>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</si>
  <si>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</si>
  <si>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</si>
  <si>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</si>
  <si>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</si>
  <si>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</si>
  <si>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</si>
  <si>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</si>
  <si>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</si>
  <si>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</si>
  <si>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</si>
  <si>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</si>
  <si>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</si>
  <si>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socioeconomic characters</t>
  </si>
  <si>
    <t>Attr.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</si>
</sst>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56"/>
  <sheetViews>
    <sheetView topLeftCell="AH1" workbookViewId="0">
      <selection activeCell="A147" sqref="A147"/>
    </sheetView>
  </sheetViews>
  <sheetFormatPr defaultRowHeight="15"/>
  <cols>
    <col min="33" max="33" width="9.140625" style="3"/>
    <col min="41" max="41" width="9.140625" style="3"/>
    <col min="51" max="53" width="9.140625" style="3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186</v>
      </c>
      <c r="H1" s="1" t="s">
        <v>6</v>
      </c>
      <c r="I1" s="1" t="s">
        <v>7</v>
      </c>
      <c r="J1" t="s">
        <v>187</v>
      </c>
      <c r="K1" s="1" t="s">
        <v>8</v>
      </c>
      <c r="L1" s="1" t="s">
        <v>188</v>
      </c>
      <c r="M1" s="1" t="s">
        <v>189</v>
      </c>
      <c r="N1" s="1" t="s">
        <v>190</v>
      </c>
      <c r="O1" s="1" t="s">
        <v>187</v>
      </c>
      <c r="P1" s="1" t="s">
        <v>191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192</v>
      </c>
      <c r="X1" s="1" t="s">
        <v>193</v>
      </c>
      <c r="Y1" s="1" t="s">
        <v>194</v>
      </c>
      <c r="Z1" s="1" t="s">
        <v>195</v>
      </c>
      <c r="AA1" s="1" t="s">
        <v>196</v>
      </c>
      <c r="AB1" s="1" t="s">
        <v>197</v>
      </c>
      <c r="AC1" s="1" t="s">
        <v>198</v>
      </c>
      <c r="AD1" s="1" t="s">
        <v>199</v>
      </c>
      <c r="AE1" s="1" t="s">
        <v>200</v>
      </c>
      <c r="AF1" s="1" t="s">
        <v>201</v>
      </c>
      <c r="AG1" s="2" t="s">
        <v>202</v>
      </c>
      <c r="AH1" s="1" t="s">
        <v>203</v>
      </c>
      <c r="AI1" s="1" t="s">
        <v>204</v>
      </c>
      <c r="AJ1" s="1" t="s">
        <v>205</v>
      </c>
      <c r="AK1" s="1" t="s">
        <v>206</v>
      </c>
      <c r="AL1" s="1" t="s">
        <v>207</v>
      </c>
      <c r="AM1" s="1" t="s">
        <v>208</v>
      </c>
      <c r="AN1" s="1" t="s">
        <v>209</v>
      </c>
      <c r="AO1" s="2" t="s">
        <v>210</v>
      </c>
      <c r="AP1" s="1" t="s">
        <v>211</v>
      </c>
      <c r="AQ1" s="1" t="s">
        <v>212</v>
      </c>
      <c r="AR1" s="1" t="s">
        <v>213</v>
      </c>
      <c r="AS1" s="1" t="s">
        <v>214</v>
      </c>
      <c r="AT1" s="1" t="s">
        <v>215</v>
      </c>
      <c r="AU1" s="1" t="s">
        <v>216</v>
      </c>
      <c r="AV1" s="1" t="s">
        <v>217</v>
      </c>
      <c r="AW1" s="1" t="s">
        <v>218</v>
      </c>
      <c r="AX1" s="1" t="s">
        <v>219</v>
      </c>
      <c r="AY1" s="2" t="s">
        <v>220</v>
      </c>
      <c r="AZ1" s="3" t="s">
        <v>221</v>
      </c>
      <c r="BA1" s="3" t="s">
        <v>222</v>
      </c>
    </row>
    <row r="2" spans="1:53">
      <c r="A2" s="1" t="s">
        <v>15</v>
      </c>
      <c r="B2" s="1" t="s">
        <v>16</v>
      </c>
      <c r="C2" s="1" t="s">
        <v>17</v>
      </c>
      <c r="D2" s="1">
        <v>40</v>
      </c>
      <c r="E2" s="1">
        <v>16</v>
      </c>
      <c r="F2" s="1" t="s">
        <v>18</v>
      </c>
      <c r="G2" s="1" t="s">
        <v>223</v>
      </c>
      <c r="H2" s="1">
        <v>24</v>
      </c>
      <c r="I2" s="1">
        <v>500000</v>
      </c>
      <c r="J2">
        <v>0</v>
      </c>
      <c r="K2" s="1">
        <v>6</v>
      </c>
      <c r="L2" s="1">
        <v>0</v>
      </c>
      <c r="M2" s="1">
        <v>0</v>
      </c>
      <c r="N2" s="1">
        <v>0</v>
      </c>
      <c r="O2" s="1">
        <f t="shared" ref="O2:O65" si="0">L2+M2+N2</f>
        <v>0</v>
      </c>
      <c r="P2" s="1">
        <v>0</v>
      </c>
      <c r="Q2" s="1" t="s">
        <v>19</v>
      </c>
      <c r="R2" s="1">
        <v>1</v>
      </c>
      <c r="S2" s="1">
        <v>0</v>
      </c>
      <c r="T2" s="1" t="s">
        <v>224</v>
      </c>
      <c r="U2" s="1" t="s">
        <v>224</v>
      </c>
      <c r="V2" s="1" t="s">
        <v>21</v>
      </c>
      <c r="W2" s="1">
        <v>0</v>
      </c>
      <c r="X2" s="1">
        <v>3</v>
      </c>
      <c r="Y2" s="1">
        <v>1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1</v>
      </c>
      <c r="AG2" s="2">
        <f>W2+X2+Y2+Z2/2+AA2/2+AB2/2+AC2*2+AD2*2+AE2*2+AF2*2</f>
        <v>8.5</v>
      </c>
      <c r="AH2" s="1">
        <v>1</v>
      </c>
      <c r="AI2" s="1">
        <v>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2">
        <f>AH2*2+AI2*0.5+AJ2*2+AK2*2+AL2*1.5+AM2/2+AN2*1.5</f>
        <v>4.5</v>
      </c>
      <c r="AP2" s="1">
        <v>0</v>
      </c>
      <c r="AQ2" s="1">
        <v>1</v>
      </c>
      <c r="AR2" s="1">
        <v>1</v>
      </c>
      <c r="AS2" s="1">
        <v>1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3">
        <f>AP2*2+AQ2+AR2*2+AS2*2+AT2/2+AU2+AV2*2+AW2*1.5+AX2*1.5</f>
        <v>7</v>
      </c>
      <c r="AZ2" s="3">
        <f t="shared" ref="AZ2:AZ33" si="1">AG2+AO2+AY2</f>
        <v>20</v>
      </c>
      <c r="BA2" s="3">
        <f>AZ2/46*100</f>
        <v>43.478260869565219</v>
      </c>
    </row>
    <row r="3" spans="1:53">
      <c r="A3" s="1" t="s">
        <v>15</v>
      </c>
      <c r="B3" s="1" t="s">
        <v>22</v>
      </c>
      <c r="C3" s="1" t="s">
        <v>17</v>
      </c>
      <c r="D3" s="1">
        <v>42</v>
      </c>
      <c r="E3" s="1">
        <v>10</v>
      </c>
      <c r="F3" s="1" t="s">
        <v>23</v>
      </c>
      <c r="G3" s="1" t="s">
        <v>225</v>
      </c>
      <c r="H3" s="1">
        <v>5</v>
      </c>
      <c r="I3" s="1">
        <v>200000</v>
      </c>
      <c r="J3">
        <v>1</v>
      </c>
      <c r="K3" s="1">
        <v>15</v>
      </c>
      <c r="L3" s="1">
        <v>0</v>
      </c>
      <c r="M3" s="1">
        <v>1</v>
      </c>
      <c r="N3" s="1">
        <v>0</v>
      </c>
      <c r="O3" s="1">
        <f t="shared" si="0"/>
        <v>1</v>
      </c>
      <c r="P3" s="1">
        <v>1</v>
      </c>
      <c r="Q3" s="1" t="s">
        <v>20</v>
      </c>
      <c r="R3" s="1">
        <v>1</v>
      </c>
      <c r="S3" s="1">
        <v>0</v>
      </c>
      <c r="T3" s="1" t="s">
        <v>224</v>
      </c>
      <c r="U3" s="1" t="s">
        <v>224</v>
      </c>
      <c r="V3" s="1" t="s">
        <v>21</v>
      </c>
      <c r="W3" s="1">
        <v>4</v>
      </c>
      <c r="X3" s="1">
        <v>5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2">
        <f t="shared" ref="AG3:AG66" si="2">W3+X3+Y3+Z3/2+AA3/2+AB3/2+AC3*2+AD3*2+AE3*2+AF3*2</f>
        <v>12.5</v>
      </c>
      <c r="AH3" s="1">
        <v>1</v>
      </c>
      <c r="AI3" s="1">
        <v>1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2">
        <f t="shared" ref="AO3:AO66" si="3">AH3*2+AI3*0.5+AJ3*2+AK3*2+AL3*1.5+AM3/2+AN3*1.5</f>
        <v>6</v>
      </c>
      <c r="AP3" s="1">
        <v>0</v>
      </c>
      <c r="AQ3" s="1">
        <v>1</v>
      </c>
      <c r="AR3" s="1">
        <v>1</v>
      </c>
      <c r="AS3" s="1">
        <v>1</v>
      </c>
      <c r="AT3" s="1">
        <v>2</v>
      </c>
      <c r="AU3" s="1">
        <v>0</v>
      </c>
      <c r="AV3" s="1">
        <v>1</v>
      </c>
      <c r="AW3" s="1">
        <v>0</v>
      </c>
      <c r="AX3" s="1">
        <v>0</v>
      </c>
      <c r="AY3" s="3">
        <f t="shared" ref="AY3:AY66" si="4">AP3*2+AQ3+AR3*2+AS3*2+AT3/2+AU3+AV3*2+AW3*1.5+AX3*1.5</f>
        <v>8</v>
      </c>
      <c r="AZ3" s="3">
        <f t="shared" si="1"/>
        <v>26.5</v>
      </c>
      <c r="BA3" s="3">
        <f t="shared" ref="BA3:BA66" si="5">AZ3/46*100</f>
        <v>57.608695652173914</v>
      </c>
    </row>
    <row r="4" spans="1:53">
      <c r="A4" s="1" t="s">
        <v>24</v>
      </c>
      <c r="B4" s="1" t="s">
        <v>25</v>
      </c>
      <c r="C4" s="1" t="s">
        <v>17</v>
      </c>
      <c r="D4" s="1">
        <v>51</v>
      </c>
      <c r="E4" s="1">
        <v>12</v>
      </c>
      <c r="F4" s="1" t="s">
        <v>18</v>
      </c>
      <c r="G4" s="1" t="s">
        <v>225</v>
      </c>
      <c r="H4" s="1">
        <v>18</v>
      </c>
      <c r="I4" s="1">
        <v>900000</v>
      </c>
      <c r="J4">
        <v>5</v>
      </c>
      <c r="K4" s="1">
        <v>15</v>
      </c>
      <c r="L4" s="1">
        <v>0</v>
      </c>
      <c r="M4" s="1">
        <v>3</v>
      </c>
      <c r="N4" s="1">
        <v>2</v>
      </c>
      <c r="O4" s="1">
        <f t="shared" si="0"/>
        <v>5</v>
      </c>
      <c r="P4" s="1">
        <v>1</v>
      </c>
      <c r="Q4" s="1" t="s">
        <v>20</v>
      </c>
      <c r="R4" s="1">
        <v>1</v>
      </c>
      <c r="S4" s="1">
        <v>1</v>
      </c>
      <c r="T4" s="1" t="s">
        <v>26</v>
      </c>
      <c r="U4" s="1" t="s">
        <v>27</v>
      </c>
      <c r="V4" s="1" t="s">
        <v>28</v>
      </c>
      <c r="W4" s="1">
        <v>2</v>
      </c>
      <c r="X4" s="1">
        <v>2</v>
      </c>
      <c r="Y4" s="1">
        <v>1</v>
      </c>
      <c r="Z4" s="1">
        <v>1</v>
      </c>
      <c r="AA4" s="1">
        <v>0</v>
      </c>
      <c r="AB4" s="1">
        <v>0</v>
      </c>
      <c r="AC4" s="1">
        <v>1</v>
      </c>
      <c r="AD4" s="1">
        <v>1</v>
      </c>
      <c r="AE4" s="1">
        <v>1</v>
      </c>
      <c r="AF4" s="1">
        <v>1</v>
      </c>
      <c r="AG4" s="2">
        <f t="shared" si="2"/>
        <v>13.5</v>
      </c>
      <c r="AH4" s="1">
        <v>1</v>
      </c>
      <c r="AI4" s="1">
        <v>0</v>
      </c>
      <c r="AJ4" s="1">
        <v>1</v>
      </c>
      <c r="AK4" s="1">
        <v>1</v>
      </c>
      <c r="AL4" s="1">
        <v>0</v>
      </c>
      <c r="AM4" s="1">
        <v>0</v>
      </c>
      <c r="AN4" s="1">
        <v>1</v>
      </c>
      <c r="AO4" s="2">
        <f t="shared" si="3"/>
        <v>7.5</v>
      </c>
      <c r="AP4" s="1">
        <v>1</v>
      </c>
      <c r="AQ4" s="1">
        <v>1</v>
      </c>
      <c r="AR4" s="1">
        <v>1</v>
      </c>
      <c r="AS4" s="1">
        <v>1</v>
      </c>
      <c r="AT4" s="1">
        <v>4</v>
      </c>
      <c r="AU4" s="1">
        <v>1</v>
      </c>
      <c r="AV4" s="1">
        <v>1</v>
      </c>
      <c r="AW4" s="1">
        <v>1</v>
      </c>
      <c r="AX4" s="1">
        <v>1</v>
      </c>
      <c r="AY4" s="3">
        <f t="shared" si="4"/>
        <v>15</v>
      </c>
      <c r="AZ4" s="3">
        <f t="shared" si="1"/>
        <v>36</v>
      </c>
      <c r="BA4" s="3">
        <f t="shared" si="5"/>
        <v>78.260869565217391</v>
      </c>
    </row>
    <row r="5" spans="1:53">
      <c r="A5" s="1" t="s">
        <v>24</v>
      </c>
      <c r="B5" s="1" t="s">
        <v>29</v>
      </c>
      <c r="C5" s="1" t="s">
        <v>30</v>
      </c>
      <c r="D5" s="1">
        <v>45</v>
      </c>
      <c r="E5" s="1">
        <v>0</v>
      </c>
      <c r="F5" s="1" t="s">
        <v>18</v>
      </c>
      <c r="G5" s="1" t="s">
        <v>225</v>
      </c>
      <c r="H5" s="1">
        <v>5</v>
      </c>
      <c r="I5" s="1">
        <v>50000</v>
      </c>
      <c r="J5">
        <v>1</v>
      </c>
      <c r="K5" s="1">
        <v>4</v>
      </c>
      <c r="L5" s="1">
        <v>0</v>
      </c>
      <c r="M5" s="1">
        <v>1</v>
      </c>
      <c r="N5" s="1">
        <v>0</v>
      </c>
      <c r="O5" s="1">
        <f t="shared" si="0"/>
        <v>1</v>
      </c>
      <c r="P5" s="1">
        <v>1</v>
      </c>
      <c r="Q5" s="1" t="s">
        <v>19</v>
      </c>
      <c r="R5" s="1">
        <v>1</v>
      </c>
      <c r="S5" s="1">
        <v>0</v>
      </c>
      <c r="T5" s="1" t="s">
        <v>224</v>
      </c>
      <c r="U5" s="1" t="s">
        <v>224</v>
      </c>
      <c r="V5" s="1" t="s">
        <v>28</v>
      </c>
      <c r="W5" s="1">
        <v>2</v>
      </c>
      <c r="X5" s="1">
        <v>4</v>
      </c>
      <c r="Y5" s="1">
        <v>1</v>
      </c>
      <c r="Z5" s="1">
        <v>1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1</v>
      </c>
      <c r="AG5" s="2">
        <f t="shared" si="2"/>
        <v>11.5</v>
      </c>
      <c r="AH5" s="1">
        <v>1</v>
      </c>
      <c r="AI5" s="1">
        <v>0</v>
      </c>
      <c r="AJ5" s="1">
        <v>1</v>
      </c>
      <c r="AK5" s="1">
        <v>1</v>
      </c>
      <c r="AL5" s="1">
        <v>1</v>
      </c>
      <c r="AM5" s="1">
        <v>0</v>
      </c>
      <c r="AN5" s="1">
        <v>1</v>
      </c>
      <c r="AO5" s="2">
        <f t="shared" si="3"/>
        <v>9</v>
      </c>
      <c r="AP5" s="1">
        <v>0</v>
      </c>
      <c r="AQ5" s="1">
        <v>1</v>
      </c>
      <c r="AR5" s="1">
        <v>0</v>
      </c>
      <c r="AS5" s="1">
        <v>0</v>
      </c>
      <c r="AT5" s="1">
        <v>3</v>
      </c>
      <c r="AU5" s="1">
        <v>1</v>
      </c>
      <c r="AV5" s="1">
        <v>1</v>
      </c>
      <c r="AW5" s="1">
        <v>0</v>
      </c>
      <c r="AX5" s="1">
        <v>0</v>
      </c>
      <c r="AY5" s="3">
        <f t="shared" si="4"/>
        <v>5.5</v>
      </c>
      <c r="AZ5" s="3">
        <f t="shared" si="1"/>
        <v>26</v>
      </c>
      <c r="BA5" s="3">
        <f t="shared" si="5"/>
        <v>56.521739130434781</v>
      </c>
    </row>
    <row r="6" spans="1:53">
      <c r="A6" s="1" t="s">
        <v>24</v>
      </c>
      <c r="B6" s="1" t="s">
        <v>31</v>
      </c>
      <c r="C6" s="1" t="s">
        <v>17</v>
      </c>
      <c r="D6" s="1">
        <v>37</v>
      </c>
      <c r="E6" s="1">
        <v>12</v>
      </c>
      <c r="F6" s="1" t="s">
        <v>23</v>
      </c>
      <c r="G6" s="1" t="s">
        <v>223</v>
      </c>
      <c r="H6" s="1">
        <v>20</v>
      </c>
      <c r="I6" s="1">
        <v>200000</v>
      </c>
      <c r="J6">
        <v>0</v>
      </c>
      <c r="K6" s="1">
        <v>4</v>
      </c>
      <c r="L6" s="1">
        <v>0</v>
      </c>
      <c r="M6" s="1">
        <v>0</v>
      </c>
      <c r="N6" s="1">
        <v>0</v>
      </c>
      <c r="O6" s="1">
        <f t="shared" si="0"/>
        <v>0</v>
      </c>
      <c r="P6" s="1">
        <v>0</v>
      </c>
      <c r="Q6" s="1" t="s">
        <v>19</v>
      </c>
      <c r="R6" s="1">
        <v>1</v>
      </c>
      <c r="S6" s="1">
        <v>1</v>
      </c>
      <c r="T6" s="1" t="s">
        <v>32</v>
      </c>
      <c r="U6" s="1" t="s">
        <v>27</v>
      </c>
      <c r="V6" s="1" t="s">
        <v>28</v>
      </c>
      <c r="W6" s="1">
        <v>2</v>
      </c>
      <c r="X6" s="1">
        <v>4</v>
      </c>
      <c r="Y6" s="1">
        <v>1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2">
        <f t="shared" si="2"/>
        <v>9.5</v>
      </c>
      <c r="AH6" s="1">
        <v>1</v>
      </c>
      <c r="AI6" s="1">
        <v>0</v>
      </c>
      <c r="AJ6" s="1">
        <v>1</v>
      </c>
      <c r="AK6" s="1">
        <v>1</v>
      </c>
      <c r="AL6" s="1">
        <v>0</v>
      </c>
      <c r="AM6" s="1">
        <v>1</v>
      </c>
      <c r="AN6" s="1">
        <v>1</v>
      </c>
      <c r="AO6" s="2">
        <f t="shared" si="3"/>
        <v>8</v>
      </c>
      <c r="AP6" s="1">
        <v>0</v>
      </c>
      <c r="AQ6" s="1">
        <v>1</v>
      </c>
      <c r="AR6" s="1">
        <v>0</v>
      </c>
      <c r="AS6" s="1">
        <v>0</v>
      </c>
      <c r="AT6" s="1">
        <v>2</v>
      </c>
      <c r="AU6" s="1">
        <v>1</v>
      </c>
      <c r="AV6" s="1">
        <v>0</v>
      </c>
      <c r="AW6" s="1">
        <v>0</v>
      </c>
      <c r="AX6" s="1">
        <v>0</v>
      </c>
      <c r="AY6" s="3">
        <f t="shared" si="4"/>
        <v>3</v>
      </c>
      <c r="AZ6" s="3">
        <f t="shared" si="1"/>
        <v>20.5</v>
      </c>
      <c r="BA6" s="3">
        <f t="shared" si="5"/>
        <v>44.565217391304344</v>
      </c>
    </row>
    <row r="7" spans="1:53">
      <c r="A7" s="1" t="s">
        <v>24</v>
      </c>
      <c r="B7" s="1" t="s">
        <v>33</v>
      </c>
      <c r="C7" s="1" t="s">
        <v>17</v>
      </c>
      <c r="D7" s="1">
        <v>50</v>
      </c>
      <c r="E7" s="1">
        <v>0</v>
      </c>
      <c r="F7" s="1" t="s">
        <v>23</v>
      </c>
      <c r="G7" s="1" t="s">
        <v>225</v>
      </c>
      <c r="H7" s="1">
        <v>8</v>
      </c>
      <c r="I7" s="1">
        <v>80000</v>
      </c>
      <c r="J7">
        <v>0</v>
      </c>
      <c r="K7" s="1">
        <v>15</v>
      </c>
      <c r="L7" s="1">
        <v>0</v>
      </c>
      <c r="M7" s="1">
        <v>0</v>
      </c>
      <c r="N7" s="1">
        <v>0</v>
      </c>
      <c r="O7" s="1">
        <f t="shared" si="0"/>
        <v>0</v>
      </c>
      <c r="P7" s="1">
        <v>0</v>
      </c>
      <c r="Q7" s="1" t="s">
        <v>19</v>
      </c>
      <c r="R7" s="1">
        <v>1</v>
      </c>
      <c r="S7" s="1">
        <v>0</v>
      </c>
      <c r="T7" s="1" t="s">
        <v>224</v>
      </c>
      <c r="U7" s="1" t="s">
        <v>224</v>
      </c>
      <c r="V7" s="1" t="s">
        <v>28</v>
      </c>
      <c r="W7" s="1">
        <v>2</v>
      </c>
      <c r="X7" s="1">
        <v>2</v>
      </c>
      <c r="Y7" s="1">
        <v>1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  <c r="AG7" s="2">
        <f t="shared" si="2"/>
        <v>7.5</v>
      </c>
      <c r="AH7" s="1">
        <v>1</v>
      </c>
      <c r="AI7" s="1">
        <v>0</v>
      </c>
      <c r="AJ7" s="1">
        <v>1</v>
      </c>
      <c r="AK7" s="1">
        <v>1</v>
      </c>
      <c r="AL7" s="1">
        <v>0</v>
      </c>
      <c r="AM7" s="1">
        <v>1</v>
      </c>
      <c r="AN7" s="1">
        <v>1</v>
      </c>
      <c r="AO7" s="2">
        <f t="shared" si="3"/>
        <v>8</v>
      </c>
      <c r="AP7" s="1">
        <v>0</v>
      </c>
      <c r="AQ7" s="1">
        <v>1</v>
      </c>
      <c r="AR7" s="1">
        <v>1</v>
      </c>
      <c r="AS7" s="1">
        <v>0</v>
      </c>
      <c r="AT7" s="1">
        <v>2</v>
      </c>
      <c r="AU7" s="1">
        <v>0</v>
      </c>
      <c r="AV7" s="1">
        <v>0</v>
      </c>
      <c r="AW7" s="1">
        <v>0</v>
      </c>
      <c r="AX7" s="1">
        <v>0</v>
      </c>
      <c r="AY7" s="3">
        <f t="shared" si="4"/>
        <v>4</v>
      </c>
      <c r="AZ7" s="3">
        <f t="shared" si="1"/>
        <v>19.5</v>
      </c>
      <c r="BA7" s="3">
        <f t="shared" si="5"/>
        <v>42.391304347826086</v>
      </c>
    </row>
    <row r="8" spans="1:53">
      <c r="A8" s="1" t="s">
        <v>24</v>
      </c>
      <c r="B8" s="1" t="s">
        <v>34</v>
      </c>
      <c r="C8" s="1" t="s">
        <v>17</v>
      </c>
      <c r="D8" s="1">
        <v>49</v>
      </c>
      <c r="E8" s="1">
        <v>4</v>
      </c>
      <c r="F8" s="1" t="s">
        <v>23</v>
      </c>
      <c r="G8" s="1" t="s">
        <v>225</v>
      </c>
      <c r="H8" s="1">
        <v>5</v>
      </c>
      <c r="I8" s="1">
        <v>100000</v>
      </c>
      <c r="J8">
        <v>1</v>
      </c>
      <c r="K8" s="1">
        <v>5</v>
      </c>
      <c r="L8" s="1">
        <v>0</v>
      </c>
      <c r="M8" s="1">
        <v>1</v>
      </c>
      <c r="N8" s="1">
        <v>0</v>
      </c>
      <c r="O8" s="1">
        <f t="shared" si="0"/>
        <v>1</v>
      </c>
      <c r="P8" s="1">
        <v>1</v>
      </c>
      <c r="Q8" s="1" t="s">
        <v>19</v>
      </c>
      <c r="R8" s="1">
        <v>1</v>
      </c>
      <c r="S8" s="1">
        <v>0</v>
      </c>
      <c r="T8" s="1" t="s">
        <v>224</v>
      </c>
      <c r="U8" s="1" t="s">
        <v>224</v>
      </c>
      <c r="V8" s="1" t="s">
        <v>28</v>
      </c>
      <c r="W8" s="1">
        <v>2</v>
      </c>
      <c r="X8" s="1">
        <v>4</v>
      </c>
      <c r="Y8" s="1">
        <v>1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2">
        <f t="shared" si="2"/>
        <v>9.5</v>
      </c>
      <c r="AH8" s="1">
        <v>1</v>
      </c>
      <c r="AI8" s="1">
        <v>0</v>
      </c>
      <c r="AJ8" s="1">
        <v>1</v>
      </c>
      <c r="AK8" s="1">
        <v>1</v>
      </c>
      <c r="AL8" s="1">
        <v>0</v>
      </c>
      <c r="AM8" s="1">
        <v>1</v>
      </c>
      <c r="AN8" s="1">
        <v>1</v>
      </c>
      <c r="AO8" s="2">
        <f t="shared" si="3"/>
        <v>8</v>
      </c>
      <c r="AP8" s="1">
        <v>0</v>
      </c>
      <c r="AQ8" s="1">
        <v>0</v>
      </c>
      <c r="AR8" s="1">
        <v>1</v>
      </c>
      <c r="AS8" s="1">
        <v>0</v>
      </c>
      <c r="AT8" s="1">
        <v>2</v>
      </c>
      <c r="AU8" s="1">
        <v>0</v>
      </c>
      <c r="AV8" s="1">
        <v>0</v>
      </c>
      <c r="AW8" s="1">
        <v>0</v>
      </c>
      <c r="AX8" s="1">
        <v>0</v>
      </c>
      <c r="AY8" s="3">
        <f t="shared" si="4"/>
        <v>3</v>
      </c>
      <c r="AZ8" s="3">
        <f t="shared" si="1"/>
        <v>20.5</v>
      </c>
      <c r="BA8" s="3">
        <f t="shared" si="5"/>
        <v>44.565217391304344</v>
      </c>
    </row>
    <row r="9" spans="1:53">
      <c r="A9" s="1" t="s">
        <v>24</v>
      </c>
      <c r="B9" s="1" t="s">
        <v>35</v>
      </c>
      <c r="C9" s="1" t="s">
        <v>17</v>
      </c>
      <c r="D9" s="1">
        <v>55</v>
      </c>
      <c r="E9" s="1">
        <v>0</v>
      </c>
      <c r="F9" s="1" t="s">
        <v>23</v>
      </c>
      <c r="G9" s="1" t="s">
        <v>225</v>
      </c>
      <c r="H9" s="1">
        <v>6</v>
      </c>
      <c r="I9" s="1">
        <v>60000</v>
      </c>
      <c r="J9">
        <v>1</v>
      </c>
      <c r="K9" s="1">
        <v>20</v>
      </c>
      <c r="L9" s="1">
        <v>0</v>
      </c>
      <c r="M9" s="1">
        <v>1</v>
      </c>
      <c r="N9" s="1">
        <v>0</v>
      </c>
      <c r="O9" s="1">
        <f t="shared" si="0"/>
        <v>1</v>
      </c>
      <c r="P9" s="1">
        <v>1</v>
      </c>
      <c r="Q9" s="1" t="s">
        <v>19</v>
      </c>
      <c r="R9" s="1">
        <v>1</v>
      </c>
      <c r="S9" s="1">
        <v>0</v>
      </c>
      <c r="T9" s="1" t="s">
        <v>224</v>
      </c>
      <c r="U9" s="1" t="s">
        <v>224</v>
      </c>
      <c r="V9" s="1" t="s">
        <v>28</v>
      </c>
      <c r="W9" s="1">
        <v>3</v>
      </c>
      <c r="X9" s="1">
        <v>4</v>
      </c>
      <c r="Y9" s="1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2">
        <f t="shared" si="2"/>
        <v>10.5</v>
      </c>
      <c r="AH9" s="1">
        <v>1</v>
      </c>
      <c r="AI9" s="1">
        <v>0</v>
      </c>
      <c r="AJ9" s="1">
        <v>1</v>
      </c>
      <c r="AK9" s="1">
        <v>1</v>
      </c>
      <c r="AL9" s="1">
        <v>1</v>
      </c>
      <c r="AM9" s="1">
        <v>1</v>
      </c>
      <c r="AN9" s="1">
        <v>0</v>
      </c>
      <c r="AO9" s="2">
        <f t="shared" si="3"/>
        <v>8</v>
      </c>
      <c r="AP9" s="1">
        <v>0</v>
      </c>
      <c r="AQ9" s="1">
        <v>1</v>
      </c>
      <c r="AR9" s="1">
        <v>1</v>
      </c>
      <c r="AS9" s="1">
        <v>0</v>
      </c>
      <c r="AT9" s="1">
        <v>2</v>
      </c>
      <c r="AU9" s="1">
        <v>0</v>
      </c>
      <c r="AV9" s="1">
        <v>0</v>
      </c>
      <c r="AW9" s="1">
        <v>0</v>
      </c>
      <c r="AX9" s="1">
        <v>0</v>
      </c>
      <c r="AY9" s="3">
        <f t="shared" si="4"/>
        <v>4</v>
      </c>
      <c r="AZ9" s="3">
        <f t="shared" si="1"/>
        <v>22.5</v>
      </c>
      <c r="BA9" s="3">
        <f t="shared" si="5"/>
        <v>48.913043478260867</v>
      </c>
    </row>
    <row r="10" spans="1:53">
      <c r="A10" s="1" t="s">
        <v>24</v>
      </c>
      <c r="B10" s="1" t="s">
        <v>36</v>
      </c>
      <c r="C10" s="1" t="s">
        <v>17</v>
      </c>
      <c r="D10" s="1">
        <v>30</v>
      </c>
      <c r="E10" s="1">
        <v>12</v>
      </c>
      <c r="F10" s="1" t="s">
        <v>18</v>
      </c>
      <c r="G10" s="1" t="s">
        <v>225</v>
      </c>
      <c r="H10" s="1">
        <v>13</v>
      </c>
      <c r="I10" s="1">
        <v>200000</v>
      </c>
      <c r="J10">
        <v>1</v>
      </c>
      <c r="K10" s="1">
        <v>1</v>
      </c>
      <c r="L10" s="1">
        <v>0</v>
      </c>
      <c r="M10" s="1">
        <v>1</v>
      </c>
      <c r="N10" s="1">
        <v>0</v>
      </c>
      <c r="O10" s="1">
        <f t="shared" si="0"/>
        <v>1</v>
      </c>
      <c r="P10" s="1">
        <v>1</v>
      </c>
      <c r="Q10" s="1" t="s">
        <v>19</v>
      </c>
      <c r="R10" s="1">
        <v>0</v>
      </c>
      <c r="S10" s="1">
        <v>0</v>
      </c>
      <c r="T10" s="1" t="s">
        <v>224</v>
      </c>
      <c r="U10" s="1" t="s">
        <v>224</v>
      </c>
      <c r="V10" s="1" t="s">
        <v>37</v>
      </c>
      <c r="W10" s="1">
        <v>2</v>
      </c>
      <c r="X10" s="1">
        <v>2</v>
      </c>
      <c r="Y10" s="1">
        <v>1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2">
        <f t="shared" si="2"/>
        <v>7.5</v>
      </c>
      <c r="AH10" s="1">
        <v>1</v>
      </c>
      <c r="AI10" s="1">
        <v>1</v>
      </c>
      <c r="AJ10" s="1">
        <v>1</v>
      </c>
      <c r="AK10" s="1">
        <v>1</v>
      </c>
      <c r="AL10" s="1">
        <v>0</v>
      </c>
      <c r="AM10" s="1">
        <v>1</v>
      </c>
      <c r="AN10" s="1">
        <v>0</v>
      </c>
      <c r="AO10" s="2">
        <f t="shared" si="3"/>
        <v>7</v>
      </c>
      <c r="AP10" s="1">
        <v>0</v>
      </c>
      <c r="AQ10" s="1">
        <v>1</v>
      </c>
      <c r="AR10" s="1">
        <v>1</v>
      </c>
      <c r="AS10" s="1">
        <v>1</v>
      </c>
      <c r="AT10" s="1">
        <v>2</v>
      </c>
      <c r="AU10" s="1">
        <v>0</v>
      </c>
      <c r="AV10" s="1">
        <v>0</v>
      </c>
      <c r="AW10" s="1">
        <v>1</v>
      </c>
      <c r="AX10" s="1">
        <v>1</v>
      </c>
      <c r="AY10" s="3">
        <f t="shared" si="4"/>
        <v>9</v>
      </c>
      <c r="AZ10" s="3">
        <f t="shared" si="1"/>
        <v>23.5</v>
      </c>
      <c r="BA10" s="3">
        <f t="shared" si="5"/>
        <v>51.086956521739133</v>
      </c>
    </row>
    <row r="11" spans="1:53">
      <c r="A11" s="1" t="s">
        <v>24</v>
      </c>
      <c r="B11" s="1" t="s">
        <v>38</v>
      </c>
      <c r="C11" s="1" t="s">
        <v>30</v>
      </c>
      <c r="D11" s="1">
        <v>66</v>
      </c>
      <c r="E11" s="1">
        <v>0</v>
      </c>
      <c r="F11" s="1" t="s">
        <v>23</v>
      </c>
      <c r="G11" s="1" t="s">
        <v>225</v>
      </c>
      <c r="H11" s="1">
        <v>10</v>
      </c>
      <c r="I11" s="1">
        <v>100000</v>
      </c>
      <c r="J11">
        <v>0</v>
      </c>
      <c r="K11" s="1">
        <v>4</v>
      </c>
      <c r="L11" s="1">
        <v>0</v>
      </c>
      <c r="M11" s="1">
        <v>0</v>
      </c>
      <c r="N11" s="1">
        <v>0</v>
      </c>
      <c r="O11" s="1">
        <f t="shared" si="0"/>
        <v>0</v>
      </c>
      <c r="P11" s="1">
        <v>0</v>
      </c>
      <c r="Q11" s="1" t="s">
        <v>19</v>
      </c>
      <c r="R11" s="1">
        <v>1</v>
      </c>
      <c r="S11" s="1">
        <v>0</v>
      </c>
      <c r="T11" s="1" t="s">
        <v>224</v>
      </c>
      <c r="U11" s="1" t="s">
        <v>224</v>
      </c>
      <c r="V11" s="1" t="s">
        <v>28</v>
      </c>
      <c r="W11" s="1">
        <v>2</v>
      </c>
      <c r="X11" s="1">
        <v>4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2">
        <f t="shared" si="2"/>
        <v>9.5</v>
      </c>
      <c r="AH11" s="1">
        <v>1</v>
      </c>
      <c r="AI11" s="1">
        <v>0</v>
      </c>
      <c r="AJ11" s="1">
        <v>1</v>
      </c>
      <c r="AK11" s="1">
        <v>1</v>
      </c>
      <c r="AL11" s="1">
        <v>0</v>
      </c>
      <c r="AM11" s="1">
        <v>1</v>
      </c>
      <c r="AN11" s="1">
        <v>0</v>
      </c>
      <c r="AO11" s="2">
        <f t="shared" si="3"/>
        <v>6.5</v>
      </c>
      <c r="AP11" s="1">
        <v>0</v>
      </c>
      <c r="AQ11" s="1">
        <v>1</v>
      </c>
      <c r="AR11" s="1">
        <v>0</v>
      </c>
      <c r="AS11" s="1">
        <v>0</v>
      </c>
      <c r="AT11" s="1">
        <v>2</v>
      </c>
      <c r="AU11" s="1">
        <v>1</v>
      </c>
      <c r="AV11" s="1">
        <v>0</v>
      </c>
      <c r="AW11" s="1">
        <v>0</v>
      </c>
      <c r="AX11" s="1">
        <v>0</v>
      </c>
      <c r="AY11" s="3">
        <f t="shared" si="4"/>
        <v>3</v>
      </c>
      <c r="AZ11" s="3">
        <f t="shared" si="1"/>
        <v>19</v>
      </c>
      <c r="BA11" s="3">
        <f t="shared" si="5"/>
        <v>41.304347826086953</v>
      </c>
    </row>
    <row r="12" spans="1:53">
      <c r="A12" s="1" t="s">
        <v>24</v>
      </c>
      <c r="B12" s="1" t="s">
        <v>39</v>
      </c>
      <c r="C12" s="1" t="s">
        <v>17</v>
      </c>
      <c r="D12" s="1">
        <v>30</v>
      </c>
      <c r="E12" s="1">
        <v>10</v>
      </c>
      <c r="F12" s="1" t="s">
        <v>18</v>
      </c>
      <c r="G12" s="1" t="s">
        <v>225</v>
      </c>
      <c r="H12" s="1">
        <v>14</v>
      </c>
      <c r="I12" s="1">
        <v>250000</v>
      </c>
      <c r="J12">
        <v>2</v>
      </c>
      <c r="K12" s="1">
        <v>2</v>
      </c>
      <c r="L12" s="1">
        <v>0</v>
      </c>
      <c r="M12" s="1">
        <v>2</v>
      </c>
      <c r="N12" s="1">
        <v>0</v>
      </c>
      <c r="O12" s="1">
        <f t="shared" si="0"/>
        <v>2</v>
      </c>
      <c r="P12" s="1">
        <v>1</v>
      </c>
      <c r="Q12" s="1" t="s">
        <v>19</v>
      </c>
      <c r="R12" s="1">
        <v>0</v>
      </c>
      <c r="S12" s="1">
        <v>1</v>
      </c>
      <c r="T12" s="1" t="s">
        <v>26</v>
      </c>
      <c r="U12" s="1" t="s">
        <v>27</v>
      </c>
      <c r="V12" s="1" t="s">
        <v>40</v>
      </c>
      <c r="W12" s="1">
        <v>4</v>
      </c>
      <c r="X12" s="1">
        <v>4</v>
      </c>
      <c r="Y12" s="1">
        <v>1</v>
      </c>
      <c r="Z12" s="1">
        <v>1</v>
      </c>
      <c r="AA12" s="1">
        <v>0</v>
      </c>
      <c r="AB12" s="1">
        <v>0</v>
      </c>
      <c r="AC12" s="1">
        <v>1</v>
      </c>
      <c r="AD12" s="1">
        <v>1</v>
      </c>
      <c r="AE12" s="1">
        <v>0</v>
      </c>
      <c r="AF12" s="1">
        <v>1</v>
      </c>
      <c r="AG12" s="2">
        <f t="shared" si="2"/>
        <v>15.5</v>
      </c>
      <c r="AH12" s="1">
        <v>1</v>
      </c>
      <c r="AI12" s="1">
        <v>0</v>
      </c>
      <c r="AJ12" s="1">
        <v>1</v>
      </c>
      <c r="AK12" s="1">
        <v>1</v>
      </c>
      <c r="AL12" s="1">
        <v>0</v>
      </c>
      <c r="AM12" s="1">
        <v>1</v>
      </c>
      <c r="AN12" s="1">
        <v>0</v>
      </c>
      <c r="AO12" s="2">
        <f t="shared" si="3"/>
        <v>6.5</v>
      </c>
      <c r="AP12" s="1">
        <v>1</v>
      </c>
      <c r="AQ12" s="1">
        <v>1</v>
      </c>
      <c r="AR12" s="1">
        <v>0</v>
      </c>
      <c r="AS12" s="1">
        <v>0</v>
      </c>
      <c r="AT12" s="1">
        <v>3</v>
      </c>
      <c r="AU12" s="1">
        <v>1</v>
      </c>
      <c r="AV12" s="1">
        <v>1</v>
      </c>
      <c r="AW12" s="1">
        <v>1</v>
      </c>
      <c r="AX12" s="1">
        <v>1</v>
      </c>
      <c r="AY12" s="3">
        <f t="shared" si="4"/>
        <v>10.5</v>
      </c>
      <c r="AZ12" s="3">
        <f t="shared" si="1"/>
        <v>32.5</v>
      </c>
      <c r="BA12" s="3">
        <f t="shared" si="5"/>
        <v>70.652173913043484</v>
      </c>
    </row>
    <row r="13" spans="1:53">
      <c r="A13" s="1" t="s">
        <v>24</v>
      </c>
      <c r="B13" s="1" t="s">
        <v>41</v>
      </c>
      <c r="C13" s="1" t="s">
        <v>17</v>
      </c>
      <c r="D13" s="1">
        <v>52</v>
      </c>
      <c r="E13" s="1">
        <v>3</v>
      </c>
      <c r="F13" s="1" t="s">
        <v>23</v>
      </c>
      <c r="G13" s="1" t="s">
        <v>225</v>
      </c>
      <c r="H13" s="1">
        <v>6</v>
      </c>
      <c r="I13" s="1">
        <v>50000</v>
      </c>
      <c r="J13">
        <v>1</v>
      </c>
      <c r="K13" s="1">
        <v>30</v>
      </c>
      <c r="L13" s="1">
        <v>0</v>
      </c>
      <c r="M13" s="1">
        <v>1</v>
      </c>
      <c r="N13" s="1">
        <v>0</v>
      </c>
      <c r="O13" s="1">
        <f t="shared" si="0"/>
        <v>1</v>
      </c>
      <c r="P13" s="1">
        <v>1</v>
      </c>
      <c r="Q13" s="1" t="s">
        <v>20</v>
      </c>
      <c r="R13" s="1">
        <v>1</v>
      </c>
      <c r="S13" s="1">
        <v>0</v>
      </c>
      <c r="T13" s="1" t="s">
        <v>224</v>
      </c>
      <c r="U13" s="1" t="s">
        <v>224</v>
      </c>
      <c r="V13" s="1" t="s">
        <v>28</v>
      </c>
      <c r="W13" s="1">
        <v>3</v>
      </c>
      <c r="X13" s="1">
        <v>5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1</v>
      </c>
      <c r="AG13" s="2">
        <f t="shared" si="2"/>
        <v>11.5</v>
      </c>
      <c r="AH13" s="1">
        <v>1</v>
      </c>
      <c r="AI13" s="1">
        <v>0</v>
      </c>
      <c r="AJ13" s="1">
        <v>1</v>
      </c>
      <c r="AK13" s="1">
        <v>1</v>
      </c>
      <c r="AL13" s="1">
        <v>0</v>
      </c>
      <c r="AM13" s="1">
        <v>1</v>
      </c>
      <c r="AN13" s="1">
        <v>1</v>
      </c>
      <c r="AO13" s="2">
        <f t="shared" si="3"/>
        <v>8</v>
      </c>
      <c r="AP13" s="1">
        <v>0</v>
      </c>
      <c r="AQ13" s="1">
        <v>1</v>
      </c>
      <c r="AR13" s="1">
        <v>1</v>
      </c>
      <c r="AS13" s="1">
        <v>1</v>
      </c>
      <c r="AT13" s="1">
        <v>3</v>
      </c>
      <c r="AU13" s="1">
        <v>0</v>
      </c>
      <c r="AV13" s="1">
        <v>1</v>
      </c>
      <c r="AW13" s="1">
        <v>0</v>
      </c>
      <c r="AX13" s="1">
        <v>0</v>
      </c>
      <c r="AY13" s="3">
        <f t="shared" si="4"/>
        <v>8.5</v>
      </c>
      <c r="AZ13" s="3">
        <f t="shared" si="1"/>
        <v>28</v>
      </c>
      <c r="BA13" s="3">
        <f t="shared" si="5"/>
        <v>60.869565217391312</v>
      </c>
    </row>
    <row r="14" spans="1:53">
      <c r="A14" s="1" t="s">
        <v>24</v>
      </c>
      <c r="B14" s="1" t="s">
        <v>42</v>
      </c>
      <c r="C14" s="1" t="s">
        <v>17</v>
      </c>
      <c r="D14" s="1">
        <v>57</v>
      </c>
      <c r="E14" s="1">
        <v>2</v>
      </c>
      <c r="F14" s="1" t="s">
        <v>23</v>
      </c>
      <c r="G14" s="1" t="s">
        <v>225</v>
      </c>
      <c r="H14" s="1">
        <v>5</v>
      </c>
      <c r="I14" s="1">
        <v>100000</v>
      </c>
      <c r="J14">
        <v>1</v>
      </c>
      <c r="K14" s="1">
        <v>4</v>
      </c>
      <c r="L14" s="1">
        <v>0</v>
      </c>
      <c r="M14" s="1">
        <v>1</v>
      </c>
      <c r="N14" s="1">
        <v>0</v>
      </c>
      <c r="O14" s="1">
        <f t="shared" si="0"/>
        <v>1</v>
      </c>
      <c r="P14" s="1">
        <v>1</v>
      </c>
      <c r="Q14" s="1" t="s">
        <v>19</v>
      </c>
      <c r="R14" s="1">
        <v>0</v>
      </c>
      <c r="S14" s="1">
        <v>0</v>
      </c>
      <c r="T14" s="1" t="s">
        <v>224</v>
      </c>
      <c r="U14" s="1" t="s">
        <v>224</v>
      </c>
      <c r="V14" s="1" t="s">
        <v>28</v>
      </c>
      <c r="W14" s="1">
        <v>3</v>
      </c>
      <c r="X14" s="1">
        <v>3</v>
      </c>
      <c r="Y14" s="1">
        <v>1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2">
        <f t="shared" si="2"/>
        <v>9.5</v>
      </c>
      <c r="AH14" s="1">
        <v>1</v>
      </c>
      <c r="AI14" s="1">
        <v>0</v>
      </c>
      <c r="AJ14" s="1">
        <v>1</v>
      </c>
      <c r="AK14" s="1">
        <v>1</v>
      </c>
      <c r="AL14" s="1">
        <v>0</v>
      </c>
      <c r="AM14" s="1">
        <v>1</v>
      </c>
      <c r="AN14" s="1">
        <v>1</v>
      </c>
      <c r="AO14" s="2">
        <f t="shared" si="3"/>
        <v>8</v>
      </c>
      <c r="AP14" s="1">
        <v>0</v>
      </c>
      <c r="AQ14" s="1">
        <v>1</v>
      </c>
      <c r="AR14" s="1">
        <v>0</v>
      </c>
      <c r="AS14" s="1">
        <v>0</v>
      </c>
      <c r="AT14" s="1">
        <v>3</v>
      </c>
      <c r="AU14" s="1">
        <v>1</v>
      </c>
      <c r="AV14" s="1">
        <v>0</v>
      </c>
      <c r="AW14" s="1">
        <v>0</v>
      </c>
      <c r="AX14" s="1">
        <v>0</v>
      </c>
      <c r="AY14" s="3">
        <f t="shared" si="4"/>
        <v>3.5</v>
      </c>
      <c r="AZ14" s="3">
        <f t="shared" si="1"/>
        <v>21</v>
      </c>
      <c r="BA14" s="3">
        <f t="shared" si="5"/>
        <v>45.652173913043477</v>
      </c>
    </row>
    <row r="15" spans="1:53">
      <c r="A15" s="1" t="s">
        <v>24</v>
      </c>
      <c r="B15" s="1" t="s">
        <v>43</v>
      </c>
      <c r="C15" s="1" t="s">
        <v>17</v>
      </c>
      <c r="D15" s="1">
        <v>68</v>
      </c>
      <c r="E15" s="1">
        <v>5</v>
      </c>
      <c r="F15" s="1" t="s">
        <v>23</v>
      </c>
      <c r="G15" s="1" t="s">
        <v>225</v>
      </c>
      <c r="H15" s="1">
        <v>6</v>
      </c>
      <c r="I15" s="1">
        <v>70000</v>
      </c>
      <c r="J15">
        <v>1</v>
      </c>
      <c r="K15" s="1">
        <v>32</v>
      </c>
      <c r="L15" s="1">
        <v>0</v>
      </c>
      <c r="M15" s="1">
        <v>1</v>
      </c>
      <c r="N15" s="1">
        <v>0</v>
      </c>
      <c r="O15" s="1">
        <f t="shared" si="0"/>
        <v>1</v>
      </c>
      <c r="P15" s="1">
        <v>1</v>
      </c>
      <c r="Q15" s="1" t="s">
        <v>19</v>
      </c>
      <c r="R15" s="1">
        <v>0</v>
      </c>
      <c r="S15" s="1">
        <v>0</v>
      </c>
      <c r="T15" s="1" t="s">
        <v>224</v>
      </c>
      <c r="U15" s="1" t="s">
        <v>224</v>
      </c>
      <c r="V15" s="1" t="s">
        <v>37</v>
      </c>
      <c r="W15" s="1">
        <v>2</v>
      </c>
      <c r="X15" s="1">
        <v>2</v>
      </c>
      <c r="Y15" s="1">
        <v>1</v>
      </c>
      <c r="Z15" s="1">
        <v>0</v>
      </c>
      <c r="AA15" s="1">
        <v>0</v>
      </c>
      <c r="AB15" s="1">
        <v>1</v>
      </c>
      <c r="AC15" s="1">
        <v>1</v>
      </c>
      <c r="AD15" s="1">
        <v>0</v>
      </c>
      <c r="AE15" s="1">
        <v>0</v>
      </c>
      <c r="AF15" s="1">
        <v>1</v>
      </c>
      <c r="AG15" s="2">
        <f t="shared" si="2"/>
        <v>9.5</v>
      </c>
      <c r="AH15" s="1">
        <v>1</v>
      </c>
      <c r="AI15" s="1">
        <v>0</v>
      </c>
      <c r="AJ15" s="1">
        <v>1</v>
      </c>
      <c r="AK15" s="1">
        <v>1</v>
      </c>
      <c r="AL15" s="1">
        <v>0</v>
      </c>
      <c r="AM15" s="1">
        <v>1</v>
      </c>
      <c r="AN15" s="1">
        <v>1</v>
      </c>
      <c r="AO15" s="2">
        <f t="shared" si="3"/>
        <v>8</v>
      </c>
      <c r="AP15" s="1">
        <v>0</v>
      </c>
      <c r="AQ15" s="1">
        <v>1</v>
      </c>
      <c r="AR15" s="1">
        <v>0</v>
      </c>
      <c r="AS15" s="1">
        <v>0</v>
      </c>
      <c r="AT15" s="1">
        <v>2</v>
      </c>
      <c r="AU15" s="1">
        <v>0</v>
      </c>
      <c r="AV15" s="1">
        <v>0</v>
      </c>
      <c r="AW15" s="1">
        <v>0</v>
      </c>
      <c r="AX15" s="1">
        <v>0</v>
      </c>
      <c r="AY15" s="3">
        <f t="shared" si="4"/>
        <v>2</v>
      </c>
      <c r="AZ15" s="3">
        <f t="shared" si="1"/>
        <v>19.5</v>
      </c>
      <c r="BA15" s="3">
        <f t="shared" si="5"/>
        <v>42.391304347826086</v>
      </c>
    </row>
    <row r="16" spans="1:53">
      <c r="A16" s="1" t="s">
        <v>24</v>
      </c>
      <c r="B16" s="1" t="s">
        <v>44</v>
      </c>
      <c r="C16" s="1" t="s">
        <v>17</v>
      </c>
      <c r="D16" s="1">
        <v>62</v>
      </c>
      <c r="E16" s="1">
        <v>0</v>
      </c>
      <c r="F16" s="1" t="s">
        <v>23</v>
      </c>
      <c r="G16" s="1" t="s">
        <v>225</v>
      </c>
      <c r="H16" s="1">
        <v>6</v>
      </c>
      <c r="I16" s="1">
        <v>60000</v>
      </c>
      <c r="J16">
        <v>1</v>
      </c>
      <c r="K16" s="1">
        <v>15</v>
      </c>
      <c r="L16" s="1">
        <v>0</v>
      </c>
      <c r="M16" s="1">
        <v>1</v>
      </c>
      <c r="N16" s="1">
        <v>0</v>
      </c>
      <c r="O16" s="1">
        <f t="shared" si="0"/>
        <v>1</v>
      </c>
      <c r="P16" s="1">
        <v>1</v>
      </c>
      <c r="Q16" s="1" t="s">
        <v>20</v>
      </c>
      <c r="R16" s="1">
        <v>1</v>
      </c>
      <c r="S16" s="1">
        <v>1</v>
      </c>
      <c r="T16" s="1" t="s">
        <v>26</v>
      </c>
      <c r="U16" s="1" t="s">
        <v>27</v>
      </c>
      <c r="V16" s="1" t="s">
        <v>28</v>
      </c>
      <c r="W16" s="1">
        <v>2</v>
      </c>
      <c r="X16" s="1">
        <v>3</v>
      </c>
      <c r="Y16" s="1">
        <v>1</v>
      </c>
      <c r="Z16" s="1">
        <v>1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  <c r="AG16" s="2">
        <f t="shared" si="2"/>
        <v>9</v>
      </c>
      <c r="AH16" s="1">
        <v>1</v>
      </c>
      <c r="AI16" s="1">
        <v>0</v>
      </c>
      <c r="AJ16" s="1">
        <v>1</v>
      </c>
      <c r="AK16" s="1">
        <v>1</v>
      </c>
      <c r="AL16" s="1">
        <v>0</v>
      </c>
      <c r="AM16" s="1">
        <v>1</v>
      </c>
      <c r="AN16" s="1">
        <v>1</v>
      </c>
      <c r="AO16" s="2">
        <f t="shared" si="3"/>
        <v>8</v>
      </c>
      <c r="AP16" s="1">
        <v>0</v>
      </c>
      <c r="AQ16" s="1">
        <v>1</v>
      </c>
      <c r="AR16" s="1">
        <v>1</v>
      </c>
      <c r="AS16" s="1">
        <v>1</v>
      </c>
      <c r="AT16" s="1">
        <v>2</v>
      </c>
      <c r="AU16" s="1">
        <v>0</v>
      </c>
      <c r="AV16" s="1">
        <v>1</v>
      </c>
      <c r="AW16" s="1">
        <v>1</v>
      </c>
      <c r="AX16" s="1">
        <v>1</v>
      </c>
      <c r="AY16" s="3">
        <f t="shared" si="4"/>
        <v>11</v>
      </c>
      <c r="AZ16" s="3">
        <f t="shared" si="1"/>
        <v>28</v>
      </c>
      <c r="BA16" s="3">
        <f t="shared" si="5"/>
        <v>60.869565217391312</v>
      </c>
    </row>
    <row r="17" spans="1:53">
      <c r="A17" s="1" t="s">
        <v>15</v>
      </c>
      <c r="B17" s="1" t="s">
        <v>45</v>
      </c>
      <c r="C17" s="1" t="s">
        <v>17</v>
      </c>
      <c r="D17" s="1">
        <v>63</v>
      </c>
      <c r="E17" s="1">
        <v>0</v>
      </c>
      <c r="F17" s="1" t="s">
        <v>23</v>
      </c>
      <c r="G17" s="1" t="s">
        <v>225</v>
      </c>
      <c r="H17" s="1">
        <v>15</v>
      </c>
      <c r="I17" s="1">
        <v>300000</v>
      </c>
      <c r="J17">
        <v>12</v>
      </c>
      <c r="K17" s="1">
        <v>6</v>
      </c>
      <c r="L17" s="1">
        <v>0</v>
      </c>
      <c r="M17" s="1">
        <v>2</v>
      </c>
      <c r="N17" s="1">
        <v>10</v>
      </c>
      <c r="O17" s="1">
        <f t="shared" si="0"/>
        <v>12</v>
      </c>
      <c r="P17" s="1">
        <v>1</v>
      </c>
      <c r="Q17" s="1" t="s">
        <v>20</v>
      </c>
      <c r="R17" s="1">
        <v>1</v>
      </c>
      <c r="S17" s="1">
        <v>1</v>
      </c>
      <c r="T17" s="1" t="s">
        <v>26</v>
      </c>
      <c r="U17" s="1" t="s">
        <v>46</v>
      </c>
      <c r="V17" s="1" t="s">
        <v>28</v>
      </c>
      <c r="W17" s="1">
        <v>2</v>
      </c>
      <c r="X17" s="1">
        <v>3</v>
      </c>
      <c r="Y17" s="1">
        <v>1</v>
      </c>
      <c r="Z17" s="1">
        <v>0</v>
      </c>
      <c r="AA17" s="1">
        <v>0</v>
      </c>
      <c r="AB17" s="1">
        <v>0</v>
      </c>
      <c r="AC17" s="1">
        <v>1</v>
      </c>
      <c r="AD17" s="1">
        <v>1</v>
      </c>
      <c r="AE17" s="1">
        <v>1</v>
      </c>
      <c r="AF17" s="1">
        <v>1</v>
      </c>
      <c r="AG17" s="2">
        <f t="shared" si="2"/>
        <v>14</v>
      </c>
      <c r="AH17" s="1">
        <v>1</v>
      </c>
      <c r="AI17" s="1">
        <v>1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2">
        <f t="shared" si="3"/>
        <v>4.5</v>
      </c>
      <c r="AP17" s="1">
        <v>0</v>
      </c>
      <c r="AQ17" s="1">
        <v>1</v>
      </c>
      <c r="AR17" s="1">
        <v>1</v>
      </c>
      <c r="AS17" s="1">
        <v>1</v>
      </c>
      <c r="AT17" s="1">
        <v>2</v>
      </c>
      <c r="AU17" s="1">
        <v>1</v>
      </c>
      <c r="AV17" s="1">
        <v>1</v>
      </c>
      <c r="AW17" s="1">
        <v>1</v>
      </c>
      <c r="AX17" s="1">
        <v>1</v>
      </c>
      <c r="AY17" s="3">
        <f t="shared" si="4"/>
        <v>12</v>
      </c>
      <c r="AZ17" s="3">
        <f t="shared" si="1"/>
        <v>30.5</v>
      </c>
      <c r="BA17" s="3">
        <f t="shared" si="5"/>
        <v>66.304347826086953</v>
      </c>
    </row>
    <row r="18" spans="1:53">
      <c r="A18" s="1" t="s">
        <v>15</v>
      </c>
      <c r="B18" s="1" t="s">
        <v>47</v>
      </c>
      <c r="C18" s="1" t="s">
        <v>30</v>
      </c>
      <c r="D18" s="1">
        <v>36</v>
      </c>
      <c r="E18" s="1">
        <v>10</v>
      </c>
      <c r="F18" s="1" t="s">
        <v>23</v>
      </c>
      <c r="G18" s="1" t="s">
        <v>223</v>
      </c>
      <c r="H18" s="1">
        <v>40</v>
      </c>
      <c r="I18" s="1">
        <v>1000000</v>
      </c>
      <c r="J18">
        <v>1</v>
      </c>
      <c r="K18" s="1">
        <v>10</v>
      </c>
      <c r="L18" s="1">
        <v>0</v>
      </c>
      <c r="M18" s="1">
        <v>1</v>
      </c>
      <c r="N18" s="1">
        <v>0</v>
      </c>
      <c r="O18" s="1">
        <f t="shared" si="0"/>
        <v>1</v>
      </c>
      <c r="P18" s="1">
        <v>1</v>
      </c>
      <c r="Q18" s="1" t="s">
        <v>19</v>
      </c>
      <c r="R18" s="1">
        <v>0</v>
      </c>
      <c r="S18" s="1">
        <v>1</v>
      </c>
      <c r="T18" s="1" t="s">
        <v>26</v>
      </c>
      <c r="U18" s="1" t="s">
        <v>46</v>
      </c>
      <c r="V18" s="1" t="s">
        <v>28</v>
      </c>
      <c r="W18" s="1">
        <v>2</v>
      </c>
      <c r="X18" s="1">
        <v>4</v>
      </c>
      <c r="Y18" s="1">
        <v>1</v>
      </c>
      <c r="Z18" s="1">
        <v>1</v>
      </c>
      <c r="AA18" s="1">
        <v>0</v>
      </c>
      <c r="AB18" s="1">
        <v>0</v>
      </c>
      <c r="AC18" s="1">
        <v>1</v>
      </c>
      <c r="AD18" s="1">
        <v>0</v>
      </c>
      <c r="AE18" s="1">
        <v>0</v>
      </c>
      <c r="AF18" s="1">
        <v>1</v>
      </c>
      <c r="AG18" s="2">
        <f t="shared" si="2"/>
        <v>11.5</v>
      </c>
      <c r="AH18" s="1">
        <v>0</v>
      </c>
      <c r="AI18" s="1">
        <v>1</v>
      </c>
      <c r="AJ18" s="1">
        <v>0</v>
      </c>
      <c r="AK18" s="1">
        <v>1</v>
      </c>
      <c r="AL18" s="1">
        <v>0</v>
      </c>
      <c r="AM18" s="1">
        <v>0</v>
      </c>
      <c r="AN18" s="1">
        <v>0</v>
      </c>
      <c r="AO18" s="2">
        <f t="shared" si="3"/>
        <v>2.5</v>
      </c>
      <c r="AP18" s="1">
        <v>0</v>
      </c>
      <c r="AQ18" s="1">
        <v>1</v>
      </c>
      <c r="AR18" s="1">
        <v>1</v>
      </c>
      <c r="AS18" s="1">
        <v>0</v>
      </c>
      <c r="AT18" s="1">
        <v>0</v>
      </c>
      <c r="AU18" s="1">
        <v>0</v>
      </c>
      <c r="AV18" s="1">
        <v>1</v>
      </c>
      <c r="AW18" s="1">
        <v>1</v>
      </c>
      <c r="AX18" s="1">
        <v>0</v>
      </c>
      <c r="AY18" s="3">
        <f t="shared" si="4"/>
        <v>6.5</v>
      </c>
      <c r="AZ18" s="3">
        <f t="shared" si="1"/>
        <v>20.5</v>
      </c>
      <c r="BA18" s="3">
        <f t="shared" si="5"/>
        <v>44.565217391304344</v>
      </c>
    </row>
    <row r="19" spans="1:53">
      <c r="A19" s="1" t="s">
        <v>15</v>
      </c>
      <c r="B19" s="1" t="s">
        <v>48</v>
      </c>
      <c r="C19" s="1" t="s">
        <v>17</v>
      </c>
      <c r="D19" s="1">
        <v>37</v>
      </c>
      <c r="E19" s="1">
        <v>10</v>
      </c>
      <c r="F19" s="1" t="s">
        <v>49</v>
      </c>
      <c r="G19" s="1" t="s">
        <v>223</v>
      </c>
      <c r="H19" s="1">
        <v>40</v>
      </c>
      <c r="I19" s="1">
        <v>500000</v>
      </c>
      <c r="J19">
        <v>2</v>
      </c>
      <c r="K19" s="1">
        <v>7</v>
      </c>
      <c r="L19" s="1">
        <v>0</v>
      </c>
      <c r="M19" s="1">
        <v>2</v>
      </c>
      <c r="N19" s="1">
        <v>0</v>
      </c>
      <c r="O19" s="1">
        <f t="shared" si="0"/>
        <v>2</v>
      </c>
      <c r="P19" s="1">
        <v>1</v>
      </c>
      <c r="Q19" s="1" t="s">
        <v>20</v>
      </c>
      <c r="R19" s="1">
        <v>1</v>
      </c>
      <c r="S19" s="1">
        <v>0</v>
      </c>
      <c r="T19" s="1" t="s">
        <v>224</v>
      </c>
      <c r="U19" s="1" t="s">
        <v>224</v>
      </c>
      <c r="V19" s="1" t="s">
        <v>37</v>
      </c>
      <c r="W19" s="1">
        <v>2</v>
      </c>
      <c r="X19" s="1">
        <v>3</v>
      </c>
      <c r="Y19" s="1">
        <v>1</v>
      </c>
      <c r="Z19" s="1">
        <v>0</v>
      </c>
      <c r="AA19" s="1">
        <v>0</v>
      </c>
      <c r="AB19" s="1">
        <v>0</v>
      </c>
      <c r="AC19" s="1">
        <v>1</v>
      </c>
      <c r="AD19" s="1">
        <v>1</v>
      </c>
      <c r="AE19" s="1">
        <v>1</v>
      </c>
      <c r="AF19" s="1">
        <v>1</v>
      </c>
      <c r="AG19" s="2">
        <f t="shared" si="2"/>
        <v>14</v>
      </c>
      <c r="AH19" s="1">
        <v>1</v>
      </c>
      <c r="AI19" s="1">
        <v>1</v>
      </c>
      <c r="AJ19" s="1">
        <v>0</v>
      </c>
      <c r="AK19" s="1">
        <v>1</v>
      </c>
      <c r="AL19" s="1">
        <v>1</v>
      </c>
      <c r="AM19" s="1">
        <v>0</v>
      </c>
      <c r="AN19" s="1">
        <v>0</v>
      </c>
      <c r="AO19" s="2">
        <f t="shared" si="3"/>
        <v>6</v>
      </c>
      <c r="AP19" s="1">
        <v>0</v>
      </c>
      <c r="AQ19" s="1">
        <v>1</v>
      </c>
      <c r="AR19" s="1">
        <v>1</v>
      </c>
      <c r="AS19" s="1">
        <v>1</v>
      </c>
      <c r="AT19" s="1">
        <v>2</v>
      </c>
      <c r="AU19" s="1">
        <v>1</v>
      </c>
      <c r="AV19" s="1">
        <v>0</v>
      </c>
      <c r="AW19" s="1">
        <v>0</v>
      </c>
      <c r="AX19" s="1">
        <v>0</v>
      </c>
      <c r="AY19" s="3">
        <f t="shared" si="4"/>
        <v>7</v>
      </c>
      <c r="AZ19" s="3">
        <f t="shared" si="1"/>
        <v>27</v>
      </c>
      <c r="BA19" s="3">
        <f t="shared" si="5"/>
        <v>58.695652173913047</v>
      </c>
    </row>
    <row r="20" spans="1:53">
      <c r="A20" s="1" t="s">
        <v>15</v>
      </c>
      <c r="B20" s="1" t="s">
        <v>50</v>
      </c>
      <c r="C20" s="1" t="s">
        <v>17</v>
      </c>
      <c r="D20" s="1">
        <v>26</v>
      </c>
      <c r="E20" s="1">
        <v>8</v>
      </c>
      <c r="F20" s="1" t="s">
        <v>23</v>
      </c>
      <c r="G20" s="1" t="s">
        <v>225</v>
      </c>
      <c r="H20" s="1">
        <v>10</v>
      </c>
      <c r="I20" s="1">
        <v>200000</v>
      </c>
      <c r="J20">
        <v>0</v>
      </c>
      <c r="K20" s="1">
        <v>7</v>
      </c>
      <c r="L20" s="1">
        <v>0</v>
      </c>
      <c r="M20" s="1">
        <v>0</v>
      </c>
      <c r="N20" s="1">
        <v>0</v>
      </c>
      <c r="O20" s="1">
        <f t="shared" si="0"/>
        <v>0</v>
      </c>
      <c r="P20" s="1">
        <v>0</v>
      </c>
      <c r="Q20" s="1" t="s">
        <v>19</v>
      </c>
      <c r="R20" s="1">
        <v>1</v>
      </c>
      <c r="S20" s="1">
        <v>0</v>
      </c>
      <c r="T20" s="1" t="s">
        <v>224</v>
      </c>
      <c r="U20" s="1" t="s">
        <v>224</v>
      </c>
      <c r="V20" s="1" t="s">
        <v>51</v>
      </c>
      <c r="W20" s="1">
        <v>3</v>
      </c>
      <c r="X20" s="1">
        <v>4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1</v>
      </c>
      <c r="AF20" s="1">
        <v>0</v>
      </c>
      <c r="AG20" s="2">
        <f t="shared" si="2"/>
        <v>12</v>
      </c>
      <c r="AH20" s="1">
        <v>1</v>
      </c>
      <c r="AI20" s="1">
        <v>1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2">
        <f t="shared" si="3"/>
        <v>4</v>
      </c>
      <c r="AP20" s="1">
        <v>1</v>
      </c>
      <c r="AQ20" s="1">
        <v>0</v>
      </c>
      <c r="AR20" s="1">
        <v>1</v>
      </c>
      <c r="AS20" s="1">
        <v>0</v>
      </c>
      <c r="AT20" s="1">
        <v>2</v>
      </c>
      <c r="AU20" s="1">
        <v>0</v>
      </c>
      <c r="AV20" s="1">
        <v>0</v>
      </c>
      <c r="AW20" s="1">
        <v>0</v>
      </c>
      <c r="AX20" s="1">
        <v>0</v>
      </c>
      <c r="AY20" s="3">
        <f t="shared" si="4"/>
        <v>5</v>
      </c>
      <c r="AZ20" s="3">
        <f t="shared" si="1"/>
        <v>21</v>
      </c>
      <c r="BA20" s="3">
        <f t="shared" si="5"/>
        <v>45.652173913043477</v>
      </c>
    </row>
    <row r="21" spans="1:53">
      <c r="A21" s="1" t="s">
        <v>15</v>
      </c>
      <c r="B21" s="1" t="s">
        <v>52</v>
      </c>
      <c r="C21" s="1" t="s">
        <v>17</v>
      </c>
      <c r="D21" s="1">
        <v>35</v>
      </c>
      <c r="E21" s="1">
        <v>12</v>
      </c>
      <c r="F21" s="1" t="s">
        <v>18</v>
      </c>
      <c r="G21" s="1" t="s">
        <v>223</v>
      </c>
      <c r="H21" s="1">
        <v>20</v>
      </c>
      <c r="I21" s="1">
        <v>600000</v>
      </c>
      <c r="J21">
        <v>1</v>
      </c>
      <c r="K21" s="1">
        <v>6</v>
      </c>
      <c r="L21" s="1">
        <v>0</v>
      </c>
      <c r="M21" s="1">
        <v>1</v>
      </c>
      <c r="N21" s="1">
        <v>0</v>
      </c>
      <c r="O21" s="1">
        <f t="shared" si="0"/>
        <v>1</v>
      </c>
      <c r="P21" s="1">
        <v>1</v>
      </c>
      <c r="Q21" s="1" t="s">
        <v>19</v>
      </c>
      <c r="R21" s="1">
        <v>1</v>
      </c>
      <c r="S21" s="1">
        <v>0</v>
      </c>
      <c r="T21" s="1" t="s">
        <v>224</v>
      </c>
      <c r="U21" s="1" t="s">
        <v>224</v>
      </c>
      <c r="V21" s="1" t="s">
        <v>37</v>
      </c>
      <c r="W21" s="1">
        <v>0</v>
      </c>
      <c r="X21" s="1">
        <v>4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1</v>
      </c>
      <c r="AF21" s="1">
        <v>1</v>
      </c>
      <c r="AG21" s="2">
        <f t="shared" si="2"/>
        <v>11</v>
      </c>
      <c r="AH21" s="1">
        <v>1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2">
        <f t="shared" si="3"/>
        <v>2.5</v>
      </c>
      <c r="AP21" s="1">
        <v>0</v>
      </c>
      <c r="AQ21" s="1">
        <v>1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3">
        <f t="shared" si="4"/>
        <v>1</v>
      </c>
      <c r="AZ21" s="3">
        <f t="shared" si="1"/>
        <v>14.5</v>
      </c>
      <c r="BA21" s="3">
        <f t="shared" si="5"/>
        <v>31.521739130434785</v>
      </c>
    </row>
    <row r="22" spans="1:53">
      <c r="A22" s="1" t="s">
        <v>15</v>
      </c>
      <c r="B22" s="1" t="s">
        <v>53</v>
      </c>
      <c r="C22" s="1" t="s">
        <v>17</v>
      </c>
      <c r="D22" s="1">
        <v>40</v>
      </c>
      <c r="E22" s="1">
        <v>12</v>
      </c>
      <c r="F22" s="1" t="s">
        <v>18</v>
      </c>
      <c r="G22" s="1" t="s">
        <v>223</v>
      </c>
      <c r="H22" s="1">
        <v>40</v>
      </c>
      <c r="I22" s="1">
        <v>1200000</v>
      </c>
      <c r="J22">
        <v>0</v>
      </c>
      <c r="K22" s="1">
        <v>7</v>
      </c>
      <c r="L22" s="1">
        <v>0</v>
      </c>
      <c r="M22" s="1">
        <v>0</v>
      </c>
      <c r="N22" s="1">
        <v>0</v>
      </c>
      <c r="O22" s="1">
        <f t="shared" si="0"/>
        <v>0</v>
      </c>
      <c r="P22" s="1">
        <v>0</v>
      </c>
      <c r="Q22" s="1" t="s">
        <v>20</v>
      </c>
      <c r="R22" s="1">
        <v>1</v>
      </c>
      <c r="S22" s="1">
        <v>1</v>
      </c>
      <c r="T22" s="1" t="s">
        <v>26</v>
      </c>
      <c r="U22" s="1" t="s">
        <v>27</v>
      </c>
      <c r="V22" s="1" t="s">
        <v>28</v>
      </c>
      <c r="W22" s="1">
        <v>4</v>
      </c>
      <c r="X22" s="1">
        <v>4</v>
      </c>
      <c r="Y22" s="1">
        <v>1</v>
      </c>
      <c r="Z22" s="1">
        <v>1</v>
      </c>
      <c r="AA22" s="1">
        <v>1</v>
      </c>
      <c r="AB22" s="1">
        <v>0</v>
      </c>
      <c r="AC22" s="1">
        <v>1</v>
      </c>
      <c r="AD22" s="1">
        <v>0</v>
      </c>
      <c r="AE22" s="1">
        <v>0</v>
      </c>
      <c r="AF22" s="1">
        <v>1</v>
      </c>
      <c r="AG22" s="2">
        <f t="shared" si="2"/>
        <v>14</v>
      </c>
      <c r="AH22" s="1">
        <v>1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2">
        <f t="shared" si="3"/>
        <v>3</v>
      </c>
      <c r="AP22" s="1">
        <v>0</v>
      </c>
      <c r="AQ22" s="1">
        <v>1</v>
      </c>
      <c r="AR22" s="1">
        <v>0</v>
      </c>
      <c r="AS22" s="1">
        <v>0</v>
      </c>
      <c r="AT22" s="1">
        <v>1</v>
      </c>
      <c r="AU22" s="1">
        <v>0</v>
      </c>
      <c r="AV22" s="1">
        <v>0</v>
      </c>
      <c r="AW22" s="1">
        <v>1</v>
      </c>
      <c r="AX22" s="1">
        <v>1</v>
      </c>
      <c r="AY22" s="3">
        <f t="shared" si="4"/>
        <v>4.5</v>
      </c>
      <c r="AZ22" s="3">
        <f t="shared" si="1"/>
        <v>21.5</v>
      </c>
      <c r="BA22" s="3">
        <f t="shared" si="5"/>
        <v>46.739130434782609</v>
      </c>
    </row>
    <row r="23" spans="1:53">
      <c r="A23" s="1" t="s">
        <v>15</v>
      </c>
      <c r="B23" s="1" t="s">
        <v>54</v>
      </c>
      <c r="C23" s="1" t="s">
        <v>17</v>
      </c>
      <c r="D23" s="1">
        <v>46</v>
      </c>
      <c r="E23" s="1">
        <v>10</v>
      </c>
      <c r="F23" s="1" t="s">
        <v>18</v>
      </c>
      <c r="G23" s="1" t="s">
        <v>225</v>
      </c>
      <c r="H23" s="1">
        <v>10</v>
      </c>
      <c r="I23" s="1">
        <v>150000</v>
      </c>
      <c r="J23">
        <v>1</v>
      </c>
      <c r="K23" s="1">
        <v>4</v>
      </c>
      <c r="L23" s="1">
        <v>0</v>
      </c>
      <c r="M23" s="1">
        <v>1</v>
      </c>
      <c r="N23" s="1">
        <v>0</v>
      </c>
      <c r="O23" s="1">
        <f t="shared" si="0"/>
        <v>1</v>
      </c>
      <c r="P23" s="1">
        <v>1</v>
      </c>
      <c r="Q23" s="1" t="s">
        <v>20</v>
      </c>
      <c r="R23" s="1">
        <v>1</v>
      </c>
      <c r="S23" s="1">
        <v>0</v>
      </c>
      <c r="T23" s="1" t="s">
        <v>224</v>
      </c>
      <c r="U23" s="1" t="s">
        <v>224</v>
      </c>
      <c r="V23" s="1" t="s">
        <v>51</v>
      </c>
      <c r="W23" s="1">
        <v>2</v>
      </c>
      <c r="X23" s="1">
        <v>4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  <c r="AF23" s="1">
        <v>1</v>
      </c>
      <c r="AG23" s="2">
        <f t="shared" si="2"/>
        <v>11</v>
      </c>
      <c r="AH23" s="1">
        <v>1</v>
      </c>
      <c r="AI23" s="1">
        <v>1</v>
      </c>
      <c r="AJ23" s="1">
        <v>0</v>
      </c>
      <c r="AK23" s="1">
        <v>0</v>
      </c>
      <c r="AL23" s="1">
        <v>1</v>
      </c>
      <c r="AM23" s="1">
        <v>0</v>
      </c>
      <c r="AN23" s="1">
        <v>0</v>
      </c>
      <c r="AO23" s="2">
        <f t="shared" si="3"/>
        <v>4</v>
      </c>
      <c r="AP23" s="1">
        <v>0</v>
      </c>
      <c r="AQ23" s="1">
        <v>1</v>
      </c>
      <c r="AR23" s="1">
        <v>1</v>
      </c>
      <c r="AS23" s="1">
        <v>1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3">
        <f t="shared" si="4"/>
        <v>5.5</v>
      </c>
      <c r="AZ23" s="3">
        <f t="shared" si="1"/>
        <v>20.5</v>
      </c>
      <c r="BA23" s="3">
        <f t="shared" si="5"/>
        <v>44.565217391304344</v>
      </c>
    </row>
    <row r="24" spans="1:53">
      <c r="A24" s="1" t="s">
        <v>15</v>
      </c>
      <c r="B24" s="1" t="s">
        <v>55</v>
      </c>
      <c r="C24" s="1" t="s">
        <v>17</v>
      </c>
      <c r="D24" s="1">
        <v>62</v>
      </c>
      <c r="E24" s="1">
        <v>8</v>
      </c>
      <c r="F24" s="1" t="s">
        <v>18</v>
      </c>
      <c r="G24" s="1" t="s">
        <v>223</v>
      </c>
      <c r="H24" s="1">
        <v>28</v>
      </c>
      <c r="I24" s="1">
        <v>50000</v>
      </c>
      <c r="J24">
        <v>0</v>
      </c>
      <c r="K24" s="1">
        <v>1</v>
      </c>
      <c r="L24" s="1">
        <v>0</v>
      </c>
      <c r="M24" s="1">
        <v>0</v>
      </c>
      <c r="N24" s="1">
        <v>0</v>
      </c>
      <c r="O24" s="1">
        <f t="shared" si="0"/>
        <v>0</v>
      </c>
      <c r="P24" s="1">
        <v>0</v>
      </c>
      <c r="Q24" s="1" t="s">
        <v>19</v>
      </c>
      <c r="R24" s="1">
        <v>0</v>
      </c>
      <c r="S24" s="1">
        <v>0</v>
      </c>
      <c r="T24" s="1" t="s">
        <v>224</v>
      </c>
      <c r="U24" s="1" t="s">
        <v>224</v>
      </c>
      <c r="V24" s="1" t="s">
        <v>37</v>
      </c>
      <c r="W24" s="1">
        <v>1</v>
      </c>
      <c r="X24" s="1">
        <v>3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2">
        <f t="shared" si="2"/>
        <v>7.5</v>
      </c>
      <c r="AH24" s="1">
        <v>1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2">
        <f t="shared" si="3"/>
        <v>2.5</v>
      </c>
      <c r="AP24" s="1">
        <v>0</v>
      </c>
      <c r="AQ24" s="1">
        <v>1</v>
      </c>
      <c r="AR24" s="1">
        <v>0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3">
        <f t="shared" si="4"/>
        <v>3.5</v>
      </c>
      <c r="AZ24" s="3">
        <f t="shared" si="1"/>
        <v>13.5</v>
      </c>
      <c r="BA24" s="3">
        <f t="shared" si="5"/>
        <v>29.347826086956523</v>
      </c>
    </row>
    <row r="25" spans="1:53">
      <c r="A25" s="1" t="s">
        <v>24</v>
      </c>
      <c r="B25" s="1" t="s">
        <v>56</v>
      </c>
      <c r="C25" s="1" t="s">
        <v>17</v>
      </c>
      <c r="D25" s="1">
        <v>67</v>
      </c>
      <c r="E25" s="1">
        <v>3</v>
      </c>
      <c r="F25" s="1" t="s">
        <v>18</v>
      </c>
      <c r="G25" s="1" t="s">
        <v>223</v>
      </c>
      <c r="H25" s="1">
        <v>20</v>
      </c>
      <c r="I25" s="1">
        <v>300000</v>
      </c>
      <c r="J25">
        <v>2</v>
      </c>
      <c r="K25" s="1">
        <v>5</v>
      </c>
      <c r="L25" s="1">
        <v>0</v>
      </c>
      <c r="M25" s="1">
        <v>2</v>
      </c>
      <c r="N25" s="1">
        <v>0</v>
      </c>
      <c r="O25" s="1">
        <f t="shared" si="0"/>
        <v>2</v>
      </c>
      <c r="P25" s="1">
        <v>1</v>
      </c>
      <c r="Q25" s="1" t="s">
        <v>19</v>
      </c>
      <c r="R25" s="1">
        <v>0</v>
      </c>
      <c r="S25" s="1">
        <v>0</v>
      </c>
      <c r="T25" s="1" t="s">
        <v>224</v>
      </c>
      <c r="U25" s="1" t="s">
        <v>224</v>
      </c>
      <c r="V25" s="1" t="s">
        <v>37</v>
      </c>
      <c r="W25" s="1">
        <v>2</v>
      </c>
      <c r="X25" s="1">
        <v>4</v>
      </c>
      <c r="Y25" s="1">
        <v>1</v>
      </c>
      <c r="Z25" s="1">
        <v>1</v>
      </c>
      <c r="AA25" s="1">
        <v>0</v>
      </c>
      <c r="AB25" s="1">
        <v>0</v>
      </c>
      <c r="AC25" s="1">
        <v>1</v>
      </c>
      <c r="AD25" s="1">
        <v>0</v>
      </c>
      <c r="AE25" s="1">
        <v>0</v>
      </c>
      <c r="AF25" s="1">
        <v>1</v>
      </c>
      <c r="AG25" s="2">
        <f t="shared" si="2"/>
        <v>11.5</v>
      </c>
      <c r="AH25" s="1">
        <v>1</v>
      </c>
      <c r="AI25" s="1">
        <v>1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2">
        <f t="shared" si="3"/>
        <v>4.5</v>
      </c>
      <c r="AP25" s="1">
        <v>1</v>
      </c>
      <c r="AQ25" s="1">
        <v>1</v>
      </c>
      <c r="AR25" s="1">
        <v>1</v>
      </c>
      <c r="AS25" s="1">
        <v>1</v>
      </c>
      <c r="AT25" s="1">
        <v>2</v>
      </c>
      <c r="AU25" s="1">
        <v>0</v>
      </c>
      <c r="AV25" s="1">
        <v>1</v>
      </c>
      <c r="AW25" s="1">
        <v>0</v>
      </c>
      <c r="AX25" s="1">
        <v>0</v>
      </c>
      <c r="AY25" s="3">
        <f t="shared" si="4"/>
        <v>10</v>
      </c>
      <c r="AZ25" s="3">
        <f t="shared" si="1"/>
        <v>26</v>
      </c>
      <c r="BA25" s="3">
        <f t="shared" si="5"/>
        <v>56.521739130434781</v>
      </c>
    </row>
    <row r="26" spans="1:53">
      <c r="A26" s="1" t="s">
        <v>15</v>
      </c>
      <c r="B26" s="1" t="s">
        <v>57</v>
      </c>
      <c r="C26" s="1" t="s">
        <v>17</v>
      </c>
      <c r="D26" s="1">
        <v>49</v>
      </c>
      <c r="E26" s="1">
        <v>0</v>
      </c>
      <c r="F26" s="1" t="s">
        <v>18</v>
      </c>
      <c r="G26" s="1" t="s">
        <v>223</v>
      </c>
      <c r="H26" s="1">
        <v>30</v>
      </c>
      <c r="I26" s="1">
        <v>1200000</v>
      </c>
      <c r="J26">
        <v>11</v>
      </c>
      <c r="K26" s="1">
        <v>9</v>
      </c>
      <c r="L26" s="1">
        <v>0</v>
      </c>
      <c r="M26" s="1">
        <v>11</v>
      </c>
      <c r="N26" s="1">
        <v>0</v>
      </c>
      <c r="O26" s="1">
        <f t="shared" si="0"/>
        <v>11</v>
      </c>
      <c r="P26" s="1">
        <v>1</v>
      </c>
      <c r="Q26" s="1" t="s">
        <v>20</v>
      </c>
      <c r="R26" s="1">
        <v>1</v>
      </c>
      <c r="S26" s="1">
        <v>1</v>
      </c>
      <c r="T26" s="1" t="s">
        <v>26</v>
      </c>
      <c r="U26" s="1" t="s">
        <v>27</v>
      </c>
      <c r="V26" s="1" t="s">
        <v>37</v>
      </c>
      <c r="W26" s="1">
        <v>5</v>
      </c>
      <c r="X26" s="1">
        <v>5</v>
      </c>
      <c r="Y26" s="1">
        <v>1</v>
      </c>
      <c r="Z26" s="1">
        <v>1</v>
      </c>
      <c r="AA26" s="1">
        <v>1</v>
      </c>
      <c r="AB26" s="1">
        <v>0</v>
      </c>
      <c r="AC26" s="1">
        <v>1</v>
      </c>
      <c r="AD26" s="1">
        <v>1</v>
      </c>
      <c r="AE26" s="1">
        <v>1</v>
      </c>
      <c r="AF26" s="1">
        <v>1</v>
      </c>
      <c r="AG26" s="2">
        <f t="shared" si="2"/>
        <v>20</v>
      </c>
      <c r="AH26" s="1">
        <v>1</v>
      </c>
      <c r="AI26" s="1">
        <v>0</v>
      </c>
      <c r="AJ26" s="1">
        <v>1</v>
      </c>
      <c r="AK26" s="1">
        <v>1</v>
      </c>
      <c r="AL26" s="1">
        <v>0</v>
      </c>
      <c r="AM26" s="1">
        <v>0</v>
      </c>
      <c r="AN26" s="1">
        <v>1</v>
      </c>
      <c r="AO26" s="2">
        <f t="shared" si="3"/>
        <v>7.5</v>
      </c>
      <c r="AP26" s="1">
        <v>1</v>
      </c>
      <c r="AQ26" s="1">
        <v>1</v>
      </c>
      <c r="AR26" s="1">
        <v>1</v>
      </c>
      <c r="AS26" s="1">
        <v>1</v>
      </c>
      <c r="AT26" s="1">
        <v>3</v>
      </c>
      <c r="AU26" s="1">
        <v>0</v>
      </c>
      <c r="AV26" s="1">
        <v>0</v>
      </c>
      <c r="AW26" s="1">
        <v>0</v>
      </c>
      <c r="AX26" s="1">
        <v>0</v>
      </c>
      <c r="AY26" s="3">
        <f t="shared" si="4"/>
        <v>8.5</v>
      </c>
      <c r="AZ26" s="3">
        <f t="shared" si="1"/>
        <v>36</v>
      </c>
      <c r="BA26" s="3">
        <f t="shared" si="5"/>
        <v>78.260869565217391</v>
      </c>
    </row>
    <row r="27" spans="1:53">
      <c r="A27" s="1" t="s">
        <v>15</v>
      </c>
      <c r="B27" s="1" t="s">
        <v>58</v>
      </c>
      <c r="C27" s="1" t="s">
        <v>17</v>
      </c>
      <c r="D27" s="1">
        <v>49</v>
      </c>
      <c r="E27" s="1">
        <v>12</v>
      </c>
      <c r="F27" s="1" t="s">
        <v>23</v>
      </c>
      <c r="G27" s="1" t="s">
        <v>223</v>
      </c>
      <c r="H27" s="1">
        <v>25</v>
      </c>
      <c r="I27" s="1">
        <v>500000</v>
      </c>
      <c r="J27">
        <v>2</v>
      </c>
      <c r="K27" s="1">
        <v>4</v>
      </c>
      <c r="L27" s="1">
        <v>0</v>
      </c>
      <c r="M27" s="1">
        <v>2</v>
      </c>
      <c r="N27" s="1">
        <v>0</v>
      </c>
      <c r="O27" s="1">
        <f t="shared" si="0"/>
        <v>2</v>
      </c>
      <c r="P27" s="1">
        <v>1</v>
      </c>
      <c r="Q27" s="1" t="s">
        <v>20</v>
      </c>
      <c r="R27" s="1">
        <v>1</v>
      </c>
      <c r="S27" s="1">
        <v>0</v>
      </c>
      <c r="T27" s="1" t="s">
        <v>224</v>
      </c>
      <c r="U27" s="1" t="s">
        <v>224</v>
      </c>
      <c r="V27" s="1" t="s">
        <v>51</v>
      </c>
      <c r="W27" s="1">
        <v>3</v>
      </c>
      <c r="X27" s="1">
        <v>3</v>
      </c>
      <c r="Y27" s="1">
        <v>1</v>
      </c>
      <c r="Z27" s="1">
        <v>1</v>
      </c>
      <c r="AA27" s="1">
        <v>0</v>
      </c>
      <c r="AB27" s="1">
        <v>0</v>
      </c>
      <c r="AC27" s="1">
        <v>0</v>
      </c>
      <c r="AD27" s="1">
        <v>1</v>
      </c>
      <c r="AE27" s="1">
        <v>1</v>
      </c>
      <c r="AF27" s="1">
        <v>1</v>
      </c>
      <c r="AG27" s="2">
        <f t="shared" si="2"/>
        <v>13.5</v>
      </c>
      <c r="AH27" s="1">
        <v>1</v>
      </c>
      <c r="AI27" s="1">
        <v>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f t="shared" si="3"/>
        <v>2.5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3">
        <f t="shared" si="4"/>
        <v>7.5</v>
      </c>
      <c r="AZ27" s="3">
        <f t="shared" si="1"/>
        <v>23.5</v>
      </c>
      <c r="BA27" s="3">
        <f t="shared" si="5"/>
        <v>51.086956521739133</v>
      </c>
    </row>
    <row r="28" spans="1:53">
      <c r="A28" s="1" t="s">
        <v>15</v>
      </c>
      <c r="B28" s="1" t="s">
        <v>59</v>
      </c>
      <c r="C28" s="1" t="s">
        <v>17</v>
      </c>
      <c r="D28" s="1">
        <v>48</v>
      </c>
      <c r="E28" s="1">
        <v>10</v>
      </c>
      <c r="F28" s="1" t="s">
        <v>23</v>
      </c>
      <c r="G28" s="1" t="s">
        <v>225</v>
      </c>
      <c r="H28" s="1">
        <v>10</v>
      </c>
      <c r="I28" s="1">
        <v>100000</v>
      </c>
      <c r="J28">
        <v>0</v>
      </c>
      <c r="K28" s="1">
        <v>7</v>
      </c>
      <c r="L28" s="1">
        <v>0</v>
      </c>
      <c r="M28" s="1">
        <v>0</v>
      </c>
      <c r="N28" s="1">
        <v>0</v>
      </c>
      <c r="O28" s="1">
        <f t="shared" si="0"/>
        <v>0</v>
      </c>
      <c r="P28" s="1">
        <v>0</v>
      </c>
      <c r="Q28" s="1" t="s">
        <v>19</v>
      </c>
      <c r="R28" s="1">
        <v>1</v>
      </c>
      <c r="S28" s="1">
        <v>0</v>
      </c>
      <c r="T28" s="1" t="s">
        <v>224</v>
      </c>
      <c r="U28" s="1" t="s">
        <v>224</v>
      </c>
      <c r="V28" s="1" t="s">
        <v>37</v>
      </c>
      <c r="W28" s="1">
        <v>1</v>
      </c>
      <c r="X28" s="1">
        <v>3</v>
      </c>
      <c r="Y28" s="1">
        <v>1</v>
      </c>
      <c r="Z28" s="1">
        <v>1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2">
        <f t="shared" si="2"/>
        <v>5.5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2">
        <f t="shared" si="3"/>
        <v>2.5</v>
      </c>
      <c r="AP28" s="1">
        <v>0</v>
      </c>
      <c r="AQ28" s="1">
        <v>1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3">
        <f t="shared" si="4"/>
        <v>1</v>
      </c>
      <c r="AZ28" s="3">
        <f t="shared" si="1"/>
        <v>9</v>
      </c>
      <c r="BA28" s="3">
        <f t="shared" si="5"/>
        <v>19.565217391304348</v>
      </c>
    </row>
    <row r="29" spans="1:53">
      <c r="A29" s="1" t="s">
        <v>15</v>
      </c>
      <c r="B29" s="1" t="s">
        <v>60</v>
      </c>
      <c r="C29" s="1" t="s">
        <v>17</v>
      </c>
      <c r="D29" s="1">
        <v>54</v>
      </c>
      <c r="E29" s="1">
        <v>10</v>
      </c>
      <c r="F29" s="1" t="s">
        <v>23</v>
      </c>
      <c r="G29" s="1" t="s">
        <v>225</v>
      </c>
      <c r="H29" s="1">
        <v>4</v>
      </c>
      <c r="I29" s="1">
        <v>50000</v>
      </c>
      <c r="J29">
        <v>0</v>
      </c>
      <c r="K29" s="1">
        <v>2</v>
      </c>
      <c r="L29" s="1">
        <v>0</v>
      </c>
      <c r="M29" s="1">
        <v>0</v>
      </c>
      <c r="N29" s="1">
        <v>0</v>
      </c>
      <c r="O29" s="1">
        <f t="shared" si="0"/>
        <v>0</v>
      </c>
      <c r="P29" s="1">
        <v>0</v>
      </c>
      <c r="Q29" s="1" t="s">
        <v>19</v>
      </c>
      <c r="R29" s="1">
        <v>1</v>
      </c>
      <c r="S29" s="1">
        <v>0</v>
      </c>
      <c r="T29" s="1" t="s">
        <v>224</v>
      </c>
      <c r="U29" s="1" t="s">
        <v>224</v>
      </c>
      <c r="V29" s="1" t="s">
        <v>51</v>
      </c>
      <c r="W29" s="1">
        <v>1</v>
      </c>
      <c r="X29" s="1">
        <v>3</v>
      </c>
      <c r="Y29" s="1">
        <v>1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  <c r="AG29" s="2">
        <f t="shared" si="2"/>
        <v>7.5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2">
        <f t="shared" si="3"/>
        <v>2.5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0</v>
      </c>
      <c r="AX29" s="1">
        <v>0</v>
      </c>
      <c r="AY29" s="3">
        <f t="shared" si="4"/>
        <v>2</v>
      </c>
      <c r="AZ29" s="3">
        <f t="shared" si="1"/>
        <v>12</v>
      </c>
      <c r="BA29" s="3">
        <f t="shared" si="5"/>
        <v>26.086956521739129</v>
      </c>
    </row>
    <row r="30" spans="1:53">
      <c r="A30" s="1" t="s">
        <v>15</v>
      </c>
      <c r="B30" s="1" t="s">
        <v>61</v>
      </c>
      <c r="C30" s="1" t="s">
        <v>17</v>
      </c>
      <c r="D30" s="1">
        <v>37</v>
      </c>
      <c r="E30" s="1">
        <v>12</v>
      </c>
      <c r="F30" s="1" t="s">
        <v>23</v>
      </c>
      <c r="G30" s="1" t="s">
        <v>225</v>
      </c>
      <c r="H30" s="1">
        <v>10</v>
      </c>
      <c r="I30" s="1">
        <v>300000</v>
      </c>
      <c r="J30">
        <v>0</v>
      </c>
      <c r="K30" s="1">
        <v>5</v>
      </c>
      <c r="L30" s="1">
        <v>0</v>
      </c>
      <c r="M30" s="1">
        <v>0</v>
      </c>
      <c r="N30" s="1">
        <v>0</v>
      </c>
      <c r="O30" s="1">
        <f t="shared" si="0"/>
        <v>0</v>
      </c>
      <c r="P30" s="1">
        <v>0</v>
      </c>
      <c r="Q30" s="1" t="s">
        <v>20</v>
      </c>
      <c r="R30" s="1">
        <v>1</v>
      </c>
      <c r="S30" s="1">
        <v>0</v>
      </c>
      <c r="T30" s="1" t="s">
        <v>224</v>
      </c>
      <c r="U30" s="1" t="s">
        <v>224</v>
      </c>
      <c r="V30" s="1" t="s">
        <v>51</v>
      </c>
      <c r="W30" s="1">
        <v>2</v>
      </c>
      <c r="X30" s="1">
        <v>4</v>
      </c>
      <c r="Y30" s="1">
        <v>1</v>
      </c>
      <c r="Z30" s="1">
        <v>1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2">
        <f t="shared" si="2"/>
        <v>10</v>
      </c>
      <c r="AH30" s="1">
        <v>1</v>
      </c>
      <c r="AI30" s="1">
        <v>1</v>
      </c>
      <c r="AJ30" s="1">
        <v>0</v>
      </c>
      <c r="AK30" s="1">
        <v>0</v>
      </c>
      <c r="AL30" s="1">
        <v>1</v>
      </c>
      <c r="AM30" s="1">
        <v>0</v>
      </c>
      <c r="AN30" s="1">
        <v>0</v>
      </c>
      <c r="AO30" s="2">
        <f t="shared" si="3"/>
        <v>4</v>
      </c>
      <c r="AP30" s="1">
        <v>0</v>
      </c>
      <c r="AQ30" s="1">
        <v>1</v>
      </c>
      <c r="AR30" s="1">
        <v>0</v>
      </c>
      <c r="AS30" s="1">
        <v>1</v>
      </c>
      <c r="AT30" s="1">
        <v>2</v>
      </c>
      <c r="AU30" s="1">
        <v>0</v>
      </c>
      <c r="AV30" s="1">
        <v>0</v>
      </c>
      <c r="AW30" s="1">
        <v>0</v>
      </c>
      <c r="AX30" s="1">
        <v>0</v>
      </c>
      <c r="AY30" s="3">
        <f t="shared" si="4"/>
        <v>4</v>
      </c>
      <c r="AZ30" s="3">
        <f t="shared" si="1"/>
        <v>18</v>
      </c>
      <c r="BA30" s="3">
        <f t="shared" si="5"/>
        <v>39.130434782608695</v>
      </c>
    </row>
    <row r="31" spans="1:53">
      <c r="A31" s="1" t="s">
        <v>15</v>
      </c>
      <c r="B31" s="1" t="s">
        <v>62</v>
      </c>
      <c r="C31" s="1" t="s">
        <v>17</v>
      </c>
      <c r="D31" s="1">
        <v>45</v>
      </c>
      <c r="E31" s="1">
        <v>10</v>
      </c>
      <c r="F31" s="1" t="s">
        <v>18</v>
      </c>
      <c r="G31" s="1" t="s">
        <v>225</v>
      </c>
      <c r="H31" s="1">
        <v>10</v>
      </c>
      <c r="I31" s="1">
        <v>250000</v>
      </c>
      <c r="J31">
        <v>4</v>
      </c>
      <c r="K31" s="1">
        <v>5</v>
      </c>
      <c r="L31" s="1">
        <v>0</v>
      </c>
      <c r="M31" s="1">
        <v>3</v>
      </c>
      <c r="N31" s="1">
        <v>1</v>
      </c>
      <c r="O31" s="1">
        <f t="shared" si="0"/>
        <v>4</v>
      </c>
      <c r="P31" s="1">
        <v>1</v>
      </c>
      <c r="Q31" s="1" t="s">
        <v>20</v>
      </c>
      <c r="R31" s="1">
        <v>1</v>
      </c>
      <c r="S31" s="1">
        <v>0</v>
      </c>
      <c r="T31" s="1" t="s">
        <v>224</v>
      </c>
      <c r="U31" s="1" t="s">
        <v>224</v>
      </c>
      <c r="V31" s="1" t="s">
        <v>28</v>
      </c>
      <c r="W31" s="1">
        <v>5</v>
      </c>
      <c r="X31" s="1">
        <v>5</v>
      </c>
      <c r="Y31" s="1">
        <v>1</v>
      </c>
      <c r="Z31" s="1">
        <v>1</v>
      </c>
      <c r="AA31" s="1">
        <v>1</v>
      </c>
      <c r="AB31" s="1">
        <v>0</v>
      </c>
      <c r="AC31" s="1">
        <v>0</v>
      </c>
      <c r="AD31" s="1">
        <v>1</v>
      </c>
      <c r="AE31" s="1">
        <v>1</v>
      </c>
      <c r="AF31" s="1">
        <v>1</v>
      </c>
      <c r="AG31" s="2">
        <f t="shared" si="2"/>
        <v>18</v>
      </c>
      <c r="AH31" s="1">
        <v>1</v>
      </c>
      <c r="AI31" s="1">
        <v>1</v>
      </c>
      <c r="AJ31" s="1">
        <v>1</v>
      </c>
      <c r="AK31" s="1">
        <v>0</v>
      </c>
      <c r="AL31" s="1">
        <v>1</v>
      </c>
      <c r="AM31" s="1">
        <v>0</v>
      </c>
      <c r="AN31" s="1">
        <v>0</v>
      </c>
      <c r="AO31" s="2">
        <f t="shared" si="3"/>
        <v>6</v>
      </c>
      <c r="AP31" s="1">
        <v>1</v>
      </c>
      <c r="AQ31" s="1">
        <v>1</v>
      </c>
      <c r="AR31" s="1">
        <v>0</v>
      </c>
      <c r="AS31" s="1">
        <v>1</v>
      </c>
      <c r="AT31" s="1">
        <v>3</v>
      </c>
      <c r="AU31" s="1">
        <v>1</v>
      </c>
      <c r="AV31" s="1">
        <v>0</v>
      </c>
      <c r="AW31" s="1">
        <v>0</v>
      </c>
      <c r="AX31" s="1">
        <v>0</v>
      </c>
      <c r="AY31" s="3">
        <f t="shared" si="4"/>
        <v>7.5</v>
      </c>
      <c r="AZ31" s="3">
        <f t="shared" si="1"/>
        <v>31.5</v>
      </c>
      <c r="BA31" s="3">
        <f t="shared" si="5"/>
        <v>68.478260869565219</v>
      </c>
    </row>
    <row r="32" spans="1:53">
      <c r="A32" s="1" t="s">
        <v>63</v>
      </c>
      <c r="B32" s="1" t="s">
        <v>64</v>
      </c>
      <c r="C32" s="1" t="s">
        <v>17</v>
      </c>
      <c r="D32" s="1">
        <v>34</v>
      </c>
      <c r="E32" s="1">
        <v>10</v>
      </c>
      <c r="F32" s="1" t="s">
        <v>23</v>
      </c>
      <c r="G32" s="1" t="s">
        <v>225</v>
      </c>
      <c r="H32" s="1">
        <v>10</v>
      </c>
      <c r="I32" s="1">
        <v>100000</v>
      </c>
      <c r="J32">
        <v>0</v>
      </c>
      <c r="K32" s="1">
        <v>2</v>
      </c>
      <c r="L32" s="1">
        <v>0</v>
      </c>
      <c r="M32" s="1">
        <v>0</v>
      </c>
      <c r="N32" s="1">
        <v>0</v>
      </c>
      <c r="O32" s="1">
        <f t="shared" si="0"/>
        <v>0</v>
      </c>
      <c r="P32" s="1">
        <v>0</v>
      </c>
      <c r="Q32" s="1" t="s">
        <v>19</v>
      </c>
      <c r="R32" s="1">
        <v>1</v>
      </c>
      <c r="S32" s="1">
        <v>0</v>
      </c>
      <c r="T32" s="1" t="s">
        <v>224</v>
      </c>
      <c r="U32" s="1" t="s">
        <v>224</v>
      </c>
      <c r="V32" s="1" t="s">
        <v>37</v>
      </c>
      <c r="W32" s="1">
        <v>1</v>
      </c>
      <c r="X32" s="1">
        <v>3</v>
      </c>
      <c r="Y32" s="1">
        <v>1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1</v>
      </c>
      <c r="AF32" s="1">
        <v>1</v>
      </c>
      <c r="AG32" s="2">
        <f t="shared" si="2"/>
        <v>9.5</v>
      </c>
      <c r="AH32" s="1">
        <v>0</v>
      </c>
      <c r="AI32" s="1">
        <v>1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2">
        <f t="shared" si="3"/>
        <v>2</v>
      </c>
      <c r="AP32" s="1">
        <v>0</v>
      </c>
      <c r="AQ32" s="1">
        <v>1</v>
      </c>
      <c r="AR32" s="1">
        <v>0</v>
      </c>
      <c r="AS32" s="1">
        <v>0</v>
      </c>
      <c r="AT32" s="1">
        <v>1</v>
      </c>
      <c r="AU32" s="1">
        <v>0</v>
      </c>
      <c r="AV32" s="1">
        <v>1</v>
      </c>
      <c r="AW32" s="1">
        <v>0</v>
      </c>
      <c r="AX32" s="1">
        <v>0</v>
      </c>
      <c r="AY32" s="3">
        <f t="shared" si="4"/>
        <v>3.5</v>
      </c>
      <c r="AZ32" s="3">
        <f t="shared" si="1"/>
        <v>15</v>
      </c>
      <c r="BA32" s="3">
        <f t="shared" si="5"/>
        <v>32.608695652173914</v>
      </c>
    </row>
    <row r="33" spans="1:53">
      <c r="A33" s="1" t="s">
        <v>63</v>
      </c>
      <c r="B33" s="1" t="s">
        <v>65</v>
      </c>
      <c r="C33" s="1" t="s">
        <v>17</v>
      </c>
      <c r="D33" s="1">
        <v>60</v>
      </c>
      <c r="E33" s="1">
        <v>4</v>
      </c>
      <c r="F33" s="1" t="s">
        <v>23</v>
      </c>
      <c r="G33" s="1" t="s">
        <v>225</v>
      </c>
      <c r="H33" s="1">
        <v>10</v>
      </c>
      <c r="I33" s="1">
        <v>150000</v>
      </c>
      <c r="J33">
        <v>7</v>
      </c>
      <c r="K33" s="1">
        <v>21</v>
      </c>
      <c r="L33" s="1">
        <v>0</v>
      </c>
      <c r="M33" s="1">
        <v>4</v>
      </c>
      <c r="N33" s="1">
        <v>3</v>
      </c>
      <c r="O33" s="1">
        <f t="shared" si="0"/>
        <v>7</v>
      </c>
      <c r="P33" s="1">
        <v>1</v>
      </c>
      <c r="Q33" s="1" t="s">
        <v>20</v>
      </c>
      <c r="R33" s="1">
        <v>1</v>
      </c>
      <c r="S33" s="1">
        <v>0</v>
      </c>
      <c r="T33" s="1" t="s">
        <v>224</v>
      </c>
      <c r="U33" s="1" t="s">
        <v>224</v>
      </c>
      <c r="V33" s="1" t="s">
        <v>28</v>
      </c>
      <c r="W33" s="1">
        <v>2</v>
      </c>
      <c r="X33" s="1">
        <v>3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1</v>
      </c>
      <c r="AG33" s="2">
        <f t="shared" si="2"/>
        <v>10.5</v>
      </c>
      <c r="AH33" s="1">
        <v>1</v>
      </c>
      <c r="AI33" s="1">
        <v>0</v>
      </c>
      <c r="AJ33" s="1">
        <v>1</v>
      </c>
      <c r="AK33" s="1">
        <v>1</v>
      </c>
      <c r="AL33" s="1">
        <v>0</v>
      </c>
      <c r="AM33" s="1">
        <v>0</v>
      </c>
      <c r="AN33" s="1">
        <v>0</v>
      </c>
      <c r="AO33" s="2">
        <f t="shared" si="3"/>
        <v>6</v>
      </c>
      <c r="AP33" s="1">
        <v>0</v>
      </c>
      <c r="AQ33" s="1">
        <v>1</v>
      </c>
      <c r="AR33" s="1">
        <v>0</v>
      </c>
      <c r="AS33" s="1">
        <v>1</v>
      </c>
      <c r="AT33" s="1">
        <v>2</v>
      </c>
      <c r="AU33" s="1">
        <v>1</v>
      </c>
      <c r="AV33" s="1">
        <v>0</v>
      </c>
      <c r="AW33" s="1">
        <v>0</v>
      </c>
      <c r="AX33" s="1">
        <v>0</v>
      </c>
      <c r="AY33" s="3">
        <f t="shared" si="4"/>
        <v>5</v>
      </c>
      <c r="AZ33" s="3">
        <f t="shared" si="1"/>
        <v>21.5</v>
      </c>
      <c r="BA33" s="3">
        <f t="shared" si="5"/>
        <v>46.739130434782609</v>
      </c>
    </row>
    <row r="34" spans="1:53">
      <c r="A34" s="1" t="s">
        <v>63</v>
      </c>
      <c r="B34" s="1" t="s">
        <v>66</v>
      </c>
      <c r="C34" s="1" t="s">
        <v>30</v>
      </c>
      <c r="D34" s="1">
        <v>55</v>
      </c>
      <c r="E34" s="1">
        <v>0</v>
      </c>
      <c r="F34" s="1" t="s">
        <v>23</v>
      </c>
      <c r="G34" s="1" t="s">
        <v>225</v>
      </c>
      <c r="H34" s="1">
        <v>4</v>
      </c>
      <c r="I34" s="1">
        <v>50000</v>
      </c>
      <c r="J34">
        <v>0</v>
      </c>
      <c r="K34" s="1">
        <v>12</v>
      </c>
      <c r="L34" s="1">
        <v>0</v>
      </c>
      <c r="M34" s="1">
        <v>0</v>
      </c>
      <c r="N34" s="1">
        <v>0</v>
      </c>
      <c r="O34" s="1">
        <f t="shared" si="0"/>
        <v>0</v>
      </c>
      <c r="P34" s="1">
        <v>0</v>
      </c>
      <c r="Q34" s="1" t="s">
        <v>19</v>
      </c>
      <c r="R34" s="1">
        <v>1</v>
      </c>
      <c r="S34" s="1">
        <v>0</v>
      </c>
      <c r="T34" s="1" t="s">
        <v>224</v>
      </c>
      <c r="U34" s="1" t="s">
        <v>224</v>
      </c>
      <c r="V34" s="1" t="s">
        <v>51</v>
      </c>
      <c r="W34" s="1">
        <v>2</v>
      </c>
      <c r="X34" s="1">
        <v>2</v>
      </c>
      <c r="Y34" s="1">
        <v>1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</v>
      </c>
      <c r="AG34" s="2">
        <f t="shared" si="2"/>
        <v>7.5</v>
      </c>
      <c r="AH34" s="1">
        <v>1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2">
        <f t="shared" si="3"/>
        <v>4</v>
      </c>
      <c r="AP34" s="1">
        <v>0</v>
      </c>
      <c r="AQ34" s="1">
        <v>1</v>
      </c>
      <c r="AR34" s="1">
        <v>0</v>
      </c>
      <c r="AS34" s="1">
        <v>0</v>
      </c>
      <c r="AT34" s="1">
        <v>1</v>
      </c>
      <c r="AU34" s="1">
        <v>1</v>
      </c>
      <c r="AV34" s="1">
        <v>0</v>
      </c>
      <c r="AW34" s="1">
        <v>0</v>
      </c>
      <c r="AX34" s="1">
        <v>0</v>
      </c>
      <c r="AY34" s="3">
        <f t="shared" si="4"/>
        <v>2.5</v>
      </c>
      <c r="AZ34" s="3">
        <f t="shared" ref="AZ34:AZ65" si="6">AG34+AO34+AY34</f>
        <v>14</v>
      </c>
      <c r="BA34" s="3">
        <f t="shared" si="5"/>
        <v>30.434782608695656</v>
      </c>
    </row>
    <row r="35" spans="1:53">
      <c r="A35" s="1" t="s">
        <v>63</v>
      </c>
      <c r="B35" s="1" t="s">
        <v>67</v>
      </c>
      <c r="C35" s="1" t="s">
        <v>30</v>
      </c>
      <c r="D35" s="1">
        <v>46</v>
      </c>
      <c r="E35" s="1">
        <v>10</v>
      </c>
      <c r="F35" s="1" t="s">
        <v>23</v>
      </c>
      <c r="G35" s="1" t="s">
        <v>225</v>
      </c>
      <c r="H35" s="1">
        <v>10</v>
      </c>
      <c r="I35" s="1">
        <v>50000</v>
      </c>
      <c r="J35">
        <v>7</v>
      </c>
      <c r="K35" s="1">
        <v>19</v>
      </c>
      <c r="L35" s="1">
        <v>1</v>
      </c>
      <c r="M35" s="1">
        <v>3</v>
      </c>
      <c r="N35" s="1">
        <v>3</v>
      </c>
      <c r="O35" s="1">
        <f t="shared" si="0"/>
        <v>7</v>
      </c>
      <c r="P35" s="1">
        <v>1</v>
      </c>
      <c r="Q35" s="1" t="s">
        <v>20</v>
      </c>
      <c r="R35" s="1">
        <v>1</v>
      </c>
      <c r="S35" s="1">
        <v>1</v>
      </c>
      <c r="T35" s="1" t="s">
        <v>26</v>
      </c>
      <c r="U35" s="1" t="s">
        <v>46</v>
      </c>
      <c r="V35" s="1" t="s">
        <v>28</v>
      </c>
      <c r="W35" s="1">
        <v>2</v>
      </c>
      <c r="X35" s="1">
        <v>4</v>
      </c>
      <c r="Y35" s="1">
        <v>1</v>
      </c>
      <c r="Z35" s="1">
        <v>1</v>
      </c>
      <c r="AA35" s="1">
        <v>0</v>
      </c>
      <c r="AB35" s="1">
        <v>0</v>
      </c>
      <c r="AC35" s="1">
        <v>1</v>
      </c>
      <c r="AD35" s="1">
        <v>0</v>
      </c>
      <c r="AE35" s="1">
        <v>1</v>
      </c>
      <c r="AF35" s="1">
        <v>1</v>
      </c>
      <c r="AG35" s="2">
        <f t="shared" si="2"/>
        <v>13.5</v>
      </c>
      <c r="AH35" s="1">
        <v>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2">
        <f t="shared" si="3"/>
        <v>2</v>
      </c>
      <c r="AP35" s="1">
        <v>0</v>
      </c>
      <c r="AQ35" s="1">
        <v>1</v>
      </c>
      <c r="AR35" s="1">
        <v>0</v>
      </c>
      <c r="AS35" s="1">
        <v>0</v>
      </c>
      <c r="AT35" s="1">
        <v>2</v>
      </c>
      <c r="AU35" s="1">
        <v>1</v>
      </c>
      <c r="AV35" s="1">
        <v>0</v>
      </c>
      <c r="AW35" s="1">
        <v>1</v>
      </c>
      <c r="AX35" s="1">
        <v>0</v>
      </c>
      <c r="AY35" s="3">
        <f t="shared" si="4"/>
        <v>4.5</v>
      </c>
      <c r="AZ35" s="3">
        <f t="shared" si="6"/>
        <v>20</v>
      </c>
      <c r="BA35" s="3">
        <f t="shared" si="5"/>
        <v>43.478260869565219</v>
      </c>
    </row>
    <row r="36" spans="1:53">
      <c r="A36" s="1" t="s">
        <v>63</v>
      </c>
      <c r="B36" s="1" t="s">
        <v>68</v>
      </c>
      <c r="C36" s="1" t="s">
        <v>17</v>
      </c>
      <c r="D36" s="1">
        <v>54</v>
      </c>
      <c r="E36" s="1">
        <v>5</v>
      </c>
      <c r="F36" s="1" t="s">
        <v>23</v>
      </c>
      <c r="G36" s="1" t="s">
        <v>223</v>
      </c>
      <c r="H36" s="1">
        <v>40</v>
      </c>
      <c r="I36" s="1">
        <v>1000000</v>
      </c>
      <c r="J36">
        <v>6</v>
      </c>
      <c r="K36" s="1">
        <v>20</v>
      </c>
      <c r="L36" s="1">
        <v>0</v>
      </c>
      <c r="M36" s="1">
        <v>3</v>
      </c>
      <c r="N36" s="1">
        <v>3</v>
      </c>
      <c r="O36" s="1">
        <f t="shared" si="0"/>
        <v>6</v>
      </c>
      <c r="P36" s="1">
        <v>1</v>
      </c>
      <c r="Q36" s="1" t="s">
        <v>20</v>
      </c>
      <c r="R36" s="1">
        <v>1</v>
      </c>
      <c r="S36" s="1">
        <v>0</v>
      </c>
      <c r="T36" s="1" t="s">
        <v>224</v>
      </c>
      <c r="U36" s="1" t="s">
        <v>224</v>
      </c>
      <c r="V36" s="1" t="s">
        <v>51</v>
      </c>
      <c r="W36" s="1">
        <v>2</v>
      </c>
      <c r="X36" s="1">
        <v>3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2">
        <f t="shared" si="2"/>
        <v>10.5</v>
      </c>
      <c r="AH36" s="1">
        <v>1</v>
      </c>
      <c r="AI36" s="1">
        <v>1</v>
      </c>
      <c r="AJ36" s="1">
        <v>0</v>
      </c>
      <c r="AK36" s="1">
        <v>1</v>
      </c>
      <c r="AL36" s="1">
        <v>1</v>
      </c>
      <c r="AM36" s="1">
        <v>0</v>
      </c>
      <c r="AN36" s="1">
        <v>0</v>
      </c>
      <c r="AO36" s="2">
        <f t="shared" si="3"/>
        <v>6</v>
      </c>
      <c r="AP36" s="1">
        <v>0</v>
      </c>
      <c r="AQ36" s="1">
        <v>1</v>
      </c>
      <c r="AR36" s="1">
        <v>0</v>
      </c>
      <c r="AS36" s="1">
        <v>0</v>
      </c>
      <c r="AT36" s="1">
        <v>2</v>
      </c>
      <c r="AU36" s="1">
        <v>1</v>
      </c>
      <c r="AV36" s="1">
        <v>0</v>
      </c>
      <c r="AW36" s="1">
        <v>0</v>
      </c>
      <c r="AX36" s="1">
        <v>0</v>
      </c>
      <c r="AY36" s="3">
        <f t="shared" si="4"/>
        <v>3</v>
      </c>
      <c r="AZ36" s="3">
        <f t="shared" si="6"/>
        <v>19.5</v>
      </c>
      <c r="BA36" s="3">
        <f t="shared" si="5"/>
        <v>42.391304347826086</v>
      </c>
    </row>
    <row r="37" spans="1:53">
      <c r="A37" s="1" t="s">
        <v>15</v>
      </c>
      <c r="B37" s="1" t="s">
        <v>69</v>
      </c>
      <c r="C37" s="1" t="s">
        <v>30</v>
      </c>
      <c r="D37" s="1">
        <v>55</v>
      </c>
      <c r="E37" s="1">
        <v>8</v>
      </c>
      <c r="F37" s="1" t="s">
        <v>18</v>
      </c>
      <c r="G37" s="1" t="s">
        <v>225</v>
      </c>
      <c r="H37" s="1">
        <v>12</v>
      </c>
      <c r="I37" s="1">
        <v>300000</v>
      </c>
      <c r="J37">
        <v>0</v>
      </c>
      <c r="K37" s="1">
        <v>3</v>
      </c>
      <c r="L37" s="1">
        <v>0</v>
      </c>
      <c r="M37" s="1">
        <v>0</v>
      </c>
      <c r="N37" s="1">
        <v>0</v>
      </c>
      <c r="O37" s="1">
        <f t="shared" si="0"/>
        <v>0</v>
      </c>
      <c r="P37" s="1">
        <v>0</v>
      </c>
      <c r="Q37" s="1" t="s">
        <v>19</v>
      </c>
      <c r="R37" s="1">
        <v>0</v>
      </c>
      <c r="S37" s="1">
        <v>0</v>
      </c>
      <c r="T37" s="1" t="s">
        <v>224</v>
      </c>
      <c r="U37" s="1" t="s">
        <v>224</v>
      </c>
      <c r="V37" s="1" t="s">
        <v>37</v>
      </c>
      <c r="W37" s="1">
        <v>1</v>
      </c>
      <c r="X37" s="1">
        <v>1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1</v>
      </c>
      <c r="AG37" s="2">
        <f t="shared" si="2"/>
        <v>5</v>
      </c>
      <c r="AH37" s="1">
        <v>1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2">
        <f t="shared" si="3"/>
        <v>2.5</v>
      </c>
      <c r="AP37" s="1">
        <v>0</v>
      </c>
      <c r="AQ37" s="1">
        <v>0</v>
      </c>
      <c r="AR37" s="1">
        <v>1</v>
      </c>
      <c r="AS37" s="1">
        <v>1</v>
      </c>
      <c r="AT37" s="1">
        <v>1</v>
      </c>
      <c r="AU37" s="1">
        <v>1</v>
      </c>
      <c r="AV37" s="1">
        <v>0</v>
      </c>
      <c r="AW37" s="1">
        <v>0</v>
      </c>
      <c r="AX37" s="1">
        <v>0</v>
      </c>
      <c r="AY37" s="3">
        <f t="shared" si="4"/>
        <v>5.5</v>
      </c>
      <c r="AZ37" s="3">
        <f t="shared" si="6"/>
        <v>13</v>
      </c>
      <c r="BA37" s="3">
        <f t="shared" si="5"/>
        <v>28.260869565217391</v>
      </c>
    </row>
    <row r="38" spans="1:53">
      <c r="A38" s="1" t="s">
        <v>15</v>
      </c>
      <c r="B38" s="1" t="s">
        <v>70</v>
      </c>
      <c r="C38" s="1" t="s">
        <v>17</v>
      </c>
      <c r="D38" s="1">
        <v>30</v>
      </c>
      <c r="E38" s="1">
        <v>16</v>
      </c>
      <c r="F38" s="1" t="s">
        <v>23</v>
      </c>
      <c r="G38" s="1" t="s">
        <v>223</v>
      </c>
      <c r="H38" s="1">
        <v>40</v>
      </c>
      <c r="I38" s="1">
        <v>500000</v>
      </c>
      <c r="J38">
        <v>0</v>
      </c>
      <c r="K38" s="1">
        <v>7</v>
      </c>
      <c r="L38" s="1">
        <v>0</v>
      </c>
      <c r="M38" s="1">
        <v>0</v>
      </c>
      <c r="N38" s="1">
        <v>0</v>
      </c>
      <c r="O38" s="1">
        <f t="shared" si="0"/>
        <v>0</v>
      </c>
      <c r="P38" s="1">
        <v>0</v>
      </c>
      <c r="Q38" s="1" t="s">
        <v>20</v>
      </c>
      <c r="R38" s="1">
        <v>1</v>
      </c>
      <c r="S38" s="1">
        <v>0</v>
      </c>
      <c r="T38" s="1" t="s">
        <v>224</v>
      </c>
      <c r="U38" s="1" t="s">
        <v>224</v>
      </c>
      <c r="V38" s="1" t="s">
        <v>21</v>
      </c>
      <c r="W38" s="1">
        <v>5</v>
      </c>
      <c r="X38" s="1">
        <v>5</v>
      </c>
      <c r="Y38" s="1">
        <v>1</v>
      </c>
      <c r="Z38" s="1">
        <v>1</v>
      </c>
      <c r="AA38" s="1">
        <v>0</v>
      </c>
      <c r="AB38" s="1">
        <v>0</v>
      </c>
      <c r="AC38" s="1">
        <v>1</v>
      </c>
      <c r="AD38" s="1">
        <v>1</v>
      </c>
      <c r="AE38" s="1">
        <v>1</v>
      </c>
      <c r="AF38" s="1">
        <v>1</v>
      </c>
      <c r="AG38" s="2">
        <f t="shared" si="2"/>
        <v>19.5</v>
      </c>
      <c r="AH38" s="1">
        <v>1</v>
      </c>
      <c r="AI38" s="1">
        <v>1</v>
      </c>
      <c r="AJ38" s="1">
        <v>0</v>
      </c>
      <c r="AK38" s="1">
        <v>1</v>
      </c>
      <c r="AL38" s="1">
        <v>1</v>
      </c>
      <c r="AM38" s="1">
        <v>0</v>
      </c>
      <c r="AN38" s="1">
        <v>0</v>
      </c>
      <c r="AO38" s="2">
        <f t="shared" si="3"/>
        <v>6</v>
      </c>
      <c r="AP38" s="1">
        <v>0</v>
      </c>
      <c r="AQ38" s="1">
        <v>0</v>
      </c>
      <c r="AR38" s="1">
        <v>0</v>
      </c>
      <c r="AS38" s="1">
        <v>0</v>
      </c>
      <c r="AT38" s="1">
        <v>2</v>
      </c>
      <c r="AU38" s="1">
        <v>0</v>
      </c>
      <c r="AV38" s="1">
        <v>0</v>
      </c>
      <c r="AW38" s="1">
        <v>0</v>
      </c>
      <c r="AX38" s="1">
        <v>0</v>
      </c>
      <c r="AY38" s="3">
        <f t="shared" si="4"/>
        <v>1</v>
      </c>
      <c r="AZ38" s="3">
        <f t="shared" si="6"/>
        <v>26.5</v>
      </c>
      <c r="BA38" s="3">
        <f t="shared" si="5"/>
        <v>57.608695652173914</v>
      </c>
    </row>
    <row r="39" spans="1:53">
      <c r="A39" s="1" t="s">
        <v>63</v>
      </c>
      <c r="B39" s="1" t="s">
        <v>71</v>
      </c>
      <c r="C39" s="1" t="s">
        <v>17</v>
      </c>
      <c r="D39" s="1">
        <v>60</v>
      </c>
      <c r="E39" s="1">
        <v>10</v>
      </c>
      <c r="F39" s="1" t="s">
        <v>18</v>
      </c>
      <c r="G39" s="1" t="s">
        <v>223</v>
      </c>
      <c r="H39" s="1">
        <v>50</v>
      </c>
      <c r="I39" s="1">
        <v>1000000</v>
      </c>
      <c r="J39">
        <v>0</v>
      </c>
      <c r="K39" s="1">
        <v>5</v>
      </c>
      <c r="L39" s="1">
        <v>0</v>
      </c>
      <c r="M39" s="1">
        <v>0</v>
      </c>
      <c r="N39" s="1">
        <v>0</v>
      </c>
      <c r="O39" s="1">
        <f t="shared" si="0"/>
        <v>0</v>
      </c>
      <c r="P39" s="1">
        <v>0</v>
      </c>
      <c r="Q39" s="1" t="s">
        <v>20</v>
      </c>
      <c r="R39" s="1">
        <v>1</v>
      </c>
      <c r="S39" s="1">
        <v>0</v>
      </c>
      <c r="T39" s="1" t="s">
        <v>224</v>
      </c>
      <c r="U39" s="1" t="s">
        <v>224</v>
      </c>
      <c r="V39" s="1" t="s">
        <v>51</v>
      </c>
      <c r="W39" s="1">
        <v>4</v>
      </c>
      <c r="X39" s="1">
        <v>4</v>
      </c>
      <c r="Y39" s="1">
        <v>1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1</v>
      </c>
      <c r="AG39" s="2">
        <f t="shared" si="2"/>
        <v>13.5</v>
      </c>
      <c r="AH39" s="1">
        <v>1</v>
      </c>
      <c r="AI39" s="1">
        <v>1</v>
      </c>
      <c r="AJ39" s="1">
        <v>0</v>
      </c>
      <c r="AK39" s="1">
        <v>1</v>
      </c>
      <c r="AL39" s="1">
        <v>1</v>
      </c>
      <c r="AM39" s="1">
        <v>0</v>
      </c>
      <c r="AN39" s="1">
        <v>0</v>
      </c>
      <c r="AO39" s="2">
        <f t="shared" si="3"/>
        <v>6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>
        <v>0</v>
      </c>
      <c r="AW39" s="1">
        <v>0</v>
      </c>
      <c r="AX39" s="1">
        <v>0</v>
      </c>
      <c r="AY39" s="3">
        <f t="shared" si="4"/>
        <v>6.5</v>
      </c>
      <c r="AZ39" s="3">
        <f t="shared" si="6"/>
        <v>26</v>
      </c>
      <c r="BA39" s="3">
        <f t="shared" si="5"/>
        <v>56.521739130434781</v>
      </c>
    </row>
    <row r="40" spans="1:53">
      <c r="A40" s="1" t="s">
        <v>63</v>
      </c>
      <c r="B40" s="1" t="s">
        <v>72</v>
      </c>
      <c r="C40" s="1" t="s">
        <v>17</v>
      </c>
      <c r="D40" s="1">
        <v>31</v>
      </c>
      <c r="E40" s="1">
        <v>12</v>
      </c>
      <c r="F40" s="1" t="s">
        <v>18</v>
      </c>
      <c r="G40" s="1" t="s">
        <v>223</v>
      </c>
      <c r="H40" s="1">
        <v>27</v>
      </c>
      <c r="I40" s="1">
        <v>600000</v>
      </c>
      <c r="J40">
        <v>0</v>
      </c>
      <c r="K40" s="1">
        <v>4</v>
      </c>
      <c r="L40" s="1">
        <v>0</v>
      </c>
      <c r="M40" s="1">
        <v>0</v>
      </c>
      <c r="N40" s="1">
        <v>0</v>
      </c>
      <c r="O40" s="1">
        <f t="shared" si="0"/>
        <v>0</v>
      </c>
      <c r="P40" s="1">
        <v>0</v>
      </c>
      <c r="Q40" s="1" t="s">
        <v>19</v>
      </c>
      <c r="R40" s="1">
        <v>1</v>
      </c>
      <c r="S40" s="1">
        <v>0</v>
      </c>
      <c r="T40" s="1" t="s">
        <v>224</v>
      </c>
      <c r="U40" s="1" t="s">
        <v>224</v>
      </c>
      <c r="V40" s="1" t="s">
        <v>21</v>
      </c>
      <c r="W40" s="1">
        <v>2</v>
      </c>
      <c r="X40" s="1">
        <v>4</v>
      </c>
      <c r="Y40" s="1">
        <v>0</v>
      </c>
      <c r="Z40" s="1">
        <v>0</v>
      </c>
      <c r="AA40" s="1">
        <v>0</v>
      </c>
      <c r="AB40" s="1">
        <v>1</v>
      </c>
      <c r="AC40" s="1">
        <v>0</v>
      </c>
      <c r="AD40" s="1">
        <v>0</v>
      </c>
      <c r="AE40" s="1">
        <v>1</v>
      </c>
      <c r="AF40" s="1">
        <v>1</v>
      </c>
      <c r="AG40" s="2">
        <f t="shared" si="2"/>
        <v>10.5</v>
      </c>
      <c r="AH40" s="1">
        <v>1</v>
      </c>
      <c r="AI40" s="1">
        <v>1</v>
      </c>
      <c r="AJ40" s="1">
        <v>0</v>
      </c>
      <c r="AK40" s="1">
        <v>1</v>
      </c>
      <c r="AL40" s="1">
        <v>1</v>
      </c>
      <c r="AM40" s="1">
        <v>0</v>
      </c>
      <c r="AN40" s="1">
        <v>0</v>
      </c>
      <c r="AO40" s="2">
        <f t="shared" si="3"/>
        <v>6</v>
      </c>
      <c r="AP40" s="1">
        <v>0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0</v>
      </c>
      <c r="AW40" s="1">
        <v>0</v>
      </c>
      <c r="AX40" s="1">
        <v>0</v>
      </c>
      <c r="AY40" s="3">
        <f t="shared" si="4"/>
        <v>6.5</v>
      </c>
      <c r="AZ40" s="3">
        <f t="shared" si="6"/>
        <v>23</v>
      </c>
      <c r="BA40" s="3">
        <f t="shared" si="5"/>
        <v>50</v>
      </c>
    </row>
    <row r="41" spans="1:53">
      <c r="A41" s="1" t="s">
        <v>63</v>
      </c>
      <c r="B41" s="1" t="s">
        <v>73</v>
      </c>
      <c r="C41" s="1" t="s">
        <v>17</v>
      </c>
      <c r="D41" s="1">
        <v>38</v>
      </c>
      <c r="E41" s="1">
        <v>16</v>
      </c>
      <c r="F41" s="1" t="s">
        <v>23</v>
      </c>
      <c r="G41" s="1" t="s">
        <v>223</v>
      </c>
      <c r="H41" s="1">
        <v>20</v>
      </c>
      <c r="I41" s="1">
        <v>250000</v>
      </c>
      <c r="J41">
        <v>0</v>
      </c>
      <c r="K41" s="1">
        <v>15</v>
      </c>
      <c r="L41" s="1">
        <v>0</v>
      </c>
      <c r="M41" s="1">
        <v>0</v>
      </c>
      <c r="N41" s="1">
        <v>0</v>
      </c>
      <c r="O41" s="1">
        <f t="shared" si="0"/>
        <v>0</v>
      </c>
      <c r="P41" s="1">
        <v>0</v>
      </c>
      <c r="Q41" s="1" t="s">
        <v>20</v>
      </c>
      <c r="R41" s="1">
        <v>1</v>
      </c>
      <c r="S41" s="1">
        <v>0</v>
      </c>
      <c r="T41" s="1" t="s">
        <v>224</v>
      </c>
      <c r="U41" s="1" t="s">
        <v>224</v>
      </c>
      <c r="V41" s="1" t="s">
        <v>37</v>
      </c>
      <c r="W41" s="1">
        <v>3</v>
      </c>
      <c r="X41" s="1">
        <v>3</v>
      </c>
      <c r="Y41" s="1">
        <v>1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  <c r="AF41" s="1">
        <v>1</v>
      </c>
      <c r="AG41" s="2">
        <f t="shared" si="2"/>
        <v>11.5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2">
        <f t="shared" si="3"/>
        <v>8</v>
      </c>
      <c r="AP41" s="1">
        <v>0</v>
      </c>
      <c r="AQ41" s="1">
        <v>1</v>
      </c>
      <c r="AR41" s="1">
        <v>0</v>
      </c>
      <c r="AS41" s="1">
        <v>1</v>
      </c>
      <c r="AT41" s="1">
        <v>2</v>
      </c>
      <c r="AU41" s="1">
        <v>1</v>
      </c>
      <c r="AV41" s="1">
        <v>0</v>
      </c>
      <c r="AW41" s="1">
        <v>0</v>
      </c>
      <c r="AX41" s="1">
        <v>0</v>
      </c>
      <c r="AY41" s="3">
        <f t="shared" si="4"/>
        <v>5</v>
      </c>
      <c r="AZ41" s="3">
        <f t="shared" si="6"/>
        <v>24.5</v>
      </c>
      <c r="BA41" s="3">
        <f t="shared" si="5"/>
        <v>53.260869565217398</v>
      </c>
    </row>
    <row r="42" spans="1:53">
      <c r="A42" s="1" t="s">
        <v>63</v>
      </c>
      <c r="B42" s="1" t="s">
        <v>74</v>
      </c>
      <c r="C42" s="1" t="s">
        <v>17</v>
      </c>
      <c r="D42" s="1">
        <v>31</v>
      </c>
      <c r="E42" s="1">
        <v>16</v>
      </c>
      <c r="F42" s="1" t="s">
        <v>18</v>
      </c>
      <c r="G42" s="1" t="s">
        <v>223</v>
      </c>
      <c r="H42" s="1">
        <v>40</v>
      </c>
      <c r="I42" s="1">
        <v>200000</v>
      </c>
      <c r="J42">
        <v>0</v>
      </c>
      <c r="K42" s="1">
        <v>3</v>
      </c>
      <c r="L42" s="1">
        <v>0</v>
      </c>
      <c r="M42" s="1">
        <v>0</v>
      </c>
      <c r="N42" s="1">
        <v>0</v>
      </c>
      <c r="O42" s="1">
        <f t="shared" si="0"/>
        <v>0</v>
      </c>
      <c r="P42" s="1">
        <v>0</v>
      </c>
      <c r="Q42" s="1" t="s">
        <v>19</v>
      </c>
      <c r="R42" s="1">
        <v>1</v>
      </c>
      <c r="S42" s="1">
        <v>0</v>
      </c>
      <c r="T42" s="1" t="s">
        <v>224</v>
      </c>
      <c r="U42" s="1" t="s">
        <v>224</v>
      </c>
      <c r="V42" s="1" t="s">
        <v>37</v>
      </c>
      <c r="W42" s="1">
        <v>1</v>
      </c>
      <c r="X42" s="1">
        <v>4</v>
      </c>
      <c r="Y42" s="1">
        <v>1</v>
      </c>
      <c r="Z42" s="1">
        <v>1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1</v>
      </c>
      <c r="AG42" s="2">
        <f t="shared" si="2"/>
        <v>10.5</v>
      </c>
      <c r="AH42" s="1">
        <v>1</v>
      </c>
      <c r="AI42" s="1">
        <v>1</v>
      </c>
      <c r="AJ42" s="1">
        <v>0</v>
      </c>
      <c r="AK42" s="1">
        <v>1</v>
      </c>
      <c r="AL42" s="1">
        <v>1</v>
      </c>
      <c r="AM42" s="1">
        <v>0</v>
      </c>
      <c r="AN42" s="1">
        <v>0</v>
      </c>
      <c r="AO42" s="2">
        <f t="shared" si="3"/>
        <v>6</v>
      </c>
      <c r="AP42" s="1">
        <v>1</v>
      </c>
      <c r="AQ42" s="1">
        <v>1</v>
      </c>
      <c r="AR42" s="1">
        <v>1</v>
      </c>
      <c r="AS42" s="1">
        <v>0</v>
      </c>
      <c r="AT42" s="1">
        <v>2</v>
      </c>
      <c r="AU42" s="1">
        <v>0</v>
      </c>
      <c r="AV42" s="1">
        <v>0</v>
      </c>
      <c r="AW42" s="1">
        <v>0</v>
      </c>
      <c r="AX42" s="1">
        <v>0</v>
      </c>
      <c r="AY42" s="3">
        <f t="shared" si="4"/>
        <v>6</v>
      </c>
      <c r="AZ42" s="3">
        <f t="shared" si="6"/>
        <v>22.5</v>
      </c>
      <c r="BA42" s="3">
        <f t="shared" si="5"/>
        <v>48.913043478260867</v>
      </c>
    </row>
    <row r="43" spans="1:53">
      <c r="A43" s="1" t="s">
        <v>63</v>
      </c>
      <c r="B43" s="1" t="s">
        <v>75</v>
      </c>
      <c r="C43" s="1" t="s">
        <v>17</v>
      </c>
      <c r="D43" s="1">
        <v>23</v>
      </c>
      <c r="E43" s="1">
        <v>12</v>
      </c>
      <c r="F43" s="1" t="s">
        <v>18</v>
      </c>
      <c r="G43" s="1" t="s">
        <v>225</v>
      </c>
      <c r="H43" s="1">
        <v>12</v>
      </c>
      <c r="I43" s="1">
        <v>150000</v>
      </c>
      <c r="J43">
        <v>0</v>
      </c>
      <c r="K43" s="1">
        <v>4</v>
      </c>
      <c r="L43" s="1">
        <v>0</v>
      </c>
      <c r="M43" s="1">
        <v>0</v>
      </c>
      <c r="N43" s="1">
        <v>0</v>
      </c>
      <c r="O43" s="1">
        <f t="shared" si="0"/>
        <v>0</v>
      </c>
      <c r="P43" s="1">
        <v>0</v>
      </c>
      <c r="Q43" s="1" t="s">
        <v>20</v>
      </c>
      <c r="R43" s="1">
        <v>1</v>
      </c>
      <c r="S43" s="1">
        <v>0</v>
      </c>
      <c r="T43" s="1" t="s">
        <v>224</v>
      </c>
      <c r="U43" s="1" t="s">
        <v>224</v>
      </c>
      <c r="V43" s="1" t="s">
        <v>37</v>
      </c>
      <c r="W43" s="1">
        <v>2</v>
      </c>
      <c r="X43" s="1">
        <v>3</v>
      </c>
      <c r="Y43" s="1">
        <v>1</v>
      </c>
      <c r="Z43" s="1">
        <v>1</v>
      </c>
      <c r="AA43" s="1">
        <v>0</v>
      </c>
      <c r="AB43" s="1">
        <v>0</v>
      </c>
      <c r="AC43" s="1">
        <v>0</v>
      </c>
      <c r="AD43" s="1">
        <v>1</v>
      </c>
      <c r="AE43" s="1">
        <v>1</v>
      </c>
      <c r="AF43" s="1">
        <v>1</v>
      </c>
      <c r="AG43" s="2">
        <f t="shared" si="2"/>
        <v>12.5</v>
      </c>
      <c r="AH43" s="1">
        <v>1</v>
      </c>
      <c r="AI43" s="1">
        <v>1</v>
      </c>
      <c r="AJ43" s="1">
        <v>0</v>
      </c>
      <c r="AK43" s="1">
        <v>0</v>
      </c>
      <c r="AL43" s="1">
        <v>1</v>
      </c>
      <c r="AM43" s="1">
        <v>0</v>
      </c>
      <c r="AN43" s="1">
        <v>0</v>
      </c>
      <c r="AO43" s="2">
        <f t="shared" si="3"/>
        <v>4</v>
      </c>
      <c r="AP43" s="1">
        <v>0</v>
      </c>
      <c r="AQ43" s="1">
        <v>1</v>
      </c>
      <c r="AR43" s="1">
        <v>0</v>
      </c>
      <c r="AS43" s="1">
        <v>0</v>
      </c>
      <c r="AT43" s="1">
        <v>2</v>
      </c>
      <c r="AU43" s="1">
        <v>1</v>
      </c>
      <c r="AV43" s="1">
        <v>0</v>
      </c>
      <c r="AW43" s="1">
        <v>0</v>
      </c>
      <c r="AX43" s="1">
        <v>0</v>
      </c>
      <c r="AY43" s="3">
        <f t="shared" si="4"/>
        <v>3</v>
      </c>
      <c r="AZ43" s="3">
        <f t="shared" si="6"/>
        <v>19.5</v>
      </c>
      <c r="BA43" s="3">
        <f t="shared" si="5"/>
        <v>42.391304347826086</v>
      </c>
    </row>
    <row r="44" spans="1:53">
      <c r="A44" s="1" t="s">
        <v>63</v>
      </c>
      <c r="B44" s="1" t="s">
        <v>76</v>
      </c>
      <c r="C44" s="1" t="s">
        <v>17</v>
      </c>
      <c r="D44" s="1">
        <v>40</v>
      </c>
      <c r="E44" s="1">
        <v>8</v>
      </c>
      <c r="F44" s="1" t="s">
        <v>23</v>
      </c>
      <c r="G44" s="1" t="s">
        <v>223</v>
      </c>
      <c r="H44" s="1">
        <v>23</v>
      </c>
      <c r="I44" s="1">
        <v>1000000</v>
      </c>
      <c r="J44">
        <v>0</v>
      </c>
      <c r="K44" s="1">
        <v>5</v>
      </c>
      <c r="L44" s="1">
        <v>0</v>
      </c>
      <c r="M44" s="1">
        <v>0</v>
      </c>
      <c r="N44" s="1">
        <v>0</v>
      </c>
      <c r="O44" s="1">
        <f t="shared" si="0"/>
        <v>0</v>
      </c>
      <c r="P44" s="1">
        <v>0</v>
      </c>
      <c r="Q44" s="1" t="s">
        <v>20</v>
      </c>
      <c r="R44" s="1">
        <v>1</v>
      </c>
      <c r="S44" s="1">
        <v>0</v>
      </c>
      <c r="T44" s="1" t="s">
        <v>224</v>
      </c>
      <c r="U44" s="1" t="s">
        <v>224</v>
      </c>
      <c r="V44" s="1" t="s">
        <v>37</v>
      </c>
      <c r="W44" s="1">
        <v>2</v>
      </c>
      <c r="X44" s="1">
        <v>4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</v>
      </c>
      <c r="AF44" s="1">
        <v>1</v>
      </c>
      <c r="AG44" s="2">
        <f t="shared" si="2"/>
        <v>11</v>
      </c>
      <c r="AH44" s="1">
        <v>1</v>
      </c>
      <c r="AI44" s="1">
        <v>1</v>
      </c>
      <c r="AJ44" s="1">
        <v>0</v>
      </c>
      <c r="AK44" s="1">
        <v>0</v>
      </c>
      <c r="AL44" s="1">
        <v>1</v>
      </c>
      <c r="AM44" s="1">
        <v>0</v>
      </c>
      <c r="AN44" s="1">
        <v>0</v>
      </c>
      <c r="AO44" s="2">
        <f t="shared" si="3"/>
        <v>4</v>
      </c>
      <c r="AP44" s="1">
        <v>0</v>
      </c>
      <c r="AQ44" s="1">
        <v>0</v>
      </c>
      <c r="AR44" s="1">
        <v>0</v>
      </c>
      <c r="AS44" s="1">
        <v>1</v>
      </c>
      <c r="AT44" s="1">
        <v>2</v>
      </c>
      <c r="AU44" s="1">
        <v>0</v>
      </c>
      <c r="AV44" s="1">
        <v>0</v>
      </c>
      <c r="AW44" s="1">
        <v>0</v>
      </c>
      <c r="AX44" s="1">
        <v>0</v>
      </c>
      <c r="AY44" s="3">
        <f t="shared" si="4"/>
        <v>3</v>
      </c>
      <c r="AZ44" s="3">
        <f t="shared" si="6"/>
        <v>18</v>
      </c>
      <c r="BA44" s="3">
        <f t="shared" si="5"/>
        <v>39.130434782608695</v>
      </c>
    </row>
    <row r="45" spans="1:53">
      <c r="A45" s="1" t="s">
        <v>63</v>
      </c>
      <c r="B45" s="1" t="s">
        <v>77</v>
      </c>
      <c r="C45" s="1" t="s">
        <v>17</v>
      </c>
      <c r="D45" s="1">
        <v>50</v>
      </c>
      <c r="E45" s="1">
        <v>12</v>
      </c>
      <c r="F45" s="1" t="s">
        <v>23</v>
      </c>
      <c r="G45" s="1" t="s">
        <v>225</v>
      </c>
      <c r="H45" s="1">
        <v>8</v>
      </c>
      <c r="I45" s="1">
        <v>200000</v>
      </c>
      <c r="J45">
        <v>0</v>
      </c>
      <c r="K45" s="1">
        <v>3</v>
      </c>
      <c r="L45" s="1">
        <v>0</v>
      </c>
      <c r="M45" s="1">
        <v>0</v>
      </c>
      <c r="N45" s="1">
        <v>0</v>
      </c>
      <c r="O45" s="1">
        <f t="shared" si="0"/>
        <v>0</v>
      </c>
      <c r="P45" s="1">
        <v>0</v>
      </c>
      <c r="Q45" s="1" t="s">
        <v>19</v>
      </c>
      <c r="R45" s="1">
        <v>1</v>
      </c>
      <c r="S45" s="1">
        <v>0</v>
      </c>
      <c r="T45" s="1" t="s">
        <v>224</v>
      </c>
      <c r="U45" s="1" t="s">
        <v>224</v>
      </c>
      <c r="V45" s="1" t="s">
        <v>51</v>
      </c>
      <c r="W45" s="1">
        <v>1</v>
      </c>
      <c r="X45" s="1">
        <v>5</v>
      </c>
      <c r="Y45" s="1">
        <v>1</v>
      </c>
      <c r="Z45" s="1">
        <v>1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1</v>
      </c>
      <c r="AG45" s="2">
        <f t="shared" si="2"/>
        <v>9.5</v>
      </c>
      <c r="AH45" s="1">
        <v>1</v>
      </c>
      <c r="AI45" s="1">
        <v>0</v>
      </c>
      <c r="AJ45" s="1">
        <v>0</v>
      </c>
      <c r="AK45" s="1">
        <v>1</v>
      </c>
      <c r="AL45" s="1">
        <v>1</v>
      </c>
      <c r="AM45" s="1">
        <v>0</v>
      </c>
      <c r="AN45" s="1">
        <v>0</v>
      </c>
      <c r="AO45" s="2">
        <f t="shared" si="3"/>
        <v>5.5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1</v>
      </c>
      <c r="AV45" s="1">
        <v>0</v>
      </c>
      <c r="AW45" s="1">
        <v>0</v>
      </c>
      <c r="AX45" s="1">
        <v>0</v>
      </c>
      <c r="AY45" s="3">
        <f t="shared" si="4"/>
        <v>1.5</v>
      </c>
      <c r="AZ45" s="3">
        <f t="shared" si="6"/>
        <v>16.5</v>
      </c>
      <c r="BA45" s="3">
        <f t="shared" si="5"/>
        <v>35.869565217391305</v>
      </c>
    </row>
    <row r="46" spans="1:53">
      <c r="A46" s="1" t="s">
        <v>63</v>
      </c>
      <c r="B46" s="1" t="s">
        <v>78</v>
      </c>
      <c r="C46" s="1" t="s">
        <v>17</v>
      </c>
      <c r="D46" s="1">
        <v>40</v>
      </c>
      <c r="E46" s="1">
        <v>12</v>
      </c>
      <c r="F46" s="1" t="s">
        <v>23</v>
      </c>
      <c r="G46" s="1" t="s">
        <v>225</v>
      </c>
      <c r="H46" s="1">
        <v>10</v>
      </c>
      <c r="I46" s="1">
        <v>250000</v>
      </c>
      <c r="J46">
        <v>0</v>
      </c>
      <c r="K46" s="1">
        <v>4</v>
      </c>
      <c r="L46" s="1">
        <v>0</v>
      </c>
      <c r="M46" s="1">
        <v>0</v>
      </c>
      <c r="N46" s="1">
        <v>0</v>
      </c>
      <c r="O46" s="1">
        <f t="shared" si="0"/>
        <v>0</v>
      </c>
      <c r="P46" s="1">
        <v>0</v>
      </c>
      <c r="Q46" s="1" t="s">
        <v>19</v>
      </c>
      <c r="R46" s="1">
        <v>1</v>
      </c>
      <c r="S46" s="1">
        <v>0</v>
      </c>
      <c r="T46" s="1" t="s">
        <v>224</v>
      </c>
      <c r="U46" s="1" t="s">
        <v>224</v>
      </c>
      <c r="V46" s="1" t="s">
        <v>51</v>
      </c>
      <c r="W46" s="1">
        <v>1</v>
      </c>
      <c r="X46" s="1">
        <v>4</v>
      </c>
      <c r="Y46" s="1">
        <v>1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1</v>
      </c>
      <c r="AG46" s="2">
        <f t="shared" si="2"/>
        <v>10.5</v>
      </c>
      <c r="AH46" s="1">
        <v>1</v>
      </c>
      <c r="AI46" s="1">
        <v>1</v>
      </c>
      <c r="AJ46" s="1">
        <v>0</v>
      </c>
      <c r="AK46" s="1">
        <v>0</v>
      </c>
      <c r="AL46" s="1">
        <v>1</v>
      </c>
      <c r="AM46" s="1">
        <v>0</v>
      </c>
      <c r="AN46" s="1">
        <v>0</v>
      </c>
      <c r="AO46" s="2">
        <f t="shared" si="3"/>
        <v>4</v>
      </c>
      <c r="AP46" s="1">
        <v>0</v>
      </c>
      <c r="AQ46" s="1">
        <v>1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3">
        <f t="shared" si="4"/>
        <v>1.5</v>
      </c>
      <c r="AZ46" s="3">
        <f t="shared" si="6"/>
        <v>16</v>
      </c>
      <c r="BA46" s="3">
        <f t="shared" si="5"/>
        <v>34.782608695652172</v>
      </c>
    </row>
    <row r="47" spans="1:53">
      <c r="A47" s="1" t="s">
        <v>63</v>
      </c>
      <c r="B47" s="1" t="s">
        <v>79</v>
      </c>
      <c r="C47" s="1" t="s">
        <v>17</v>
      </c>
      <c r="D47" s="1">
        <v>32</v>
      </c>
      <c r="E47" s="1">
        <v>8</v>
      </c>
      <c r="F47" s="1" t="s">
        <v>23</v>
      </c>
      <c r="G47" s="1" t="s">
        <v>225</v>
      </c>
      <c r="H47" s="1">
        <v>10</v>
      </c>
      <c r="I47" s="1">
        <v>100000</v>
      </c>
      <c r="J47">
        <v>0</v>
      </c>
      <c r="K47" s="1">
        <v>3</v>
      </c>
      <c r="L47" s="1">
        <v>0</v>
      </c>
      <c r="M47" s="1">
        <v>0</v>
      </c>
      <c r="N47" s="1">
        <v>0</v>
      </c>
      <c r="O47" s="1">
        <f t="shared" si="0"/>
        <v>0</v>
      </c>
      <c r="P47" s="1">
        <v>0</v>
      </c>
      <c r="Q47" s="1" t="s">
        <v>20</v>
      </c>
      <c r="R47" s="1">
        <v>1</v>
      </c>
      <c r="S47" s="1">
        <v>0</v>
      </c>
      <c r="T47" s="1" t="s">
        <v>224</v>
      </c>
      <c r="U47" s="1" t="s">
        <v>224</v>
      </c>
      <c r="V47" s="1" t="s">
        <v>51</v>
      </c>
      <c r="W47" s="1">
        <v>1</v>
      </c>
      <c r="X47" s="1">
        <v>4</v>
      </c>
      <c r="Y47" s="1">
        <v>1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>
        <v>1</v>
      </c>
      <c r="AG47" s="2">
        <f t="shared" si="2"/>
        <v>10.5</v>
      </c>
      <c r="AH47" s="1">
        <v>1</v>
      </c>
      <c r="AI47" s="1">
        <v>1</v>
      </c>
      <c r="AJ47" s="1">
        <v>0</v>
      </c>
      <c r="AK47" s="1">
        <v>1</v>
      </c>
      <c r="AL47" s="1">
        <v>1</v>
      </c>
      <c r="AM47" s="1">
        <v>0</v>
      </c>
      <c r="AN47" s="1">
        <v>0</v>
      </c>
      <c r="AO47" s="2">
        <f t="shared" si="3"/>
        <v>6</v>
      </c>
      <c r="AP47" s="1">
        <v>0</v>
      </c>
      <c r="AQ47" s="1">
        <v>1</v>
      </c>
      <c r="AR47" s="1">
        <v>0</v>
      </c>
      <c r="AS47" s="1">
        <v>1</v>
      </c>
      <c r="AT47" s="1">
        <v>2</v>
      </c>
      <c r="AU47" s="1">
        <v>0</v>
      </c>
      <c r="AV47" s="1">
        <v>0</v>
      </c>
      <c r="AW47" s="1">
        <v>0</v>
      </c>
      <c r="AX47" s="1">
        <v>0</v>
      </c>
      <c r="AY47" s="3">
        <f t="shared" si="4"/>
        <v>4</v>
      </c>
      <c r="AZ47" s="3">
        <f t="shared" si="6"/>
        <v>20.5</v>
      </c>
      <c r="BA47" s="3">
        <f t="shared" si="5"/>
        <v>44.565217391304344</v>
      </c>
    </row>
    <row r="48" spans="1:53">
      <c r="A48" s="1" t="s">
        <v>63</v>
      </c>
      <c r="B48" s="1" t="s">
        <v>80</v>
      </c>
      <c r="C48" s="1" t="s">
        <v>17</v>
      </c>
      <c r="D48" s="1">
        <v>52</v>
      </c>
      <c r="E48" s="1">
        <v>12</v>
      </c>
      <c r="F48" s="1" t="s">
        <v>18</v>
      </c>
      <c r="G48" s="1" t="s">
        <v>225</v>
      </c>
      <c r="H48" s="1">
        <v>8</v>
      </c>
      <c r="I48" s="1">
        <v>100000</v>
      </c>
      <c r="J48">
        <v>0</v>
      </c>
      <c r="K48" s="1">
        <v>5</v>
      </c>
      <c r="L48" s="1">
        <v>0</v>
      </c>
      <c r="M48" s="1">
        <v>0</v>
      </c>
      <c r="N48" s="1">
        <v>0</v>
      </c>
      <c r="O48" s="1">
        <f t="shared" si="0"/>
        <v>0</v>
      </c>
      <c r="P48" s="1">
        <v>0</v>
      </c>
      <c r="Q48" s="1" t="s">
        <v>20</v>
      </c>
      <c r="R48" s="1">
        <v>1</v>
      </c>
      <c r="S48" s="1">
        <v>0</v>
      </c>
      <c r="T48" s="1" t="s">
        <v>224</v>
      </c>
      <c r="U48" s="1" t="s">
        <v>224</v>
      </c>
      <c r="V48" s="1" t="s">
        <v>51</v>
      </c>
      <c r="W48" s="1">
        <v>2</v>
      </c>
      <c r="X48" s="1">
        <v>4</v>
      </c>
      <c r="Y48" s="1">
        <v>1</v>
      </c>
      <c r="Z48" s="1">
        <v>1</v>
      </c>
      <c r="AA48" s="1">
        <v>0</v>
      </c>
      <c r="AB48" s="1">
        <v>0</v>
      </c>
      <c r="AC48" s="1">
        <v>0</v>
      </c>
      <c r="AD48" s="1">
        <v>1</v>
      </c>
      <c r="AE48" s="1">
        <v>1</v>
      </c>
      <c r="AF48" s="1">
        <v>1</v>
      </c>
      <c r="AG48" s="2">
        <f t="shared" si="2"/>
        <v>13.5</v>
      </c>
      <c r="AH48" s="1">
        <v>1</v>
      </c>
      <c r="AI48" s="1">
        <v>1</v>
      </c>
      <c r="AJ48" s="1">
        <v>0</v>
      </c>
      <c r="AK48" s="1">
        <v>1</v>
      </c>
      <c r="AL48" s="1">
        <v>0</v>
      </c>
      <c r="AM48" s="1">
        <v>0</v>
      </c>
      <c r="AN48" s="1">
        <v>0</v>
      </c>
      <c r="AO48" s="2">
        <f t="shared" si="3"/>
        <v>4.5</v>
      </c>
      <c r="AP48" s="1">
        <v>0</v>
      </c>
      <c r="AQ48" s="1">
        <v>1</v>
      </c>
      <c r="AR48" s="1">
        <v>0</v>
      </c>
      <c r="AS48" s="1">
        <v>0</v>
      </c>
      <c r="AT48" s="1">
        <v>1</v>
      </c>
      <c r="AU48" s="1">
        <v>1</v>
      </c>
      <c r="AV48" s="1">
        <v>0</v>
      </c>
      <c r="AW48" s="1">
        <v>0</v>
      </c>
      <c r="AX48" s="1">
        <v>0</v>
      </c>
      <c r="AY48" s="3">
        <f t="shared" si="4"/>
        <v>2.5</v>
      </c>
      <c r="AZ48" s="3">
        <f t="shared" si="6"/>
        <v>20.5</v>
      </c>
      <c r="BA48" s="3">
        <f t="shared" si="5"/>
        <v>44.565217391304344</v>
      </c>
    </row>
    <row r="49" spans="1:53">
      <c r="A49" s="1" t="s">
        <v>63</v>
      </c>
      <c r="B49" s="1" t="s">
        <v>81</v>
      </c>
      <c r="C49" s="1" t="s">
        <v>17</v>
      </c>
      <c r="D49" s="1">
        <v>51</v>
      </c>
      <c r="E49" s="1">
        <v>2</v>
      </c>
      <c r="F49" s="1" t="s">
        <v>23</v>
      </c>
      <c r="G49" s="1" t="s">
        <v>223</v>
      </c>
      <c r="H49" s="1">
        <v>35</v>
      </c>
      <c r="I49" s="1">
        <v>600000</v>
      </c>
      <c r="J49">
        <v>0</v>
      </c>
      <c r="K49" s="1">
        <v>2</v>
      </c>
      <c r="L49" s="1">
        <v>0</v>
      </c>
      <c r="M49" s="1">
        <v>0</v>
      </c>
      <c r="N49" s="1">
        <v>0</v>
      </c>
      <c r="O49" s="1">
        <f t="shared" si="0"/>
        <v>0</v>
      </c>
      <c r="P49" s="1">
        <v>0</v>
      </c>
      <c r="Q49" s="1" t="s">
        <v>20</v>
      </c>
      <c r="R49" s="1">
        <v>1</v>
      </c>
      <c r="S49" s="1">
        <v>0</v>
      </c>
      <c r="T49" s="1" t="s">
        <v>224</v>
      </c>
      <c r="U49" s="1" t="s">
        <v>224</v>
      </c>
      <c r="V49" s="1" t="s">
        <v>37</v>
      </c>
      <c r="W49" s="1">
        <v>2</v>
      </c>
      <c r="X49" s="1">
        <v>3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1</v>
      </c>
      <c r="AG49" s="2">
        <f t="shared" si="2"/>
        <v>8.5</v>
      </c>
      <c r="AH49" s="1">
        <v>1</v>
      </c>
      <c r="AI49" s="1">
        <v>1</v>
      </c>
      <c r="AJ49" s="1">
        <v>0</v>
      </c>
      <c r="AK49" s="1">
        <v>0</v>
      </c>
      <c r="AL49" s="1">
        <v>0</v>
      </c>
      <c r="AM49" s="1">
        <v>1</v>
      </c>
      <c r="AN49" s="1">
        <v>0</v>
      </c>
      <c r="AO49" s="2">
        <f t="shared" si="3"/>
        <v>3</v>
      </c>
      <c r="AP49" s="1">
        <v>0</v>
      </c>
      <c r="AQ49" s="1">
        <v>1</v>
      </c>
      <c r="AR49" s="1">
        <v>0</v>
      </c>
      <c r="AS49" s="1">
        <v>0</v>
      </c>
      <c r="AT49" s="1">
        <v>2</v>
      </c>
      <c r="AU49" s="1">
        <v>0</v>
      </c>
      <c r="AV49" s="1">
        <v>0</v>
      </c>
      <c r="AW49" s="1">
        <v>0</v>
      </c>
      <c r="AX49" s="1">
        <v>0</v>
      </c>
      <c r="AY49" s="3">
        <f t="shared" si="4"/>
        <v>2</v>
      </c>
      <c r="AZ49" s="3">
        <f t="shared" si="6"/>
        <v>13.5</v>
      </c>
      <c r="BA49" s="3">
        <f t="shared" si="5"/>
        <v>29.347826086956523</v>
      </c>
    </row>
    <row r="50" spans="1:53">
      <c r="A50" s="1" t="s">
        <v>63</v>
      </c>
      <c r="B50" s="1" t="s">
        <v>82</v>
      </c>
      <c r="C50" s="1" t="s">
        <v>17</v>
      </c>
      <c r="D50" s="1">
        <v>72</v>
      </c>
      <c r="E50" s="1">
        <v>8</v>
      </c>
      <c r="F50" s="1" t="s">
        <v>18</v>
      </c>
      <c r="G50" s="1" t="s">
        <v>225</v>
      </c>
      <c r="H50" s="1">
        <v>15</v>
      </c>
      <c r="I50" s="1">
        <v>400000</v>
      </c>
      <c r="J50">
        <v>0</v>
      </c>
      <c r="K50" s="1">
        <v>16</v>
      </c>
      <c r="L50" s="1">
        <v>0</v>
      </c>
      <c r="M50" s="1">
        <v>0</v>
      </c>
      <c r="N50" s="1">
        <v>0</v>
      </c>
      <c r="O50" s="1">
        <f t="shared" si="0"/>
        <v>0</v>
      </c>
      <c r="P50" s="1">
        <v>0</v>
      </c>
      <c r="Q50" s="1" t="s">
        <v>20</v>
      </c>
      <c r="R50" s="1">
        <v>1</v>
      </c>
      <c r="S50" s="1">
        <v>0</v>
      </c>
      <c r="T50" s="1" t="s">
        <v>224</v>
      </c>
      <c r="U50" s="1" t="s">
        <v>224</v>
      </c>
      <c r="V50" s="1" t="s">
        <v>37</v>
      </c>
      <c r="W50" s="1">
        <v>2</v>
      </c>
      <c r="X50" s="1">
        <v>5</v>
      </c>
      <c r="Y50" s="1">
        <v>1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1</v>
      </c>
      <c r="AF50" s="1">
        <v>1</v>
      </c>
      <c r="AG50" s="2">
        <f t="shared" si="2"/>
        <v>12.5</v>
      </c>
      <c r="AH50" s="1">
        <v>1</v>
      </c>
      <c r="AI50" s="1">
        <v>1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2">
        <f t="shared" si="3"/>
        <v>4</v>
      </c>
      <c r="AP50" s="1">
        <v>0</v>
      </c>
      <c r="AQ50" s="1">
        <v>1</v>
      </c>
      <c r="AR50" s="1">
        <v>0</v>
      </c>
      <c r="AS50" s="1">
        <v>0</v>
      </c>
      <c r="AT50" s="1">
        <v>1</v>
      </c>
      <c r="AU50" s="1">
        <v>1</v>
      </c>
      <c r="AV50" s="1">
        <v>0</v>
      </c>
      <c r="AW50" s="1">
        <v>0</v>
      </c>
      <c r="AX50" s="1">
        <v>0</v>
      </c>
      <c r="AY50" s="3">
        <f t="shared" si="4"/>
        <v>2.5</v>
      </c>
      <c r="AZ50" s="3">
        <f t="shared" si="6"/>
        <v>19</v>
      </c>
      <c r="BA50" s="3">
        <f t="shared" si="5"/>
        <v>41.304347826086953</v>
      </c>
    </row>
    <row r="51" spans="1:53">
      <c r="A51" s="1" t="s">
        <v>63</v>
      </c>
      <c r="B51" s="1" t="s">
        <v>83</v>
      </c>
      <c r="C51" s="1" t="s">
        <v>17</v>
      </c>
      <c r="D51" s="1">
        <v>32</v>
      </c>
      <c r="E51" s="1">
        <v>5</v>
      </c>
      <c r="F51" s="1" t="s">
        <v>18</v>
      </c>
      <c r="G51" s="1" t="s">
        <v>223</v>
      </c>
      <c r="H51" s="1">
        <v>60</v>
      </c>
      <c r="I51" s="1">
        <v>1000000</v>
      </c>
      <c r="J51">
        <v>0</v>
      </c>
      <c r="K51" s="1">
        <v>1.5</v>
      </c>
      <c r="L51" s="1">
        <v>0</v>
      </c>
      <c r="M51" s="1">
        <v>0</v>
      </c>
      <c r="N51" s="1">
        <v>0</v>
      </c>
      <c r="O51" s="1">
        <f t="shared" si="0"/>
        <v>0</v>
      </c>
      <c r="P51" s="1">
        <v>0</v>
      </c>
      <c r="Q51" s="1" t="s">
        <v>20</v>
      </c>
      <c r="R51" s="1">
        <v>1</v>
      </c>
      <c r="S51" s="1">
        <v>0</v>
      </c>
      <c r="T51" s="1" t="s">
        <v>224</v>
      </c>
      <c r="U51" s="1" t="s">
        <v>224</v>
      </c>
      <c r="V51" s="1" t="s">
        <v>51</v>
      </c>
      <c r="W51" s="1">
        <v>3</v>
      </c>
      <c r="X51" s="1">
        <v>4</v>
      </c>
      <c r="Y51" s="1">
        <v>1</v>
      </c>
      <c r="Z51" s="1">
        <v>1</v>
      </c>
      <c r="AA51" s="1">
        <v>0</v>
      </c>
      <c r="AB51" s="1">
        <v>0</v>
      </c>
      <c r="AC51" s="1">
        <v>0</v>
      </c>
      <c r="AD51" s="1">
        <v>1</v>
      </c>
      <c r="AE51" s="1">
        <v>1</v>
      </c>
      <c r="AF51" s="1">
        <v>1</v>
      </c>
      <c r="AG51" s="2">
        <f t="shared" si="2"/>
        <v>14.5</v>
      </c>
      <c r="AH51" s="1">
        <v>1</v>
      </c>
      <c r="AI51" s="1">
        <v>1</v>
      </c>
      <c r="AJ51" s="1">
        <v>0</v>
      </c>
      <c r="AK51" s="1">
        <v>0</v>
      </c>
      <c r="AL51" s="1">
        <v>1</v>
      </c>
      <c r="AM51" s="1">
        <v>1</v>
      </c>
      <c r="AN51" s="1">
        <v>0</v>
      </c>
      <c r="AO51" s="2">
        <f t="shared" si="3"/>
        <v>4.5</v>
      </c>
      <c r="AP51" s="1">
        <v>0</v>
      </c>
      <c r="AQ51" s="1">
        <v>1</v>
      </c>
      <c r="AR51" s="1">
        <v>1</v>
      </c>
      <c r="AS51" s="1">
        <v>1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3">
        <f t="shared" si="4"/>
        <v>5.5</v>
      </c>
      <c r="AZ51" s="3">
        <f t="shared" si="6"/>
        <v>24.5</v>
      </c>
      <c r="BA51" s="3">
        <f t="shared" si="5"/>
        <v>53.260869565217398</v>
      </c>
    </row>
    <row r="52" spans="1:53">
      <c r="A52" s="1" t="s">
        <v>63</v>
      </c>
      <c r="B52" s="1" t="s">
        <v>84</v>
      </c>
      <c r="C52" s="1" t="s">
        <v>17</v>
      </c>
      <c r="D52" s="1">
        <v>45</v>
      </c>
      <c r="E52" s="1">
        <v>12</v>
      </c>
      <c r="F52" s="1" t="s">
        <v>18</v>
      </c>
      <c r="G52" s="1" t="s">
        <v>223</v>
      </c>
      <c r="H52" s="1">
        <v>40</v>
      </c>
      <c r="I52" s="1">
        <v>1000000</v>
      </c>
      <c r="J52">
        <v>0</v>
      </c>
      <c r="K52" s="1">
        <v>3</v>
      </c>
      <c r="L52" s="1">
        <v>0</v>
      </c>
      <c r="M52" s="1">
        <v>0</v>
      </c>
      <c r="N52" s="1">
        <v>0</v>
      </c>
      <c r="O52" s="1">
        <f t="shared" si="0"/>
        <v>0</v>
      </c>
      <c r="P52" s="1">
        <v>0</v>
      </c>
      <c r="Q52" s="1" t="s">
        <v>20</v>
      </c>
      <c r="R52" s="1">
        <v>1</v>
      </c>
      <c r="S52" s="1">
        <v>0</v>
      </c>
      <c r="T52" s="1" t="s">
        <v>224</v>
      </c>
      <c r="U52" s="1" t="s">
        <v>224</v>
      </c>
      <c r="V52" s="1" t="s">
        <v>51</v>
      </c>
      <c r="W52" s="1">
        <v>1</v>
      </c>
      <c r="X52" s="1">
        <v>3</v>
      </c>
      <c r="Y52" s="1">
        <v>1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1</v>
      </c>
      <c r="AF52" s="1">
        <v>1</v>
      </c>
      <c r="AG52" s="2">
        <f t="shared" si="2"/>
        <v>9.5</v>
      </c>
      <c r="AH52" s="1">
        <v>1</v>
      </c>
      <c r="AI52" s="1">
        <v>1</v>
      </c>
      <c r="AJ52" s="1">
        <v>0</v>
      </c>
      <c r="AK52" s="1">
        <v>0</v>
      </c>
      <c r="AL52" s="1">
        <v>1</v>
      </c>
      <c r="AM52" s="1">
        <v>0</v>
      </c>
      <c r="AN52" s="1">
        <v>0</v>
      </c>
      <c r="AO52" s="2">
        <f t="shared" si="3"/>
        <v>4</v>
      </c>
      <c r="AP52" s="1">
        <v>0</v>
      </c>
      <c r="AQ52" s="1">
        <v>1</v>
      </c>
      <c r="AR52" s="1">
        <v>0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3">
        <f t="shared" si="4"/>
        <v>1.5</v>
      </c>
      <c r="AZ52" s="3">
        <f t="shared" si="6"/>
        <v>15</v>
      </c>
      <c r="BA52" s="3">
        <f t="shared" si="5"/>
        <v>32.608695652173914</v>
      </c>
    </row>
    <row r="53" spans="1:53">
      <c r="A53" s="1" t="s">
        <v>63</v>
      </c>
      <c r="B53" s="1" t="s">
        <v>85</v>
      </c>
      <c r="C53" s="1" t="s">
        <v>17</v>
      </c>
      <c r="D53" s="1">
        <v>35</v>
      </c>
      <c r="E53" s="1">
        <v>0</v>
      </c>
      <c r="F53" s="1" t="s">
        <v>18</v>
      </c>
      <c r="G53" s="1" t="s">
        <v>223</v>
      </c>
      <c r="H53" s="1">
        <v>42</v>
      </c>
      <c r="I53" s="1">
        <v>1000000</v>
      </c>
      <c r="J53">
        <v>0</v>
      </c>
      <c r="K53" s="1">
        <v>4</v>
      </c>
      <c r="L53" s="1">
        <v>0</v>
      </c>
      <c r="M53" s="1">
        <v>0</v>
      </c>
      <c r="N53" s="1">
        <v>0</v>
      </c>
      <c r="O53" s="1">
        <f t="shared" si="0"/>
        <v>0</v>
      </c>
      <c r="P53" s="1">
        <v>0</v>
      </c>
      <c r="Q53" s="1" t="s">
        <v>20</v>
      </c>
      <c r="R53" s="1">
        <v>1</v>
      </c>
      <c r="S53" s="1">
        <v>0</v>
      </c>
      <c r="T53" s="1" t="s">
        <v>224</v>
      </c>
      <c r="U53" s="1" t="s">
        <v>224</v>
      </c>
      <c r="V53" s="1" t="s">
        <v>51</v>
      </c>
      <c r="W53" s="1">
        <v>2</v>
      </c>
      <c r="X53" s="1">
        <v>4</v>
      </c>
      <c r="Y53" s="1">
        <v>1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1</v>
      </c>
      <c r="AF53" s="1">
        <v>1</v>
      </c>
      <c r="AG53" s="2">
        <f t="shared" si="2"/>
        <v>11.5</v>
      </c>
      <c r="AH53" s="1">
        <v>1</v>
      </c>
      <c r="AI53" s="1">
        <v>1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2">
        <f t="shared" si="3"/>
        <v>4.5</v>
      </c>
      <c r="AP53" s="1">
        <v>0</v>
      </c>
      <c r="AQ53" s="1">
        <v>1</v>
      </c>
      <c r="AR53" s="1">
        <v>0</v>
      </c>
      <c r="AS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3">
        <f t="shared" si="4"/>
        <v>1.5</v>
      </c>
      <c r="AZ53" s="3">
        <f t="shared" si="6"/>
        <v>17.5</v>
      </c>
      <c r="BA53" s="3">
        <f t="shared" si="5"/>
        <v>38.04347826086957</v>
      </c>
    </row>
    <row r="54" spans="1:53">
      <c r="A54" s="1" t="s">
        <v>63</v>
      </c>
      <c r="B54" s="1" t="s">
        <v>86</v>
      </c>
      <c r="C54" s="1" t="s">
        <v>17</v>
      </c>
      <c r="D54" s="1">
        <v>35</v>
      </c>
      <c r="E54" s="1">
        <v>11</v>
      </c>
      <c r="F54" s="1" t="s">
        <v>18</v>
      </c>
      <c r="G54" s="1" t="s">
        <v>223</v>
      </c>
      <c r="H54" s="1">
        <v>40</v>
      </c>
      <c r="I54" s="1">
        <v>1000000</v>
      </c>
      <c r="J54">
        <v>0</v>
      </c>
      <c r="K54" s="1">
        <v>2</v>
      </c>
      <c r="L54" s="1">
        <v>0</v>
      </c>
      <c r="M54" s="1">
        <v>0</v>
      </c>
      <c r="N54" s="1">
        <v>0</v>
      </c>
      <c r="O54" s="1">
        <f t="shared" si="0"/>
        <v>0</v>
      </c>
      <c r="P54" s="1">
        <v>0</v>
      </c>
      <c r="Q54" s="1" t="s">
        <v>20</v>
      </c>
      <c r="R54" s="1">
        <v>1</v>
      </c>
      <c r="S54" s="1">
        <v>0</v>
      </c>
      <c r="T54" s="1" t="s">
        <v>224</v>
      </c>
      <c r="U54" s="1" t="s">
        <v>224</v>
      </c>
      <c r="V54" s="1" t="s">
        <v>37</v>
      </c>
      <c r="W54" s="1">
        <v>2</v>
      </c>
      <c r="X54" s="1">
        <v>4</v>
      </c>
      <c r="Y54" s="1">
        <v>1</v>
      </c>
      <c r="Z54" s="1">
        <v>1</v>
      </c>
      <c r="AA54" s="1">
        <v>0</v>
      </c>
      <c r="AB54" s="1">
        <v>0</v>
      </c>
      <c r="AC54" s="1">
        <v>0</v>
      </c>
      <c r="AD54" s="1">
        <v>1</v>
      </c>
      <c r="AE54" s="1">
        <v>1</v>
      </c>
      <c r="AF54" s="1">
        <v>1</v>
      </c>
      <c r="AG54" s="2">
        <f t="shared" si="2"/>
        <v>13.5</v>
      </c>
      <c r="AH54" s="1">
        <v>1</v>
      </c>
      <c r="AI54" s="1">
        <v>1</v>
      </c>
      <c r="AJ54" s="1">
        <v>0</v>
      </c>
      <c r="AK54" s="1">
        <v>1</v>
      </c>
      <c r="AL54" s="1">
        <v>1</v>
      </c>
      <c r="AM54" s="1">
        <v>0</v>
      </c>
      <c r="AN54" s="1">
        <v>0</v>
      </c>
      <c r="AO54" s="2">
        <f t="shared" si="3"/>
        <v>6</v>
      </c>
      <c r="AP54" s="1">
        <v>1</v>
      </c>
      <c r="AQ54" s="1">
        <v>1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3">
        <f t="shared" si="4"/>
        <v>3.5</v>
      </c>
      <c r="AZ54" s="3">
        <f t="shared" si="6"/>
        <v>23</v>
      </c>
      <c r="BA54" s="3">
        <f t="shared" si="5"/>
        <v>50</v>
      </c>
    </row>
    <row r="55" spans="1:53">
      <c r="A55" s="1" t="s">
        <v>63</v>
      </c>
      <c r="B55" s="1" t="s">
        <v>87</v>
      </c>
      <c r="C55" s="1" t="s">
        <v>17</v>
      </c>
      <c r="D55" s="1">
        <v>43</v>
      </c>
      <c r="E55" s="1">
        <v>16</v>
      </c>
      <c r="F55" s="1" t="s">
        <v>18</v>
      </c>
      <c r="G55" s="1" t="s">
        <v>223</v>
      </c>
      <c r="H55" s="1">
        <v>200</v>
      </c>
      <c r="I55" s="1">
        <v>5000000</v>
      </c>
      <c r="J55">
        <v>6</v>
      </c>
      <c r="K55" s="1">
        <v>8</v>
      </c>
      <c r="L55" s="1">
        <v>0</v>
      </c>
      <c r="M55" s="1">
        <v>4</v>
      </c>
      <c r="N55" s="1">
        <v>2</v>
      </c>
      <c r="O55" s="1">
        <f t="shared" si="0"/>
        <v>6</v>
      </c>
      <c r="P55" s="1">
        <v>1</v>
      </c>
      <c r="Q55" s="1" t="s">
        <v>20</v>
      </c>
      <c r="R55" s="1">
        <v>1</v>
      </c>
      <c r="S55" s="1">
        <v>1</v>
      </c>
      <c r="T55" s="1" t="s">
        <v>26</v>
      </c>
      <c r="U55" s="1" t="s">
        <v>46</v>
      </c>
      <c r="V55" s="1" t="s">
        <v>28</v>
      </c>
      <c r="W55" s="1">
        <v>5</v>
      </c>
      <c r="X55" s="1">
        <v>5</v>
      </c>
      <c r="Y55" s="1">
        <v>1</v>
      </c>
      <c r="Z55" s="1">
        <v>1</v>
      </c>
      <c r="AA55" s="1">
        <v>0</v>
      </c>
      <c r="AB55" s="1">
        <v>0</v>
      </c>
      <c r="AC55" s="1">
        <v>1</v>
      </c>
      <c r="AD55" s="1">
        <v>1</v>
      </c>
      <c r="AE55" s="1">
        <v>1</v>
      </c>
      <c r="AF55" s="1">
        <v>1</v>
      </c>
      <c r="AG55" s="2">
        <f t="shared" si="2"/>
        <v>19.5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0</v>
      </c>
      <c r="AO55" s="2">
        <f t="shared" si="3"/>
        <v>8.5</v>
      </c>
      <c r="AP55" s="1">
        <v>1</v>
      </c>
      <c r="AQ55" s="1">
        <v>1</v>
      </c>
      <c r="AR55" s="1">
        <v>1</v>
      </c>
      <c r="AS55" s="1">
        <v>1</v>
      </c>
      <c r="AT55" s="1">
        <v>3</v>
      </c>
      <c r="AU55" s="1">
        <v>1</v>
      </c>
      <c r="AV55" s="1">
        <v>0</v>
      </c>
      <c r="AW55" s="1">
        <v>0</v>
      </c>
      <c r="AX55" s="1">
        <v>0</v>
      </c>
      <c r="AY55" s="3">
        <f t="shared" si="4"/>
        <v>9.5</v>
      </c>
      <c r="AZ55" s="3">
        <f t="shared" si="6"/>
        <v>37.5</v>
      </c>
      <c r="BA55" s="3">
        <f t="shared" si="5"/>
        <v>81.521739130434781</v>
      </c>
    </row>
    <row r="56" spans="1:53">
      <c r="A56" s="1" t="s">
        <v>15</v>
      </c>
      <c r="B56" s="1" t="s">
        <v>88</v>
      </c>
      <c r="C56" s="1" t="s">
        <v>17</v>
      </c>
      <c r="D56" s="1">
        <v>34</v>
      </c>
      <c r="E56" s="1">
        <v>12</v>
      </c>
      <c r="F56" s="1" t="s">
        <v>23</v>
      </c>
      <c r="G56" s="1" t="s">
        <v>223</v>
      </c>
      <c r="H56" s="1">
        <v>30</v>
      </c>
      <c r="I56" s="1">
        <v>500000</v>
      </c>
      <c r="J56">
        <v>0</v>
      </c>
      <c r="K56" s="1">
        <v>2</v>
      </c>
      <c r="L56" s="1">
        <v>0</v>
      </c>
      <c r="M56" s="1">
        <v>0</v>
      </c>
      <c r="N56" s="1">
        <v>0</v>
      </c>
      <c r="O56" s="1">
        <f t="shared" si="0"/>
        <v>0</v>
      </c>
      <c r="P56" s="1">
        <v>0</v>
      </c>
      <c r="Q56" s="1" t="s">
        <v>20</v>
      </c>
      <c r="R56" s="1">
        <v>1</v>
      </c>
      <c r="S56" s="1">
        <v>0</v>
      </c>
      <c r="T56" s="1" t="s">
        <v>224</v>
      </c>
      <c r="U56" s="1" t="s">
        <v>224</v>
      </c>
      <c r="V56" s="1" t="s">
        <v>37</v>
      </c>
      <c r="W56" s="1">
        <v>3</v>
      </c>
      <c r="X56" s="1">
        <v>5</v>
      </c>
      <c r="Y56" s="1">
        <v>1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1</v>
      </c>
      <c r="AF56" s="1">
        <v>1</v>
      </c>
      <c r="AG56" s="2">
        <f t="shared" si="2"/>
        <v>13.5</v>
      </c>
      <c r="AH56" s="1">
        <v>0</v>
      </c>
      <c r="AI56" s="1">
        <v>1</v>
      </c>
      <c r="AJ56" s="1">
        <v>0</v>
      </c>
      <c r="AK56" s="1">
        <v>1</v>
      </c>
      <c r="AL56" s="1">
        <v>0</v>
      </c>
      <c r="AM56" s="1">
        <v>1</v>
      </c>
      <c r="AN56" s="1">
        <v>0</v>
      </c>
      <c r="AO56" s="2">
        <f t="shared" si="3"/>
        <v>3</v>
      </c>
      <c r="AP56" s="1">
        <v>1</v>
      </c>
      <c r="AQ56" s="1">
        <v>1</v>
      </c>
      <c r="AR56" s="1">
        <v>0</v>
      </c>
      <c r="AS56" s="1">
        <v>0</v>
      </c>
      <c r="AT56" s="1">
        <v>2</v>
      </c>
      <c r="AU56" s="1">
        <v>1</v>
      </c>
      <c r="AV56" s="1">
        <v>0</v>
      </c>
      <c r="AW56" s="1">
        <v>0</v>
      </c>
      <c r="AX56" s="1">
        <v>0</v>
      </c>
      <c r="AY56" s="3">
        <f t="shared" si="4"/>
        <v>5</v>
      </c>
      <c r="AZ56" s="3">
        <f t="shared" si="6"/>
        <v>21.5</v>
      </c>
      <c r="BA56" s="3">
        <f t="shared" si="5"/>
        <v>46.739130434782609</v>
      </c>
    </row>
    <row r="57" spans="1:53">
      <c r="A57" s="1" t="s">
        <v>15</v>
      </c>
      <c r="B57" s="1" t="s">
        <v>89</v>
      </c>
      <c r="C57" s="1" t="s">
        <v>17</v>
      </c>
      <c r="D57" s="1">
        <v>50</v>
      </c>
      <c r="E57" s="1">
        <v>12</v>
      </c>
      <c r="F57" s="1" t="s">
        <v>18</v>
      </c>
      <c r="G57" s="1" t="s">
        <v>223</v>
      </c>
      <c r="H57" s="1">
        <v>100</v>
      </c>
      <c r="I57" s="1">
        <v>2600000</v>
      </c>
      <c r="J57">
        <v>2</v>
      </c>
      <c r="K57" s="1">
        <v>2</v>
      </c>
      <c r="L57" s="1">
        <v>0</v>
      </c>
      <c r="M57" s="1">
        <v>2</v>
      </c>
      <c r="N57" s="1">
        <v>0</v>
      </c>
      <c r="O57" s="1">
        <f t="shared" si="0"/>
        <v>2</v>
      </c>
      <c r="P57" s="1">
        <v>1</v>
      </c>
      <c r="Q57" s="1" t="s">
        <v>19</v>
      </c>
      <c r="R57" s="1">
        <v>1</v>
      </c>
      <c r="S57" s="1">
        <v>0</v>
      </c>
      <c r="T57" s="1" t="s">
        <v>224</v>
      </c>
      <c r="U57" s="1" t="s">
        <v>224</v>
      </c>
      <c r="V57" s="1" t="s">
        <v>51</v>
      </c>
      <c r="W57" s="1">
        <v>5</v>
      </c>
      <c r="X57" s="1">
        <v>5</v>
      </c>
      <c r="Y57" s="1">
        <v>1</v>
      </c>
      <c r="Z57" s="1">
        <v>1</v>
      </c>
      <c r="AA57" s="1">
        <v>0</v>
      </c>
      <c r="AB57" s="1">
        <v>2</v>
      </c>
      <c r="AC57" s="1">
        <v>1</v>
      </c>
      <c r="AD57" s="1">
        <v>1</v>
      </c>
      <c r="AE57" s="1">
        <v>1</v>
      </c>
      <c r="AF57" s="1">
        <v>1</v>
      </c>
      <c r="AG57" s="2">
        <f t="shared" si="2"/>
        <v>20.5</v>
      </c>
      <c r="AH57" s="1">
        <v>1</v>
      </c>
      <c r="AI57" s="1">
        <v>1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2">
        <f t="shared" si="3"/>
        <v>6</v>
      </c>
      <c r="AP57" s="1">
        <v>1</v>
      </c>
      <c r="AQ57" s="1">
        <v>1</v>
      </c>
      <c r="AR57" s="1">
        <v>1</v>
      </c>
      <c r="AS57" s="1">
        <v>1</v>
      </c>
      <c r="AT57" s="1">
        <v>3</v>
      </c>
      <c r="AU57" s="1">
        <v>1</v>
      </c>
      <c r="AV57" s="1">
        <v>0</v>
      </c>
      <c r="AW57" s="1">
        <v>0</v>
      </c>
      <c r="AX57" s="1">
        <v>0</v>
      </c>
      <c r="AY57" s="3">
        <f t="shared" si="4"/>
        <v>9.5</v>
      </c>
      <c r="AZ57" s="3">
        <f t="shared" si="6"/>
        <v>36</v>
      </c>
      <c r="BA57" s="3">
        <f t="shared" si="5"/>
        <v>78.260869565217391</v>
      </c>
    </row>
    <row r="58" spans="1:53">
      <c r="A58" s="1" t="s">
        <v>63</v>
      </c>
      <c r="B58" s="1" t="s">
        <v>90</v>
      </c>
      <c r="C58" s="1" t="s">
        <v>17</v>
      </c>
      <c r="D58" s="1">
        <v>42</v>
      </c>
      <c r="E58" s="1">
        <v>0</v>
      </c>
      <c r="F58" s="1" t="s">
        <v>23</v>
      </c>
      <c r="G58" s="1" t="s">
        <v>225</v>
      </c>
      <c r="H58" s="1">
        <v>8</v>
      </c>
      <c r="I58" s="1">
        <v>120000</v>
      </c>
      <c r="J58">
        <v>0</v>
      </c>
      <c r="K58" s="1">
        <v>2</v>
      </c>
      <c r="L58" s="1">
        <v>0</v>
      </c>
      <c r="M58" s="1">
        <v>0</v>
      </c>
      <c r="N58" s="1">
        <v>0</v>
      </c>
      <c r="O58" s="1">
        <f t="shared" si="0"/>
        <v>0</v>
      </c>
      <c r="P58" s="1">
        <v>0</v>
      </c>
      <c r="Q58" s="1" t="s">
        <v>19</v>
      </c>
      <c r="R58" s="1">
        <v>0</v>
      </c>
      <c r="S58" s="1">
        <v>0</v>
      </c>
      <c r="T58" s="1" t="s">
        <v>224</v>
      </c>
      <c r="U58" s="1" t="s">
        <v>224</v>
      </c>
      <c r="V58" s="1" t="s">
        <v>37</v>
      </c>
      <c r="W58" s="1">
        <v>2</v>
      </c>
      <c r="X58" s="1">
        <v>3</v>
      </c>
      <c r="Y58" s="1">
        <v>1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1</v>
      </c>
      <c r="AF58" s="1">
        <v>1</v>
      </c>
      <c r="AG58" s="2">
        <f t="shared" si="2"/>
        <v>10.5</v>
      </c>
      <c r="AH58" s="1">
        <v>1</v>
      </c>
      <c r="AI58" s="1">
        <v>0</v>
      </c>
      <c r="AJ58" s="1">
        <v>0</v>
      </c>
      <c r="AK58" s="1">
        <v>1</v>
      </c>
      <c r="AL58" s="1">
        <v>1</v>
      </c>
      <c r="AM58" s="1">
        <v>0</v>
      </c>
      <c r="AN58" s="1">
        <v>0</v>
      </c>
      <c r="AO58" s="2">
        <f t="shared" si="3"/>
        <v>5.5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0</v>
      </c>
      <c r="AY58" s="3">
        <f t="shared" si="4"/>
        <v>0.5</v>
      </c>
      <c r="AZ58" s="3">
        <f t="shared" si="6"/>
        <v>16.5</v>
      </c>
      <c r="BA58" s="3">
        <f t="shared" si="5"/>
        <v>35.869565217391305</v>
      </c>
    </row>
    <row r="59" spans="1:53">
      <c r="A59" s="1" t="s">
        <v>63</v>
      </c>
      <c r="B59" s="1" t="s">
        <v>91</v>
      </c>
      <c r="C59" s="1" t="s">
        <v>17</v>
      </c>
      <c r="D59" s="1">
        <v>35</v>
      </c>
      <c r="E59" s="1">
        <v>10</v>
      </c>
      <c r="F59" s="1" t="s">
        <v>18</v>
      </c>
      <c r="G59" s="1" t="s">
        <v>223</v>
      </c>
      <c r="H59" s="1">
        <v>60</v>
      </c>
      <c r="I59" s="1">
        <v>1200000</v>
      </c>
      <c r="J59">
        <v>0</v>
      </c>
      <c r="K59" s="1">
        <v>3</v>
      </c>
      <c r="L59" s="1">
        <v>0</v>
      </c>
      <c r="M59" s="1">
        <v>0</v>
      </c>
      <c r="N59" s="1">
        <v>0</v>
      </c>
      <c r="O59" s="1">
        <f t="shared" si="0"/>
        <v>0</v>
      </c>
      <c r="P59" s="1">
        <v>0</v>
      </c>
      <c r="Q59" s="1" t="s">
        <v>20</v>
      </c>
      <c r="R59" s="1">
        <v>1</v>
      </c>
      <c r="S59" s="1">
        <v>0</v>
      </c>
      <c r="T59" s="1" t="s">
        <v>224</v>
      </c>
      <c r="U59" s="1" t="s">
        <v>224</v>
      </c>
      <c r="V59" s="1" t="s">
        <v>51</v>
      </c>
      <c r="W59" s="1">
        <v>4</v>
      </c>
      <c r="X59" s="1">
        <v>5</v>
      </c>
      <c r="Y59" s="1">
        <v>1</v>
      </c>
      <c r="Z59" s="1">
        <v>1</v>
      </c>
      <c r="AA59" s="1">
        <v>0</v>
      </c>
      <c r="AB59" s="1">
        <v>0</v>
      </c>
      <c r="AC59" s="1">
        <v>1</v>
      </c>
      <c r="AD59" s="1">
        <v>1</v>
      </c>
      <c r="AE59" s="1">
        <v>1</v>
      </c>
      <c r="AF59" s="1">
        <v>1</v>
      </c>
      <c r="AG59" s="2">
        <f t="shared" si="2"/>
        <v>18.5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0</v>
      </c>
      <c r="AN59" s="1">
        <v>0</v>
      </c>
      <c r="AO59" s="2">
        <f t="shared" si="3"/>
        <v>8</v>
      </c>
      <c r="AP59" s="1">
        <v>0</v>
      </c>
      <c r="AQ59" s="1">
        <v>1</v>
      </c>
      <c r="AR59" s="1">
        <v>1</v>
      </c>
      <c r="AS59" s="1">
        <v>0</v>
      </c>
      <c r="AT59" s="1">
        <v>2</v>
      </c>
      <c r="AU59" s="1">
        <v>1</v>
      </c>
      <c r="AV59" s="1">
        <v>0</v>
      </c>
      <c r="AW59" s="1">
        <v>0</v>
      </c>
      <c r="AX59" s="1">
        <v>0</v>
      </c>
      <c r="AY59" s="3">
        <f t="shared" si="4"/>
        <v>5</v>
      </c>
      <c r="AZ59" s="3">
        <f t="shared" si="6"/>
        <v>31.5</v>
      </c>
      <c r="BA59" s="3">
        <f t="shared" si="5"/>
        <v>68.478260869565219</v>
      </c>
    </row>
    <row r="60" spans="1:53">
      <c r="A60" s="1" t="s">
        <v>15</v>
      </c>
      <c r="B60" s="1" t="s">
        <v>92</v>
      </c>
      <c r="C60" s="1" t="s">
        <v>17</v>
      </c>
      <c r="D60" s="1">
        <v>45</v>
      </c>
      <c r="E60" s="1">
        <v>10</v>
      </c>
      <c r="F60" s="1" t="s">
        <v>23</v>
      </c>
      <c r="G60" s="1" t="s">
        <v>225</v>
      </c>
      <c r="H60" s="1">
        <v>14</v>
      </c>
      <c r="I60" s="1">
        <v>250000</v>
      </c>
      <c r="J60">
        <v>0</v>
      </c>
      <c r="K60" s="1">
        <v>5</v>
      </c>
      <c r="L60" s="1">
        <v>0</v>
      </c>
      <c r="M60" s="1">
        <v>0</v>
      </c>
      <c r="N60" s="1">
        <v>0</v>
      </c>
      <c r="O60" s="1">
        <f t="shared" si="0"/>
        <v>0</v>
      </c>
      <c r="P60" s="1">
        <v>0</v>
      </c>
      <c r="Q60" s="1" t="s">
        <v>19</v>
      </c>
      <c r="R60" s="1">
        <v>1</v>
      </c>
      <c r="S60" s="1">
        <v>0</v>
      </c>
      <c r="T60" s="1" t="s">
        <v>224</v>
      </c>
      <c r="U60" s="1" t="s">
        <v>224</v>
      </c>
      <c r="V60" s="1" t="s">
        <v>51</v>
      </c>
      <c r="W60" s="1">
        <v>2</v>
      </c>
      <c r="X60" s="1">
        <v>3</v>
      </c>
      <c r="Y60" s="1">
        <v>1</v>
      </c>
      <c r="Z60" s="1">
        <v>1</v>
      </c>
      <c r="AA60" s="1">
        <v>0</v>
      </c>
      <c r="AB60" s="1">
        <v>0</v>
      </c>
      <c r="AC60" s="1">
        <v>0</v>
      </c>
      <c r="AD60" s="1">
        <v>1</v>
      </c>
      <c r="AE60" s="1">
        <v>1</v>
      </c>
      <c r="AF60" s="1">
        <v>1</v>
      </c>
      <c r="AG60" s="2">
        <f t="shared" si="2"/>
        <v>12.5</v>
      </c>
      <c r="AH60" s="1">
        <v>1</v>
      </c>
      <c r="AI60" s="1">
        <v>1</v>
      </c>
      <c r="AJ60" s="1">
        <v>0</v>
      </c>
      <c r="AK60" s="1">
        <v>0</v>
      </c>
      <c r="AL60" s="1">
        <v>1</v>
      </c>
      <c r="AM60" s="1">
        <v>1</v>
      </c>
      <c r="AN60" s="1">
        <v>0</v>
      </c>
      <c r="AO60" s="2">
        <f t="shared" si="3"/>
        <v>4.5</v>
      </c>
      <c r="AP60" s="1">
        <v>0</v>
      </c>
      <c r="AQ60" s="1">
        <v>1</v>
      </c>
      <c r="AR60" s="1">
        <v>1</v>
      </c>
      <c r="AS60" s="1">
        <v>0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3">
        <f t="shared" si="4"/>
        <v>4.5</v>
      </c>
      <c r="AZ60" s="3">
        <f t="shared" si="6"/>
        <v>21.5</v>
      </c>
      <c r="BA60" s="3">
        <f t="shared" si="5"/>
        <v>46.739130434782609</v>
      </c>
    </row>
    <row r="61" spans="1:53">
      <c r="A61" s="1" t="s">
        <v>15</v>
      </c>
      <c r="B61" s="1" t="s">
        <v>93</v>
      </c>
      <c r="C61" s="1" t="s">
        <v>17</v>
      </c>
      <c r="D61" s="1">
        <v>51</v>
      </c>
      <c r="E61" s="1">
        <v>12</v>
      </c>
      <c r="F61" s="1" t="s">
        <v>23</v>
      </c>
      <c r="G61" s="1" t="s">
        <v>225</v>
      </c>
      <c r="H61" s="1">
        <v>6</v>
      </c>
      <c r="I61" s="1">
        <v>100000</v>
      </c>
      <c r="J61">
        <v>0</v>
      </c>
      <c r="K61" s="1">
        <v>4</v>
      </c>
      <c r="L61" s="1">
        <v>0</v>
      </c>
      <c r="M61" s="1">
        <v>0</v>
      </c>
      <c r="N61" s="1">
        <v>0</v>
      </c>
      <c r="O61" s="1">
        <f t="shared" si="0"/>
        <v>0</v>
      </c>
      <c r="P61" s="1">
        <v>0</v>
      </c>
      <c r="Q61" s="1" t="s">
        <v>19</v>
      </c>
      <c r="R61" s="1">
        <v>1</v>
      </c>
      <c r="S61" s="1">
        <v>0</v>
      </c>
      <c r="T61" s="1" t="s">
        <v>224</v>
      </c>
      <c r="U61" s="1" t="s">
        <v>224</v>
      </c>
      <c r="V61" s="1" t="s">
        <v>51</v>
      </c>
      <c r="W61" s="1">
        <v>2</v>
      </c>
      <c r="X61" s="1">
        <v>4</v>
      </c>
      <c r="Y61" s="1">
        <v>1</v>
      </c>
      <c r="Z61" s="1">
        <v>1</v>
      </c>
      <c r="AA61" s="1">
        <v>1</v>
      </c>
      <c r="AB61" s="1">
        <v>0</v>
      </c>
      <c r="AC61" s="1">
        <v>0</v>
      </c>
      <c r="AD61" s="1">
        <v>0</v>
      </c>
      <c r="AE61" s="1">
        <v>1</v>
      </c>
      <c r="AF61" s="1">
        <v>1</v>
      </c>
      <c r="AG61" s="2">
        <f t="shared" si="2"/>
        <v>12</v>
      </c>
      <c r="AH61" s="1">
        <v>1</v>
      </c>
      <c r="AI61" s="1">
        <v>1</v>
      </c>
      <c r="AJ61" s="1">
        <v>0</v>
      </c>
      <c r="AK61" s="1">
        <v>0</v>
      </c>
      <c r="AL61" s="1">
        <v>1</v>
      </c>
      <c r="AM61" s="1">
        <v>0</v>
      </c>
      <c r="AN61" s="1">
        <v>0</v>
      </c>
      <c r="AO61" s="2">
        <f t="shared" si="3"/>
        <v>4</v>
      </c>
      <c r="AP61" s="1">
        <v>0</v>
      </c>
      <c r="AQ61" s="1">
        <v>1</v>
      </c>
      <c r="AR61" s="1">
        <v>0</v>
      </c>
      <c r="AS61" s="1">
        <v>1</v>
      </c>
      <c r="AT61" s="1">
        <v>2</v>
      </c>
      <c r="AU61" s="1">
        <v>1</v>
      </c>
      <c r="AV61" s="1">
        <v>0</v>
      </c>
      <c r="AW61" s="1">
        <v>0</v>
      </c>
      <c r="AX61" s="1">
        <v>0</v>
      </c>
      <c r="AY61" s="3">
        <f t="shared" si="4"/>
        <v>5</v>
      </c>
      <c r="AZ61" s="3">
        <f t="shared" si="6"/>
        <v>21</v>
      </c>
      <c r="BA61" s="3">
        <f t="shared" si="5"/>
        <v>45.652173913043477</v>
      </c>
    </row>
    <row r="62" spans="1:53">
      <c r="A62" s="1" t="s">
        <v>15</v>
      </c>
      <c r="B62" s="1" t="s">
        <v>94</v>
      </c>
      <c r="C62" s="1" t="s">
        <v>17</v>
      </c>
      <c r="D62" s="1">
        <v>36</v>
      </c>
      <c r="E62" s="1">
        <v>8</v>
      </c>
      <c r="F62" s="1" t="s">
        <v>23</v>
      </c>
      <c r="G62" s="1" t="s">
        <v>225</v>
      </c>
      <c r="H62" s="1">
        <v>10</v>
      </c>
      <c r="I62" s="1">
        <v>200000</v>
      </c>
      <c r="J62">
        <v>0</v>
      </c>
      <c r="K62" s="1">
        <v>3</v>
      </c>
      <c r="L62" s="1">
        <v>0</v>
      </c>
      <c r="M62" s="1">
        <v>0</v>
      </c>
      <c r="N62" s="1">
        <v>0</v>
      </c>
      <c r="O62" s="1">
        <f t="shared" si="0"/>
        <v>0</v>
      </c>
      <c r="P62" s="1">
        <v>0</v>
      </c>
      <c r="Q62" s="1" t="s">
        <v>19</v>
      </c>
      <c r="R62" s="1">
        <v>1</v>
      </c>
      <c r="S62" s="1">
        <v>0</v>
      </c>
      <c r="T62" s="1" t="s">
        <v>224</v>
      </c>
      <c r="U62" s="1" t="s">
        <v>224</v>
      </c>
      <c r="V62" s="1" t="s">
        <v>51</v>
      </c>
      <c r="W62" s="1">
        <v>2</v>
      </c>
      <c r="X62" s="1">
        <v>4</v>
      </c>
      <c r="Y62" s="1">
        <v>1</v>
      </c>
      <c r="Z62" s="1">
        <v>1</v>
      </c>
      <c r="AA62" s="1">
        <v>0</v>
      </c>
      <c r="AB62" s="1">
        <v>0</v>
      </c>
      <c r="AC62" s="1">
        <v>0</v>
      </c>
      <c r="AD62" s="1">
        <v>1</v>
      </c>
      <c r="AE62" s="1">
        <v>1</v>
      </c>
      <c r="AF62" s="1">
        <v>1</v>
      </c>
      <c r="AG62" s="2">
        <f t="shared" si="2"/>
        <v>13.5</v>
      </c>
      <c r="AH62" s="1">
        <v>1</v>
      </c>
      <c r="AI62" s="1">
        <v>1</v>
      </c>
      <c r="AJ62" s="1">
        <v>0</v>
      </c>
      <c r="AK62" s="1">
        <v>0</v>
      </c>
      <c r="AL62" s="1">
        <v>1</v>
      </c>
      <c r="AM62" s="1">
        <v>0</v>
      </c>
      <c r="AN62" s="1">
        <v>0</v>
      </c>
      <c r="AO62" s="2">
        <f t="shared" si="3"/>
        <v>4</v>
      </c>
      <c r="AP62" s="1">
        <v>0</v>
      </c>
      <c r="AQ62" s="1">
        <v>1</v>
      </c>
      <c r="AR62" s="1">
        <v>0</v>
      </c>
      <c r="AS62" s="1">
        <v>0</v>
      </c>
      <c r="AT62" s="1">
        <v>1</v>
      </c>
      <c r="AU62" s="1">
        <v>0</v>
      </c>
      <c r="AV62" s="1">
        <v>0</v>
      </c>
      <c r="AW62" s="1">
        <v>0</v>
      </c>
      <c r="AX62" s="1">
        <v>0</v>
      </c>
      <c r="AY62" s="3">
        <f t="shared" si="4"/>
        <v>1.5</v>
      </c>
      <c r="AZ62" s="3">
        <f t="shared" si="6"/>
        <v>19</v>
      </c>
      <c r="BA62" s="3">
        <f t="shared" si="5"/>
        <v>41.304347826086953</v>
      </c>
    </row>
    <row r="63" spans="1:53">
      <c r="A63" s="1" t="s">
        <v>15</v>
      </c>
      <c r="B63" s="1" t="s">
        <v>95</v>
      </c>
      <c r="C63" s="1" t="s">
        <v>17</v>
      </c>
      <c r="D63" s="1">
        <v>60</v>
      </c>
      <c r="E63" s="1">
        <v>0</v>
      </c>
      <c r="F63" s="1" t="s">
        <v>23</v>
      </c>
      <c r="G63" s="1" t="s">
        <v>225</v>
      </c>
      <c r="H63" s="1">
        <v>12</v>
      </c>
      <c r="I63" s="1">
        <v>150000</v>
      </c>
      <c r="J63">
        <v>0</v>
      </c>
      <c r="K63" s="1">
        <v>8</v>
      </c>
      <c r="L63" s="1">
        <v>0</v>
      </c>
      <c r="M63" s="1">
        <v>0</v>
      </c>
      <c r="N63" s="1">
        <v>0</v>
      </c>
      <c r="O63" s="1">
        <f t="shared" si="0"/>
        <v>0</v>
      </c>
      <c r="P63" s="1">
        <v>0</v>
      </c>
      <c r="Q63" s="1" t="s">
        <v>20</v>
      </c>
      <c r="R63" s="1">
        <v>1</v>
      </c>
      <c r="S63" s="1">
        <v>0</v>
      </c>
      <c r="T63" s="1" t="s">
        <v>224</v>
      </c>
      <c r="U63" s="1" t="s">
        <v>224</v>
      </c>
      <c r="V63" s="1" t="s">
        <v>51</v>
      </c>
      <c r="W63" s="1">
        <v>3</v>
      </c>
      <c r="X63" s="1">
        <v>5</v>
      </c>
      <c r="Y63" s="1">
        <v>1</v>
      </c>
      <c r="Z63" s="1">
        <v>1</v>
      </c>
      <c r="AA63" s="1">
        <v>0</v>
      </c>
      <c r="AB63" s="1">
        <v>0</v>
      </c>
      <c r="AC63" s="1">
        <v>0</v>
      </c>
      <c r="AD63" s="1">
        <v>1</v>
      </c>
      <c r="AE63" s="1">
        <v>1</v>
      </c>
      <c r="AF63" s="1">
        <v>1</v>
      </c>
      <c r="AG63" s="2">
        <f t="shared" si="2"/>
        <v>15.5</v>
      </c>
      <c r="AH63" s="1">
        <v>1</v>
      </c>
      <c r="AI63" s="1">
        <v>1</v>
      </c>
      <c r="AJ63" s="1">
        <v>0</v>
      </c>
      <c r="AK63" s="1">
        <v>1</v>
      </c>
      <c r="AL63" s="1">
        <v>1</v>
      </c>
      <c r="AM63" s="1">
        <v>1</v>
      </c>
      <c r="AN63" s="1">
        <v>0</v>
      </c>
      <c r="AO63" s="2">
        <f t="shared" si="3"/>
        <v>6.5</v>
      </c>
      <c r="AP63" s="1">
        <v>0</v>
      </c>
      <c r="AQ63" s="1">
        <v>1</v>
      </c>
      <c r="AR63" s="1">
        <v>1</v>
      </c>
      <c r="AS63" s="1">
        <v>0</v>
      </c>
      <c r="AT63" s="1">
        <v>2</v>
      </c>
      <c r="AU63" s="1">
        <v>1</v>
      </c>
      <c r="AV63" s="1">
        <v>0</v>
      </c>
      <c r="AW63" s="1">
        <v>0</v>
      </c>
      <c r="AX63" s="1">
        <v>0</v>
      </c>
      <c r="AY63" s="3">
        <f t="shared" si="4"/>
        <v>5</v>
      </c>
      <c r="AZ63" s="3">
        <f t="shared" si="6"/>
        <v>27</v>
      </c>
      <c r="BA63" s="3">
        <f t="shared" si="5"/>
        <v>58.695652173913047</v>
      </c>
    </row>
    <row r="64" spans="1:53">
      <c r="A64" s="1" t="s">
        <v>15</v>
      </c>
      <c r="B64" s="1" t="s">
        <v>96</v>
      </c>
      <c r="C64" s="1" t="s">
        <v>17</v>
      </c>
      <c r="D64" s="1">
        <v>56</v>
      </c>
      <c r="E64" s="1">
        <v>6</v>
      </c>
      <c r="F64" s="1" t="s">
        <v>23</v>
      </c>
      <c r="G64" s="1" t="s">
        <v>225</v>
      </c>
      <c r="H64" s="1">
        <v>15</v>
      </c>
      <c r="I64" s="1">
        <v>200000</v>
      </c>
      <c r="J64">
        <v>0</v>
      </c>
      <c r="K64" s="1">
        <v>4</v>
      </c>
      <c r="L64" s="1">
        <v>0</v>
      </c>
      <c r="M64" s="1">
        <v>0</v>
      </c>
      <c r="N64" s="1">
        <v>0</v>
      </c>
      <c r="O64" s="1">
        <f t="shared" si="0"/>
        <v>0</v>
      </c>
      <c r="P64" s="1">
        <v>0</v>
      </c>
      <c r="Q64" s="1" t="s">
        <v>20</v>
      </c>
      <c r="R64" s="1">
        <v>1</v>
      </c>
      <c r="S64" s="1">
        <v>0</v>
      </c>
      <c r="T64" s="1" t="s">
        <v>224</v>
      </c>
      <c r="U64" s="1" t="s">
        <v>224</v>
      </c>
      <c r="V64" s="1" t="s">
        <v>51</v>
      </c>
      <c r="W64" s="1">
        <v>3</v>
      </c>
      <c r="X64" s="1">
        <v>5</v>
      </c>
      <c r="Y64" s="1">
        <v>1</v>
      </c>
      <c r="Z64" s="1">
        <v>1</v>
      </c>
      <c r="AA64" s="1">
        <v>0</v>
      </c>
      <c r="AB64" s="1">
        <v>2</v>
      </c>
      <c r="AC64" s="1">
        <v>0</v>
      </c>
      <c r="AD64" s="1">
        <v>1</v>
      </c>
      <c r="AE64" s="1">
        <v>1</v>
      </c>
      <c r="AF64" s="1">
        <v>1</v>
      </c>
      <c r="AG64" s="2">
        <f t="shared" si="2"/>
        <v>16.5</v>
      </c>
      <c r="AH64" s="1">
        <v>1</v>
      </c>
      <c r="AI64" s="1">
        <v>1</v>
      </c>
      <c r="AJ64" s="1">
        <v>0</v>
      </c>
      <c r="AK64" s="1">
        <v>0</v>
      </c>
      <c r="AL64" s="1">
        <v>1</v>
      </c>
      <c r="AM64" s="1">
        <v>0</v>
      </c>
      <c r="AN64" s="1">
        <v>0</v>
      </c>
      <c r="AO64" s="2">
        <f t="shared" si="3"/>
        <v>4</v>
      </c>
      <c r="AP64" s="1">
        <v>0</v>
      </c>
      <c r="AQ64" s="1">
        <v>1</v>
      </c>
      <c r="AR64" s="1">
        <v>1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3">
        <f t="shared" si="4"/>
        <v>3.5</v>
      </c>
      <c r="AZ64" s="3">
        <f t="shared" si="6"/>
        <v>24</v>
      </c>
      <c r="BA64" s="3">
        <f t="shared" si="5"/>
        <v>52.173913043478258</v>
      </c>
    </row>
    <row r="65" spans="1:53">
      <c r="A65" s="1" t="s">
        <v>15</v>
      </c>
      <c r="B65" s="1" t="s">
        <v>97</v>
      </c>
      <c r="C65" s="1" t="s">
        <v>17</v>
      </c>
      <c r="D65" s="1">
        <v>33</v>
      </c>
      <c r="E65" s="1">
        <v>10</v>
      </c>
      <c r="F65" s="1" t="s">
        <v>23</v>
      </c>
      <c r="G65" s="1" t="s">
        <v>225</v>
      </c>
      <c r="H65" s="1">
        <v>8</v>
      </c>
      <c r="I65" s="1">
        <v>100000</v>
      </c>
      <c r="J65">
        <v>0</v>
      </c>
      <c r="K65" s="1">
        <v>2</v>
      </c>
      <c r="L65" s="1">
        <v>0</v>
      </c>
      <c r="M65" s="1">
        <v>0</v>
      </c>
      <c r="N65" s="1">
        <v>0</v>
      </c>
      <c r="O65" s="1">
        <f t="shared" si="0"/>
        <v>0</v>
      </c>
      <c r="P65" s="1">
        <v>0</v>
      </c>
      <c r="Q65" s="1" t="s">
        <v>20</v>
      </c>
      <c r="R65" s="1">
        <v>1</v>
      </c>
      <c r="S65" s="1">
        <v>0</v>
      </c>
      <c r="T65" s="1" t="s">
        <v>224</v>
      </c>
      <c r="U65" s="1" t="s">
        <v>224</v>
      </c>
      <c r="V65" s="1" t="s">
        <v>51</v>
      </c>
      <c r="W65" s="1">
        <v>2</v>
      </c>
      <c r="X65" s="1">
        <v>3</v>
      </c>
      <c r="Y65" s="1">
        <v>1</v>
      </c>
      <c r="Z65" s="1">
        <v>1</v>
      </c>
      <c r="AA65" s="1">
        <v>0</v>
      </c>
      <c r="AB65" s="1">
        <v>0</v>
      </c>
      <c r="AC65" s="1">
        <v>0</v>
      </c>
      <c r="AD65" s="1">
        <v>0</v>
      </c>
      <c r="AE65" s="1">
        <v>1</v>
      </c>
      <c r="AF65" s="1">
        <v>1</v>
      </c>
      <c r="AG65" s="2">
        <f t="shared" si="2"/>
        <v>10.5</v>
      </c>
      <c r="AH65" s="1">
        <v>1</v>
      </c>
      <c r="AI65" s="1">
        <v>1</v>
      </c>
      <c r="AJ65" s="1">
        <v>0</v>
      </c>
      <c r="AK65" s="1">
        <v>1</v>
      </c>
      <c r="AL65" s="1">
        <v>0</v>
      </c>
      <c r="AM65" s="1">
        <v>0</v>
      </c>
      <c r="AN65" s="1">
        <v>0</v>
      </c>
      <c r="AO65" s="2">
        <f t="shared" si="3"/>
        <v>4.5</v>
      </c>
      <c r="AP65" s="1">
        <v>0</v>
      </c>
      <c r="AQ65" s="1">
        <v>1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0</v>
      </c>
      <c r="AY65" s="3">
        <f t="shared" si="4"/>
        <v>4.5</v>
      </c>
      <c r="AZ65" s="3">
        <f t="shared" si="6"/>
        <v>19.5</v>
      </c>
      <c r="BA65" s="3">
        <f t="shared" si="5"/>
        <v>42.391304347826086</v>
      </c>
    </row>
    <row r="66" spans="1:53">
      <c r="A66" s="1" t="s">
        <v>15</v>
      </c>
      <c r="B66" s="1" t="s">
        <v>98</v>
      </c>
      <c r="C66" s="1" t="s">
        <v>17</v>
      </c>
      <c r="D66" s="1">
        <v>58</v>
      </c>
      <c r="E66" s="1">
        <v>0</v>
      </c>
      <c r="F66" s="1" t="s">
        <v>23</v>
      </c>
      <c r="G66" s="1" t="s">
        <v>223</v>
      </c>
      <c r="H66" s="1">
        <v>20</v>
      </c>
      <c r="I66" s="1">
        <v>450000</v>
      </c>
      <c r="J66">
        <v>0</v>
      </c>
      <c r="K66" s="1">
        <v>12</v>
      </c>
      <c r="L66" s="1">
        <v>0</v>
      </c>
      <c r="M66" s="1">
        <v>0</v>
      </c>
      <c r="N66" s="1">
        <v>0</v>
      </c>
      <c r="O66" s="1">
        <f t="shared" ref="O66:O129" si="7">L66+M66+N66</f>
        <v>0</v>
      </c>
      <c r="P66" s="1">
        <v>0</v>
      </c>
      <c r="Q66" s="1" t="s">
        <v>20</v>
      </c>
      <c r="R66" s="1">
        <v>1</v>
      </c>
      <c r="S66" s="1">
        <v>0</v>
      </c>
      <c r="T66" s="1" t="s">
        <v>224</v>
      </c>
      <c r="U66" s="1" t="s">
        <v>224</v>
      </c>
      <c r="V66" s="1" t="s">
        <v>37</v>
      </c>
      <c r="W66" s="1">
        <v>3</v>
      </c>
      <c r="X66" s="1">
        <v>4</v>
      </c>
      <c r="Y66" s="1">
        <v>1</v>
      </c>
      <c r="Z66" s="1">
        <v>1</v>
      </c>
      <c r="AA66" s="1">
        <v>0</v>
      </c>
      <c r="AB66" s="1">
        <v>0</v>
      </c>
      <c r="AC66" s="1">
        <v>0</v>
      </c>
      <c r="AD66" s="1">
        <v>1</v>
      </c>
      <c r="AE66" s="1">
        <v>1</v>
      </c>
      <c r="AF66" s="1">
        <v>1</v>
      </c>
      <c r="AG66" s="2">
        <f t="shared" si="2"/>
        <v>14.5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0</v>
      </c>
      <c r="AO66" s="2">
        <f t="shared" si="3"/>
        <v>8.5</v>
      </c>
      <c r="AP66" s="1">
        <v>0</v>
      </c>
      <c r="AQ66" s="1">
        <v>1</v>
      </c>
      <c r="AR66" s="1">
        <v>1</v>
      </c>
      <c r="AS66" s="1">
        <v>1</v>
      </c>
      <c r="AT66" s="1">
        <v>2</v>
      </c>
      <c r="AU66" s="1">
        <v>1</v>
      </c>
      <c r="AV66" s="1">
        <v>0</v>
      </c>
      <c r="AW66" s="1">
        <v>0</v>
      </c>
      <c r="AX66" s="1">
        <v>0</v>
      </c>
      <c r="AY66" s="3">
        <f t="shared" si="4"/>
        <v>7</v>
      </c>
      <c r="AZ66" s="3">
        <f t="shared" ref="AZ66:AZ97" si="8">AG66+AO66+AY66</f>
        <v>30</v>
      </c>
      <c r="BA66" s="3">
        <f t="shared" si="5"/>
        <v>65.217391304347828</v>
      </c>
    </row>
    <row r="67" spans="1:53">
      <c r="A67" s="1" t="s">
        <v>15</v>
      </c>
      <c r="B67" s="1" t="s">
        <v>99</v>
      </c>
      <c r="C67" s="1" t="s">
        <v>17</v>
      </c>
      <c r="D67" s="1">
        <v>57</v>
      </c>
      <c r="E67" s="1">
        <v>10</v>
      </c>
      <c r="F67" s="1" t="s">
        <v>18</v>
      </c>
      <c r="G67" s="1" t="s">
        <v>225</v>
      </c>
      <c r="H67" s="1">
        <v>10</v>
      </c>
      <c r="I67" s="1">
        <v>500000</v>
      </c>
      <c r="J67">
        <v>0</v>
      </c>
      <c r="K67" s="1">
        <v>5</v>
      </c>
      <c r="L67" s="1">
        <v>0</v>
      </c>
      <c r="M67" s="1">
        <v>0</v>
      </c>
      <c r="N67" s="1">
        <v>0</v>
      </c>
      <c r="O67" s="1">
        <f t="shared" si="7"/>
        <v>0</v>
      </c>
      <c r="P67" s="1">
        <v>0</v>
      </c>
      <c r="Q67" s="1" t="s">
        <v>19</v>
      </c>
      <c r="R67" s="1">
        <v>0</v>
      </c>
      <c r="S67" s="1">
        <v>0</v>
      </c>
      <c r="T67" s="1" t="s">
        <v>224</v>
      </c>
      <c r="U67" s="1" t="s">
        <v>224</v>
      </c>
      <c r="V67" s="1" t="s">
        <v>100</v>
      </c>
      <c r="W67" s="1">
        <v>3</v>
      </c>
      <c r="X67" s="1">
        <v>5</v>
      </c>
      <c r="Y67" s="1">
        <v>0</v>
      </c>
      <c r="Z67" s="1">
        <v>0</v>
      </c>
      <c r="AA67" s="1">
        <v>0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2">
        <f t="shared" ref="AG67:AG130" si="9">W67+X67+Y67+Z67/2+AA67/2+AB67/2+AC67*2+AD67*2+AE67*2+AF67*2</f>
        <v>8.5</v>
      </c>
      <c r="AH67" s="1">
        <v>1</v>
      </c>
      <c r="AI67" s="1">
        <v>0</v>
      </c>
      <c r="AJ67" s="1">
        <v>0</v>
      </c>
      <c r="AK67" s="1">
        <v>1</v>
      </c>
      <c r="AL67" s="1">
        <v>0</v>
      </c>
      <c r="AM67" s="1">
        <v>0</v>
      </c>
      <c r="AN67" s="1">
        <v>1</v>
      </c>
      <c r="AO67" s="2">
        <f t="shared" ref="AO67:AO130" si="10">AH67*2+AI67*0.5+AJ67*2+AK67*2+AL67*1.5+AM67/2+AN67*1.5</f>
        <v>5.5</v>
      </c>
      <c r="AP67" s="1">
        <v>0</v>
      </c>
      <c r="AQ67" s="1">
        <v>0</v>
      </c>
      <c r="AR67" s="1">
        <v>1</v>
      </c>
      <c r="AS67" s="1">
        <v>1</v>
      </c>
      <c r="AT67" s="1">
        <v>2</v>
      </c>
      <c r="AU67" s="1">
        <v>0</v>
      </c>
      <c r="AV67" s="1">
        <v>0</v>
      </c>
      <c r="AW67" s="1">
        <v>0</v>
      </c>
      <c r="AX67" s="1">
        <v>0</v>
      </c>
      <c r="AY67" s="3">
        <f t="shared" ref="AY67:AY130" si="11">AP67*2+AQ67+AR67*2+AS67*2+AT67/2+AU67+AV67*2+AW67*1.5+AX67*1.5</f>
        <v>5</v>
      </c>
      <c r="AZ67" s="3">
        <f t="shared" si="8"/>
        <v>19</v>
      </c>
      <c r="BA67" s="3">
        <f t="shared" ref="BA67:BA130" si="12">AZ67/46*100</f>
        <v>41.304347826086953</v>
      </c>
    </row>
    <row r="68" spans="1:53">
      <c r="A68" s="1" t="s">
        <v>15</v>
      </c>
      <c r="B68" s="1" t="s">
        <v>101</v>
      </c>
      <c r="C68" s="1" t="s">
        <v>17</v>
      </c>
      <c r="D68" s="1">
        <v>51</v>
      </c>
      <c r="E68" s="1">
        <v>18</v>
      </c>
      <c r="F68" s="1" t="s">
        <v>18</v>
      </c>
      <c r="G68" s="1" t="s">
        <v>225</v>
      </c>
      <c r="H68" s="1">
        <v>10</v>
      </c>
      <c r="I68" s="1">
        <v>400000</v>
      </c>
      <c r="J68">
        <v>1</v>
      </c>
      <c r="K68" s="1">
        <v>7</v>
      </c>
      <c r="L68" s="1">
        <v>0</v>
      </c>
      <c r="M68" s="1">
        <v>1</v>
      </c>
      <c r="N68" s="1">
        <v>0</v>
      </c>
      <c r="O68" s="1">
        <f t="shared" si="7"/>
        <v>1</v>
      </c>
      <c r="P68" s="1">
        <v>1</v>
      </c>
      <c r="Q68" s="1" t="s">
        <v>19</v>
      </c>
      <c r="R68" s="1">
        <v>0</v>
      </c>
      <c r="S68" s="1">
        <v>0</v>
      </c>
      <c r="T68" s="1" t="s">
        <v>224</v>
      </c>
      <c r="U68" s="1" t="s">
        <v>224</v>
      </c>
      <c r="V68" s="1" t="s">
        <v>37</v>
      </c>
      <c r="W68" s="1">
        <v>5</v>
      </c>
      <c r="X68" s="1">
        <v>5</v>
      </c>
      <c r="Y68" s="1">
        <v>1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1</v>
      </c>
      <c r="AF68" s="1">
        <v>1</v>
      </c>
      <c r="AG68" s="2">
        <f t="shared" si="9"/>
        <v>15.5</v>
      </c>
      <c r="AH68" s="1">
        <v>1</v>
      </c>
      <c r="AI68" s="1">
        <v>1</v>
      </c>
      <c r="AJ68" s="1">
        <v>0</v>
      </c>
      <c r="AK68" s="1">
        <v>1</v>
      </c>
      <c r="AL68" s="1">
        <v>1</v>
      </c>
      <c r="AM68" s="1">
        <v>0</v>
      </c>
      <c r="AN68" s="1">
        <v>1</v>
      </c>
      <c r="AO68" s="2">
        <f t="shared" si="10"/>
        <v>7.5</v>
      </c>
      <c r="AP68" s="1">
        <v>1</v>
      </c>
      <c r="AQ68" s="1">
        <v>1</v>
      </c>
      <c r="AR68" s="1">
        <v>1</v>
      </c>
      <c r="AS68" s="1">
        <v>1</v>
      </c>
      <c r="AT68" s="1">
        <v>3</v>
      </c>
      <c r="AU68" s="1">
        <v>1</v>
      </c>
      <c r="AV68" s="1">
        <v>0</v>
      </c>
      <c r="AW68" s="1">
        <v>0</v>
      </c>
      <c r="AX68" s="1">
        <v>0</v>
      </c>
      <c r="AY68" s="3">
        <f t="shared" si="11"/>
        <v>9.5</v>
      </c>
      <c r="AZ68" s="3">
        <f t="shared" si="8"/>
        <v>32.5</v>
      </c>
      <c r="BA68" s="3">
        <f t="shared" si="12"/>
        <v>70.652173913043484</v>
      </c>
    </row>
    <row r="69" spans="1:53">
      <c r="A69" s="1" t="s">
        <v>15</v>
      </c>
      <c r="B69" s="1" t="s">
        <v>102</v>
      </c>
      <c r="C69" s="1" t="s">
        <v>17</v>
      </c>
      <c r="D69" s="1">
        <v>54</v>
      </c>
      <c r="E69" s="1">
        <v>16</v>
      </c>
      <c r="F69" s="1" t="s">
        <v>18</v>
      </c>
      <c r="G69" s="1" t="s">
        <v>223</v>
      </c>
      <c r="H69" s="1">
        <v>60</v>
      </c>
      <c r="I69" s="1">
        <v>2000000</v>
      </c>
      <c r="J69">
        <v>3</v>
      </c>
      <c r="K69" s="1">
        <v>7</v>
      </c>
      <c r="L69" s="1">
        <v>0</v>
      </c>
      <c r="M69" s="1">
        <v>3</v>
      </c>
      <c r="N69" s="1">
        <v>0</v>
      </c>
      <c r="O69" s="1">
        <f t="shared" si="7"/>
        <v>3</v>
      </c>
      <c r="P69" s="1">
        <v>1</v>
      </c>
      <c r="Q69" s="1" t="s">
        <v>20</v>
      </c>
      <c r="R69" s="1">
        <v>0</v>
      </c>
      <c r="S69" s="1">
        <v>1</v>
      </c>
      <c r="T69" s="1" t="s">
        <v>26</v>
      </c>
      <c r="U69" s="1" t="s">
        <v>27</v>
      </c>
      <c r="V69" s="1" t="s">
        <v>28</v>
      </c>
      <c r="W69" s="1">
        <v>4</v>
      </c>
      <c r="X69" s="1">
        <v>5</v>
      </c>
      <c r="Y69" s="1">
        <v>1</v>
      </c>
      <c r="Z69" s="1">
        <v>1</v>
      </c>
      <c r="AA69" s="1">
        <v>0</v>
      </c>
      <c r="AB69" s="1">
        <v>2</v>
      </c>
      <c r="AC69" s="1">
        <v>0</v>
      </c>
      <c r="AD69" s="1">
        <v>1</v>
      </c>
      <c r="AE69" s="1">
        <v>1</v>
      </c>
      <c r="AF69" s="1">
        <v>1</v>
      </c>
      <c r="AG69" s="2">
        <f t="shared" si="9"/>
        <v>17.5</v>
      </c>
      <c r="AH69" s="1">
        <v>1</v>
      </c>
      <c r="AI69" s="1">
        <v>1</v>
      </c>
      <c r="AJ69" s="1">
        <v>0</v>
      </c>
      <c r="AK69" s="1">
        <v>1</v>
      </c>
      <c r="AL69" s="1">
        <v>1</v>
      </c>
      <c r="AM69" s="1">
        <v>0</v>
      </c>
      <c r="AN69" s="1">
        <v>1</v>
      </c>
      <c r="AO69" s="2">
        <f t="shared" si="10"/>
        <v>7.5</v>
      </c>
      <c r="AP69" s="1">
        <v>0</v>
      </c>
      <c r="AQ69" s="1">
        <v>1</v>
      </c>
      <c r="AR69" s="1">
        <v>1</v>
      </c>
      <c r="AS69" s="1">
        <v>1</v>
      </c>
      <c r="AT69" s="1">
        <v>3</v>
      </c>
      <c r="AU69" s="1">
        <v>0</v>
      </c>
      <c r="AV69" s="1">
        <v>0</v>
      </c>
      <c r="AW69" s="1">
        <v>0</v>
      </c>
      <c r="AX69" s="1">
        <v>0</v>
      </c>
      <c r="AY69" s="3">
        <f t="shared" si="11"/>
        <v>6.5</v>
      </c>
      <c r="AZ69" s="3">
        <f t="shared" si="8"/>
        <v>31.5</v>
      </c>
      <c r="BA69" s="3">
        <f t="shared" si="12"/>
        <v>68.478260869565219</v>
      </c>
    </row>
    <row r="70" spans="1:53">
      <c r="A70" s="1" t="s">
        <v>63</v>
      </c>
      <c r="B70" s="1" t="s">
        <v>103</v>
      </c>
      <c r="C70" s="1" t="s">
        <v>30</v>
      </c>
      <c r="D70" s="1">
        <v>45</v>
      </c>
      <c r="E70" s="1">
        <v>0</v>
      </c>
      <c r="F70" s="1" t="s">
        <v>18</v>
      </c>
      <c r="G70" s="1" t="s">
        <v>225</v>
      </c>
      <c r="H70" s="1">
        <v>4</v>
      </c>
      <c r="I70" s="1">
        <v>50000</v>
      </c>
      <c r="J70">
        <v>0</v>
      </c>
      <c r="K70" s="1">
        <v>3</v>
      </c>
      <c r="L70" s="1">
        <v>0</v>
      </c>
      <c r="M70" s="1">
        <v>0</v>
      </c>
      <c r="N70" s="1">
        <v>0</v>
      </c>
      <c r="O70" s="1">
        <f t="shared" si="7"/>
        <v>0</v>
      </c>
      <c r="P70" s="1">
        <v>0</v>
      </c>
      <c r="Q70" s="1" t="s">
        <v>19</v>
      </c>
      <c r="R70" s="1">
        <v>0</v>
      </c>
      <c r="S70" s="1">
        <v>0</v>
      </c>
      <c r="T70" s="1" t="s">
        <v>224</v>
      </c>
      <c r="U70" s="1" t="s">
        <v>224</v>
      </c>
      <c r="V70" s="1" t="s">
        <v>37</v>
      </c>
      <c r="W70" s="1">
        <v>1</v>
      </c>
      <c r="X70" s="1">
        <v>3</v>
      </c>
      <c r="Y70" s="1">
        <v>1</v>
      </c>
      <c r="Z70" s="1">
        <v>1</v>
      </c>
      <c r="AA70" s="1">
        <v>1</v>
      </c>
      <c r="AB70" s="1">
        <v>0</v>
      </c>
      <c r="AC70" s="1">
        <v>0</v>
      </c>
      <c r="AD70" s="1">
        <v>0</v>
      </c>
      <c r="AE70" s="1">
        <v>0</v>
      </c>
      <c r="AF70" s="1">
        <v>1</v>
      </c>
      <c r="AG70" s="2">
        <f t="shared" si="9"/>
        <v>8</v>
      </c>
      <c r="AH70" s="1">
        <v>1</v>
      </c>
      <c r="AI70" s="1">
        <v>0</v>
      </c>
      <c r="AJ70" s="1">
        <v>0</v>
      </c>
      <c r="AK70" s="1">
        <v>1</v>
      </c>
      <c r="AL70" s="1">
        <v>0</v>
      </c>
      <c r="AM70" s="1">
        <v>0</v>
      </c>
      <c r="AN70" s="1">
        <v>0</v>
      </c>
      <c r="AO70" s="2">
        <f t="shared" si="10"/>
        <v>4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3">
        <f t="shared" si="11"/>
        <v>0</v>
      </c>
      <c r="AZ70" s="3">
        <f t="shared" si="8"/>
        <v>12</v>
      </c>
      <c r="BA70" s="3">
        <f t="shared" si="12"/>
        <v>26.086956521739129</v>
      </c>
    </row>
    <row r="71" spans="1:53">
      <c r="A71" s="1" t="s">
        <v>63</v>
      </c>
      <c r="B71" s="1" t="s">
        <v>104</v>
      </c>
      <c r="C71" s="1" t="s">
        <v>17</v>
      </c>
      <c r="D71" s="1">
        <v>44</v>
      </c>
      <c r="E71" s="1">
        <v>10</v>
      </c>
      <c r="F71" s="1" t="s">
        <v>18</v>
      </c>
      <c r="G71" s="1" t="s">
        <v>223</v>
      </c>
      <c r="H71" s="1">
        <v>80</v>
      </c>
      <c r="I71" s="1">
        <v>1500000</v>
      </c>
      <c r="J71">
        <v>0</v>
      </c>
      <c r="K71" s="1">
        <v>3</v>
      </c>
      <c r="L71" s="1">
        <v>0</v>
      </c>
      <c r="M71" s="1">
        <v>0</v>
      </c>
      <c r="N71" s="1">
        <v>0</v>
      </c>
      <c r="O71" s="1">
        <f t="shared" si="7"/>
        <v>0</v>
      </c>
      <c r="P71" s="1">
        <v>0</v>
      </c>
      <c r="Q71" s="1" t="s">
        <v>20</v>
      </c>
      <c r="R71" s="1">
        <v>1</v>
      </c>
      <c r="S71" s="1">
        <v>0</v>
      </c>
      <c r="T71" s="1" t="s">
        <v>224</v>
      </c>
      <c r="U71" s="1" t="s">
        <v>224</v>
      </c>
      <c r="V71" s="1" t="s">
        <v>51</v>
      </c>
      <c r="W71" s="1">
        <v>3</v>
      </c>
      <c r="X71" s="1">
        <v>5</v>
      </c>
      <c r="Y71" s="1">
        <v>1</v>
      </c>
      <c r="Z71" s="1">
        <v>1</v>
      </c>
      <c r="AA71" s="1">
        <v>0</v>
      </c>
      <c r="AB71" s="1">
        <v>0</v>
      </c>
      <c r="AC71" s="1">
        <v>0</v>
      </c>
      <c r="AD71" s="1">
        <v>1</v>
      </c>
      <c r="AE71" s="1">
        <v>1</v>
      </c>
      <c r="AF71" s="1">
        <v>1</v>
      </c>
      <c r="AG71" s="2">
        <f t="shared" si="9"/>
        <v>15.5</v>
      </c>
      <c r="AH71" s="1">
        <v>1</v>
      </c>
      <c r="AI71" s="1">
        <v>1</v>
      </c>
      <c r="AJ71" s="1">
        <v>0</v>
      </c>
      <c r="AK71" s="1">
        <v>1</v>
      </c>
      <c r="AL71" s="1">
        <v>0</v>
      </c>
      <c r="AM71" s="1">
        <v>0</v>
      </c>
      <c r="AN71" s="1">
        <v>1</v>
      </c>
      <c r="AO71" s="2">
        <f t="shared" si="10"/>
        <v>6</v>
      </c>
      <c r="AP71" s="1">
        <v>0</v>
      </c>
      <c r="AQ71" s="1">
        <v>1</v>
      </c>
      <c r="AR71" s="1">
        <v>1</v>
      </c>
      <c r="AS71" s="1">
        <v>1</v>
      </c>
      <c r="AT71" s="1">
        <v>2</v>
      </c>
      <c r="AU71" s="1">
        <v>0</v>
      </c>
      <c r="AV71" s="1">
        <v>0</v>
      </c>
      <c r="AW71" s="1">
        <v>0</v>
      </c>
      <c r="AX71" s="1">
        <v>0</v>
      </c>
      <c r="AY71" s="3">
        <f t="shared" si="11"/>
        <v>6</v>
      </c>
      <c r="AZ71" s="3">
        <f t="shared" si="8"/>
        <v>27.5</v>
      </c>
      <c r="BA71" s="3">
        <f t="shared" si="12"/>
        <v>59.782608695652172</v>
      </c>
    </row>
    <row r="72" spans="1:53">
      <c r="A72" s="1" t="s">
        <v>63</v>
      </c>
      <c r="B72" s="1" t="s">
        <v>105</v>
      </c>
      <c r="C72" s="1" t="s">
        <v>17</v>
      </c>
      <c r="D72" s="1">
        <v>35</v>
      </c>
      <c r="E72" s="1">
        <v>12</v>
      </c>
      <c r="F72" s="1" t="s">
        <v>18</v>
      </c>
      <c r="G72" s="1" t="s">
        <v>223</v>
      </c>
      <c r="H72" s="1">
        <v>40</v>
      </c>
      <c r="I72" s="1">
        <v>1000000</v>
      </c>
      <c r="J72">
        <v>0</v>
      </c>
      <c r="K72" s="1">
        <v>6</v>
      </c>
      <c r="L72" s="1">
        <v>0</v>
      </c>
      <c r="M72" s="1">
        <v>0</v>
      </c>
      <c r="N72" s="1">
        <v>0</v>
      </c>
      <c r="O72" s="1">
        <f t="shared" si="7"/>
        <v>0</v>
      </c>
      <c r="P72" s="1">
        <v>0</v>
      </c>
      <c r="Q72" s="1" t="s">
        <v>20</v>
      </c>
      <c r="R72" s="1">
        <v>1</v>
      </c>
      <c r="S72" s="1">
        <v>0</v>
      </c>
      <c r="T72" s="1" t="s">
        <v>224</v>
      </c>
      <c r="U72" s="1" t="s">
        <v>224</v>
      </c>
      <c r="V72" s="1" t="s">
        <v>51</v>
      </c>
      <c r="W72" s="1">
        <v>2</v>
      </c>
      <c r="X72" s="1">
        <v>4</v>
      </c>
      <c r="Y72" s="1">
        <v>1</v>
      </c>
      <c r="Z72" s="1">
        <v>1</v>
      </c>
      <c r="AA72" s="1">
        <v>0</v>
      </c>
      <c r="AB72" s="1">
        <v>0</v>
      </c>
      <c r="AC72" s="1">
        <v>0</v>
      </c>
      <c r="AD72" s="1">
        <v>1</v>
      </c>
      <c r="AE72" s="1">
        <v>1</v>
      </c>
      <c r="AF72" s="1">
        <v>1</v>
      </c>
      <c r="AG72" s="2">
        <f t="shared" si="9"/>
        <v>13.5</v>
      </c>
      <c r="AH72" s="1">
        <v>1</v>
      </c>
      <c r="AI72" s="1">
        <v>0</v>
      </c>
      <c r="AJ72" s="1">
        <v>0</v>
      </c>
      <c r="AK72" s="1">
        <v>1</v>
      </c>
      <c r="AL72" s="1">
        <v>0</v>
      </c>
      <c r="AM72" s="1">
        <v>1</v>
      </c>
      <c r="AN72" s="1">
        <v>1</v>
      </c>
      <c r="AO72" s="2">
        <f t="shared" si="10"/>
        <v>6</v>
      </c>
      <c r="AP72" s="1">
        <v>0</v>
      </c>
      <c r="AQ72" s="1">
        <v>1</v>
      </c>
      <c r="AR72" s="1">
        <v>0</v>
      </c>
      <c r="AS72" s="1">
        <v>0</v>
      </c>
      <c r="AT72" s="1">
        <v>3</v>
      </c>
      <c r="AU72" s="1">
        <v>0</v>
      </c>
      <c r="AV72" s="1">
        <v>0</v>
      </c>
      <c r="AW72" s="1">
        <v>0</v>
      </c>
      <c r="AX72" s="1">
        <v>0</v>
      </c>
      <c r="AY72" s="3">
        <f t="shared" si="11"/>
        <v>2.5</v>
      </c>
      <c r="AZ72" s="3">
        <f t="shared" si="8"/>
        <v>22</v>
      </c>
      <c r="BA72" s="3">
        <f t="shared" si="12"/>
        <v>47.826086956521742</v>
      </c>
    </row>
    <row r="73" spans="1:53">
      <c r="A73" s="1" t="s">
        <v>63</v>
      </c>
      <c r="B73" s="1" t="s">
        <v>106</v>
      </c>
      <c r="C73" s="1" t="s">
        <v>17</v>
      </c>
      <c r="D73" s="1">
        <v>42</v>
      </c>
      <c r="E73" s="1">
        <v>12</v>
      </c>
      <c r="F73" s="1" t="s">
        <v>23</v>
      </c>
      <c r="G73" s="1" t="s">
        <v>225</v>
      </c>
      <c r="H73" s="1">
        <v>10</v>
      </c>
      <c r="I73" s="1">
        <v>400000</v>
      </c>
      <c r="J73">
        <v>1</v>
      </c>
      <c r="K73" s="1">
        <v>4</v>
      </c>
      <c r="L73" s="1">
        <v>0</v>
      </c>
      <c r="M73" s="1">
        <v>1</v>
      </c>
      <c r="N73" s="1">
        <v>0</v>
      </c>
      <c r="O73" s="1">
        <f t="shared" si="7"/>
        <v>1</v>
      </c>
      <c r="P73" s="1">
        <v>1</v>
      </c>
      <c r="Q73" s="1" t="s">
        <v>20</v>
      </c>
      <c r="R73" s="1">
        <v>1</v>
      </c>
      <c r="S73" s="1">
        <v>0</v>
      </c>
      <c r="T73" s="1" t="s">
        <v>224</v>
      </c>
      <c r="U73" s="1" t="s">
        <v>224</v>
      </c>
      <c r="V73" s="1" t="s">
        <v>51</v>
      </c>
      <c r="W73" s="1">
        <v>2</v>
      </c>
      <c r="X73" s="1">
        <v>5</v>
      </c>
      <c r="Y73" s="1">
        <v>0</v>
      </c>
      <c r="Z73" s="1">
        <v>0</v>
      </c>
      <c r="AA73" s="1">
        <v>1</v>
      </c>
      <c r="AB73" s="1">
        <v>2</v>
      </c>
      <c r="AC73" s="1">
        <v>0</v>
      </c>
      <c r="AD73" s="1">
        <v>1</v>
      </c>
      <c r="AE73" s="1">
        <v>1</v>
      </c>
      <c r="AF73" s="1">
        <v>1</v>
      </c>
      <c r="AG73" s="2">
        <f t="shared" si="9"/>
        <v>14.5</v>
      </c>
      <c r="AH73" s="1">
        <v>1</v>
      </c>
      <c r="AI73" s="1">
        <v>0</v>
      </c>
      <c r="AJ73" s="1">
        <v>1</v>
      </c>
      <c r="AK73" s="1">
        <v>1</v>
      </c>
      <c r="AL73" s="1">
        <v>0</v>
      </c>
      <c r="AM73" s="1">
        <v>1</v>
      </c>
      <c r="AN73" s="1">
        <v>0</v>
      </c>
      <c r="AO73" s="2">
        <f t="shared" si="10"/>
        <v>6.5</v>
      </c>
      <c r="AP73" s="1">
        <v>0</v>
      </c>
      <c r="AQ73" s="1">
        <v>1</v>
      </c>
      <c r="AR73" s="1">
        <v>1</v>
      </c>
      <c r="AS73" s="1">
        <v>0</v>
      </c>
      <c r="AT73" s="1">
        <v>2</v>
      </c>
      <c r="AU73" s="1">
        <v>0</v>
      </c>
      <c r="AV73" s="1">
        <v>0</v>
      </c>
      <c r="AW73" s="1">
        <v>0</v>
      </c>
      <c r="AX73" s="1">
        <v>0</v>
      </c>
      <c r="AY73" s="3">
        <f t="shared" si="11"/>
        <v>4</v>
      </c>
      <c r="AZ73" s="3">
        <f t="shared" si="8"/>
        <v>25</v>
      </c>
      <c r="BA73" s="3">
        <f t="shared" si="12"/>
        <v>54.347826086956516</v>
      </c>
    </row>
    <row r="74" spans="1:53">
      <c r="A74" s="1" t="s">
        <v>63</v>
      </c>
      <c r="B74" s="1" t="s">
        <v>107</v>
      </c>
      <c r="C74" s="1" t="s">
        <v>17</v>
      </c>
      <c r="D74" s="1">
        <v>37</v>
      </c>
      <c r="E74" s="1">
        <v>12</v>
      </c>
      <c r="F74" s="1" t="s">
        <v>23</v>
      </c>
      <c r="G74" s="1" t="s">
        <v>225</v>
      </c>
      <c r="H74" s="1">
        <v>19</v>
      </c>
      <c r="I74" s="1">
        <v>600000</v>
      </c>
      <c r="J74">
        <v>0</v>
      </c>
      <c r="K74" s="1">
        <v>4</v>
      </c>
      <c r="L74" s="1">
        <v>0</v>
      </c>
      <c r="M74" s="1">
        <v>0</v>
      </c>
      <c r="N74" s="1">
        <v>0</v>
      </c>
      <c r="O74" s="1">
        <f t="shared" si="7"/>
        <v>0</v>
      </c>
      <c r="P74" s="1">
        <v>0</v>
      </c>
      <c r="Q74" s="1" t="s">
        <v>20</v>
      </c>
      <c r="R74" s="1">
        <v>1</v>
      </c>
      <c r="S74" s="1">
        <v>0</v>
      </c>
      <c r="T74" s="1" t="s">
        <v>224</v>
      </c>
      <c r="U74" s="1" t="s">
        <v>224</v>
      </c>
      <c r="V74" s="1" t="s">
        <v>28</v>
      </c>
      <c r="W74" s="1">
        <v>1</v>
      </c>
      <c r="X74" s="1">
        <v>4</v>
      </c>
      <c r="Y74" s="1">
        <v>0</v>
      </c>
      <c r="Z74" s="1">
        <v>0</v>
      </c>
      <c r="AA74" s="1">
        <v>0</v>
      </c>
      <c r="AB74" s="1">
        <v>2</v>
      </c>
      <c r="AC74" s="1">
        <v>0</v>
      </c>
      <c r="AD74" s="1">
        <v>1</v>
      </c>
      <c r="AE74" s="1">
        <v>1</v>
      </c>
      <c r="AF74" s="1">
        <v>1</v>
      </c>
      <c r="AG74" s="2">
        <f t="shared" si="9"/>
        <v>12</v>
      </c>
      <c r="AH74" s="1">
        <v>1</v>
      </c>
      <c r="AI74" s="1">
        <v>0</v>
      </c>
      <c r="AJ74" s="1">
        <v>1</v>
      </c>
      <c r="AK74" s="1">
        <v>1</v>
      </c>
      <c r="AL74" s="1">
        <v>0</v>
      </c>
      <c r="AM74" s="1">
        <v>0</v>
      </c>
      <c r="AN74" s="1">
        <v>0</v>
      </c>
      <c r="AO74" s="2">
        <f t="shared" si="10"/>
        <v>6</v>
      </c>
      <c r="AP74" s="1">
        <v>0</v>
      </c>
      <c r="AQ74" s="1">
        <v>1</v>
      </c>
      <c r="AR74" s="1">
        <v>0</v>
      </c>
      <c r="AS74" s="1">
        <v>1</v>
      </c>
      <c r="AT74" s="1">
        <v>2</v>
      </c>
      <c r="AU74" s="1">
        <v>0</v>
      </c>
      <c r="AV74" s="1">
        <v>0</v>
      </c>
      <c r="AW74" s="1">
        <v>0</v>
      </c>
      <c r="AX74" s="1">
        <v>0</v>
      </c>
      <c r="AY74" s="3">
        <f t="shared" si="11"/>
        <v>4</v>
      </c>
      <c r="AZ74" s="3">
        <f t="shared" si="8"/>
        <v>22</v>
      </c>
      <c r="BA74" s="3">
        <f t="shared" si="12"/>
        <v>47.826086956521742</v>
      </c>
    </row>
    <row r="75" spans="1:53">
      <c r="A75" s="1" t="s">
        <v>63</v>
      </c>
      <c r="B75" s="1" t="s">
        <v>108</v>
      </c>
      <c r="C75" s="1" t="s">
        <v>30</v>
      </c>
      <c r="D75" s="1">
        <v>41</v>
      </c>
      <c r="E75" s="1">
        <v>2</v>
      </c>
      <c r="F75" s="1" t="s">
        <v>18</v>
      </c>
      <c r="G75" s="1" t="s">
        <v>225</v>
      </c>
      <c r="H75" s="1">
        <v>2</v>
      </c>
      <c r="I75" s="1">
        <v>60000</v>
      </c>
      <c r="J75">
        <v>0</v>
      </c>
      <c r="K75" s="1">
        <v>2</v>
      </c>
      <c r="L75" s="1">
        <v>0</v>
      </c>
      <c r="M75" s="1">
        <v>0</v>
      </c>
      <c r="N75" s="1">
        <v>0</v>
      </c>
      <c r="O75" s="1">
        <f t="shared" si="7"/>
        <v>0</v>
      </c>
      <c r="P75" s="1">
        <v>0</v>
      </c>
      <c r="Q75" s="1" t="s">
        <v>19</v>
      </c>
      <c r="R75" s="1">
        <v>0</v>
      </c>
      <c r="S75" s="1">
        <v>0</v>
      </c>
      <c r="T75" s="1" t="s">
        <v>224</v>
      </c>
      <c r="U75" s="1" t="s">
        <v>224</v>
      </c>
      <c r="V75" s="1" t="s">
        <v>37</v>
      </c>
      <c r="W75" s="1">
        <v>2</v>
      </c>
      <c r="X75" s="1">
        <v>4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1</v>
      </c>
      <c r="AG75" s="2">
        <f t="shared" si="9"/>
        <v>11</v>
      </c>
      <c r="AH75" s="1">
        <v>1</v>
      </c>
      <c r="AI75" s="1">
        <v>1</v>
      </c>
      <c r="AJ75" s="1">
        <v>0</v>
      </c>
      <c r="AK75" s="1">
        <v>1</v>
      </c>
      <c r="AL75" s="1">
        <v>0</v>
      </c>
      <c r="AM75" s="1">
        <v>1</v>
      </c>
      <c r="AN75" s="1">
        <v>0</v>
      </c>
      <c r="AO75" s="2">
        <f t="shared" si="10"/>
        <v>5</v>
      </c>
      <c r="AP75" s="1">
        <v>1</v>
      </c>
      <c r="AQ75" s="1">
        <v>1</v>
      </c>
      <c r="AR75" s="1">
        <v>0</v>
      </c>
      <c r="AS75" s="1">
        <v>1</v>
      </c>
      <c r="AT75" s="1">
        <v>2</v>
      </c>
      <c r="AU75" s="1">
        <v>0</v>
      </c>
      <c r="AV75" s="1">
        <v>0</v>
      </c>
      <c r="AW75" s="1">
        <v>0</v>
      </c>
      <c r="AX75" s="1">
        <v>0</v>
      </c>
      <c r="AY75" s="3">
        <f t="shared" si="11"/>
        <v>6</v>
      </c>
      <c r="AZ75" s="3">
        <f t="shared" si="8"/>
        <v>22</v>
      </c>
      <c r="BA75" s="3">
        <f t="shared" si="12"/>
        <v>47.826086956521742</v>
      </c>
    </row>
    <row r="76" spans="1:53">
      <c r="A76" s="1" t="s">
        <v>63</v>
      </c>
      <c r="B76" s="1" t="s">
        <v>109</v>
      </c>
      <c r="C76" s="1" t="s">
        <v>17</v>
      </c>
      <c r="D76" s="1">
        <v>51</v>
      </c>
      <c r="E76" s="1">
        <v>3</v>
      </c>
      <c r="F76" s="1" t="s">
        <v>23</v>
      </c>
      <c r="G76" s="1" t="s">
        <v>223</v>
      </c>
      <c r="H76" s="1">
        <v>60</v>
      </c>
      <c r="I76" s="1">
        <v>2500000</v>
      </c>
      <c r="J76">
        <v>1</v>
      </c>
      <c r="K76" s="1">
        <v>1</v>
      </c>
      <c r="L76" s="1">
        <v>0</v>
      </c>
      <c r="M76" s="1">
        <v>1</v>
      </c>
      <c r="N76" s="1">
        <v>0</v>
      </c>
      <c r="O76" s="1">
        <f t="shared" si="7"/>
        <v>1</v>
      </c>
      <c r="P76" s="1">
        <v>1</v>
      </c>
      <c r="Q76" s="1" t="s">
        <v>20</v>
      </c>
      <c r="R76" s="1">
        <v>1</v>
      </c>
      <c r="S76" s="1">
        <v>0</v>
      </c>
      <c r="T76" s="1" t="s">
        <v>224</v>
      </c>
      <c r="U76" s="1" t="s">
        <v>224</v>
      </c>
      <c r="V76" s="1" t="s">
        <v>28</v>
      </c>
      <c r="W76" s="1">
        <v>2</v>
      </c>
      <c r="X76" s="1">
        <v>4</v>
      </c>
      <c r="Y76" s="1">
        <v>1</v>
      </c>
      <c r="Z76" s="1">
        <v>1</v>
      </c>
      <c r="AA76" s="1">
        <v>0</v>
      </c>
      <c r="AB76" s="1">
        <v>2</v>
      </c>
      <c r="AC76" s="1">
        <v>1</v>
      </c>
      <c r="AD76" s="1">
        <v>1</v>
      </c>
      <c r="AE76" s="1">
        <v>1</v>
      </c>
      <c r="AF76" s="1">
        <v>1</v>
      </c>
      <c r="AG76" s="2">
        <f t="shared" si="9"/>
        <v>16.5</v>
      </c>
      <c r="AH76" s="1">
        <v>1</v>
      </c>
      <c r="AI76" s="1">
        <v>1</v>
      </c>
      <c r="AJ76" s="1">
        <v>0</v>
      </c>
      <c r="AK76" s="1">
        <v>1</v>
      </c>
      <c r="AL76" s="1">
        <v>1</v>
      </c>
      <c r="AM76" s="1">
        <v>1</v>
      </c>
      <c r="AN76" s="1">
        <v>0</v>
      </c>
      <c r="AO76" s="2">
        <f t="shared" si="10"/>
        <v>6.5</v>
      </c>
      <c r="AP76" s="1">
        <v>0</v>
      </c>
      <c r="AQ76" s="1">
        <v>1</v>
      </c>
      <c r="AR76" s="1">
        <v>0</v>
      </c>
      <c r="AS76" s="1">
        <v>1</v>
      </c>
      <c r="AT76" s="1">
        <v>2</v>
      </c>
      <c r="AU76" s="1">
        <v>0</v>
      </c>
      <c r="AV76" s="1">
        <v>1</v>
      </c>
      <c r="AW76" s="1">
        <v>0</v>
      </c>
      <c r="AX76" s="1">
        <v>0</v>
      </c>
      <c r="AY76" s="3">
        <f t="shared" si="11"/>
        <v>6</v>
      </c>
      <c r="AZ76" s="3">
        <f t="shared" si="8"/>
        <v>29</v>
      </c>
      <c r="BA76" s="3">
        <f t="shared" si="12"/>
        <v>63.04347826086957</v>
      </c>
    </row>
    <row r="77" spans="1:53">
      <c r="A77" s="1" t="s">
        <v>63</v>
      </c>
      <c r="B77" s="1" t="s">
        <v>110</v>
      </c>
      <c r="C77" s="1" t="s">
        <v>17</v>
      </c>
      <c r="D77" s="1">
        <v>38</v>
      </c>
      <c r="E77" s="1">
        <v>10</v>
      </c>
      <c r="F77" s="1" t="s">
        <v>18</v>
      </c>
      <c r="G77" s="1" t="s">
        <v>223</v>
      </c>
      <c r="H77" s="1">
        <v>70</v>
      </c>
      <c r="I77" s="1">
        <v>2500000</v>
      </c>
      <c r="J77">
        <v>3</v>
      </c>
      <c r="K77" s="1">
        <v>6</v>
      </c>
      <c r="L77" s="1">
        <v>0</v>
      </c>
      <c r="M77" s="1">
        <v>2</v>
      </c>
      <c r="N77" s="1">
        <v>1</v>
      </c>
      <c r="O77" s="1">
        <f t="shared" si="7"/>
        <v>3</v>
      </c>
      <c r="P77" s="1">
        <v>1</v>
      </c>
      <c r="Q77" s="1" t="s">
        <v>20</v>
      </c>
      <c r="R77" s="1">
        <v>1</v>
      </c>
      <c r="S77" s="1">
        <v>0</v>
      </c>
      <c r="T77" s="1" t="s">
        <v>224</v>
      </c>
      <c r="U77" s="1" t="s">
        <v>224</v>
      </c>
      <c r="V77" s="1" t="s">
        <v>28</v>
      </c>
      <c r="W77" s="1">
        <v>4</v>
      </c>
      <c r="X77" s="1">
        <v>5</v>
      </c>
      <c r="Y77" s="1">
        <v>1</v>
      </c>
      <c r="Z77" s="1">
        <v>1</v>
      </c>
      <c r="AA77" s="1">
        <v>0</v>
      </c>
      <c r="AB77" s="1">
        <v>2</v>
      </c>
      <c r="AC77" s="1">
        <v>0</v>
      </c>
      <c r="AD77" s="1">
        <v>1</v>
      </c>
      <c r="AE77" s="1">
        <v>1</v>
      </c>
      <c r="AF77" s="1">
        <v>1</v>
      </c>
      <c r="AG77" s="2">
        <f t="shared" si="9"/>
        <v>17.5</v>
      </c>
      <c r="AH77" s="1">
        <v>0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2">
        <f t="shared" si="10"/>
        <v>8</v>
      </c>
      <c r="AP77" s="1">
        <v>1</v>
      </c>
      <c r="AQ77" s="1">
        <v>1</v>
      </c>
      <c r="AR77" s="1">
        <v>1</v>
      </c>
      <c r="AS77" s="1">
        <v>1</v>
      </c>
      <c r="AT77" s="1">
        <v>3</v>
      </c>
      <c r="AU77" s="1">
        <v>0</v>
      </c>
      <c r="AV77" s="1">
        <v>1</v>
      </c>
      <c r="AW77" s="1">
        <v>0</v>
      </c>
      <c r="AX77" s="1">
        <v>0</v>
      </c>
      <c r="AY77" s="3">
        <f t="shared" si="11"/>
        <v>10.5</v>
      </c>
      <c r="AZ77" s="3">
        <f t="shared" si="8"/>
        <v>36</v>
      </c>
      <c r="BA77" s="3">
        <f t="shared" si="12"/>
        <v>78.260869565217391</v>
      </c>
    </row>
    <row r="78" spans="1:53">
      <c r="A78" s="1" t="s">
        <v>63</v>
      </c>
      <c r="B78" s="1" t="s">
        <v>111</v>
      </c>
      <c r="C78" s="1" t="s">
        <v>17</v>
      </c>
      <c r="D78" s="1">
        <v>40</v>
      </c>
      <c r="E78" s="1">
        <v>10</v>
      </c>
      <c r="F78" s="1" t="s">
        <v>18</v>
      </c>
      <c r="G78" s="1" t="s">
        <v>223</v>
      </c>
      <c r="H78" s="1">
        <v>74</v>
      </c>
      <c r="I78" s="1">
        <v>100000</v>
      </c>
      <c r="J78">
        <v>0</v>
      </c>
      <c r="K78" s="1">
        <v>5</v>
      </c>
      <c r="L78" s="1">
        <v>0</v>
      </c>
      <c r="M78" s="1">
        <v>0</v>
      </c>
      <c r="N78" s="1">
        <v>0</v>
      </c>
      <c r="O78" s="1">
        <f t="shared" si="7"/>
        <v>0</v>
      </c>
      <c r="P78" s="1">
        <v>0</v>
      </c>
      <c r="Q78" s="1" t="s">
        <v>20</v>
      </c>
      <c r="R78" s="1">
        <v>1</v>
      </c>
      <c r="S78" s="1">
        <v>0</v>
      </c>
      <c r="T78" s="1" t="s">
        <v>224</v>
      </c>
      <c r="U78" s="1" t="s">
        <v>224</v>
      </c>
      <c r="V78" s="1" t="s">
        <v>51</v>
      </c>
      <c r="W78" s="1">
        <v>3</v>
      </c>
      <c r="X78" s="1">
        <v>1</v>
      </c>
      <c r="Y78" s="1">
        <v>1</v>
      </c>
      <c r="Z78" s="1">
        <v>1</v>
      </c>
      <c r="AA78" s="1">
        <v>0</v>
      </c>
      <c r="AB78" s="1">
        <v>2</v>
      </c>
      <c r="AC78" s="1">
        <v>1</v>
      </c>
      <c r="AD78" s="1">
        <v>1</v>
      </c>
      <c r="AE78" s="1">
        <v>0</v>
      </c>
      <c r="AF78" s="1">
        <v>1</v>
      </c>
      <c r="AG78" s="2">
        <f t="shared" si="9"/>
        <v>12.5</v>
      </c>
      <c r="AH78" s="1">
        <v>1</v>
      </c>
      <c r="AI78" s="1">
        <v>1</v>
      </c>
      <c r="AJ78" s="1">
        <v>0</v>
      </c>
      <c r="AK78" s="1">
        <v>1</v>
      </c>
      <c r="AL78" s="1">
        <v>0</v>
      </c>
      <c r="AM78" s="1">
        <v>1</v>
      </c>
      <c r="AN78" s="1">
        <v>0</v>
      </c>
      <c r="AO78" s="2">
        <f t="shared" si="10"/>
        <v>5</v>
      </c>
      <c r="AP78" s="1">
        <v>1</v>
      </c>
      <c r="AQ78" s="1">
        <v>1</v>
      </c>
      <c r="AR78" s="1">
        <v>1</v>
      </c>
      <c r="AS78" s="1">
        <v>0</v>
      </c>
      <c r="AT78" s="1">
        <v>2</v>
      </c>
      <c r="AU78" s="1">
        <v>0</v>
      </c>
      <c r="AV78" s="1">
        <v>1</v>
      </c>
      <c r="AW78" s="1">
        <v>0</v>
      </c>
      <c r="AX78" s="1">
        <v>0</v>
      </c>
      <c r="AY78" s="3">
        <f t="shared" si="11"/>
        <v>8</v>
      </c>
      <c r="AZ78" s="3">
        <f t="shared" si="8"/>
        <v>25.5</v>
      </c>
      <c r="BA78" s="3">
        <f t="shared" si="12"/>
        <v>55.434782608695656</v>
      </c>
    </row>
    <row r="79" spans="1:53">
      <c r="A79" s="1" t="s">
        <v>24</v>
      </c>
      <c r="B79" s="1" t="s">
        <v>112</v>
      </c>
      <c r="C79" s="1" t="s">
        <v>17</v>
      </c>
      <c r="D79" s="1">
        <v>69</v>
      </c>
      <c r="E79" s="1">
        <v>2</v>
      </c>
      <c r="F79" s="1" t="s">
        <v>23</v>
      </c>
      <c r="G79" s="1" t="s">
        <v>223</v>
      </c>
      <c r="H79" s="1">
        <v>20</v>
      </c>
      <c r="I79" s="1">
        <v>300000</v>
      </c>
      <c r="J79">
        <v>0</v>
      </c>
      <c r="K79" s="1">
        <v>4</v>
      </c>
      <c r="L79" s="1">
        <v>0</v>
      </c>
      <c r="M79" s="1">
        <v>0</v>
      </c>
      <c r="N79" s="1">
        <v>0</v>
      </c>
      <c r="O79" s="1">
        <f t="shared" si="7"/>
        <v>0</v>
      </c>
      <c r="P79" s="1">
        <v>0</v>
      </c>
      <c r="Q79" s="1" t="s">
        <v>19</v>
      </c>
      <c r="R79" s="1">
        <v>1</v>
      </c>
      <c r="S79" s="1">
        <v>0</v>
      </c>
      <c r="T79" s="1" t="s">
        <v>224</v>
      </c>
      <c r="U79" s="1" t="s">
        <v>224</v>
      </c>
      <c r="V79" s="1" t="s">
        <v>37</v>
      </c>
      <c r="W79" s="1">
        <v>2</v>
      </c>
      <c r="X79" s="1">
        <v>3</v>
      </c>
      <c r="Y79" s="1">
        <v>1</v>
      </c>
      <c r="Z79" s="1">
        <v>1</v>
      </c>
      <c r="AA79" s="1">
        <v>0</v>
      </c>
      <c r="AB79" s="1">
        <v>0</v>
      </c>
      <c r="AC79" s="1">
        <v>1</v>
      </c>
      <c r="AD79" s="1">
        <v>1</v>
      </c>
      <c r="AE79" s="1">
        <v>1</v>
      </c>
      <c r="AF79" s="1">
        <v>0</v>
      </c>
      <c r="AG79" s="2">
        <f t="shared" si="9"/>
        <v>12.5</v>
      </c>
      <c r="AH79" s="1">
        <v>1</v>
      </c>
      <c r="AI79" s="1">
        <v>1</v>
      </c>
      <c r="AJ79" s="1">
        <v>0</v>
      </c>
      <c r="AK79" s="1">
        <v>1</v>
      </c>
      <c r="AL79" s="1">
        <v>0</v>
      </c>
      <c r="AM79" s="1">
        <v>0</v>
      </c>
      <c r="AN79" s="1">
        <v>1</v>
      </c>
      <c r="AO79" s="2">
        <f t="shared" si="10"/>
        <v>6</v>
      </c>
      <c r="AP79" s="1">
        <v>0</v>
      </c>
      <c r="AQ79" s="1">
        <v>1</v>
      </c>
      <c r="AR79" s="1">
        <v>0</v>
      </c>
      <c r="AS79" s="1">
        <v>1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3">
        <f t="shared" si="11"/>
        <v>3.5</v>
      </c>
      <c r="AZ79" s="3">
        <f t="shared" si="8"/>
        <v>22</v>
      </c>
      <c r="BA79" s="3">
        <f t="shared" si="12"/>
        <v>47.826086956521742</v>
      </c>
    </row>
    <row r="80" spans="1:53">
      <c r="A80" s="1" t="s">
        <v>24</v>
      </c>
      <c r="B80" s="1" t="s">
        <v>113</v>
      </c>
      <c r="C80" s="1" t="s">
        <v>17</v>
      </c>
      <c r="D80" s="1">
        <v>55</v>
      </c>
      <c r="E80" s="1">
        <v>0</v>
      </c>
      <c r="F80" s="1" t="s">
        <v>23</v>
      </c>
      <c r="G80" s="1" t="s">
        <v>225</v>
      </c>
      <c r="H80" s="1">
        <v>10</v>
      </c>
      <c r="I80" s="1">
        <v>100000</v>
      </c>
      <c r="J80">
        <v>0</v>
      </c>
      <c r="K80" s="1">
        <v>2</v>
      </c>
      <c r="L80" s="1">
        <v>0</v>
      </c>
      <c r="M80" s="1">
        <v>0</v>
      </c>
      <c r="N80" s="1">
        <v>0</v>
      </c>
      <c r="O80" s="1">
        <f t="shared" si="7"/>
        <v>0</v>
      </c>
      <c r="P80" s="1">
        <v>0</v>
      </c>
      <c r="Q80" s="1" t="s">
        <v>19</v>
      </c>
      <c r="R80" s="1">
        <v>0</v>
      </c>
      <c r="S80" s="1">
        <v>0</v>
      </c>
      <c r="T80" s="1" t="s">
        <v>224</v>
      </c>
      <c r="U80" s="1" t="s">
        <v>224</v>
      </c>
      <c r="V80" s="1" t="s">
        <v>37</v>
      </c>
      <c r="W80" s="1">
        <v>1</v>
      </c>
      <c r="X80" s="1">
        <v>3</v>
      </c>
      <c r="Y80" s="1">
        <v>1</v>
      </c>
      <c r="Z80" s="1">
        <v>0</v>
      </c>
      <c r="AA80" s="1">
        <v>1</v>
      </c>
      <c r="AB80" s="1">
        <v>0</v>
      </c>
      <c r="AC80" s="1">
        <v>0</v>
      </c>
      <c r="AD80" s="1">
        <v>0</v>
      </c>
      <c r="AE80" s="1">
        <v>0</v>
      </c>
      <c r="AF80" s="1">
        <v>1</v>
      </c>
      <c r="AG80" s="2">
        <f t="shared" si="9"/>
        <v>7.5</v>
      </c>
      <c r="AH80" s="1">
        <v>1</v>
      </c>
      <c r="AI80" s="1">
        <v>1</v>
      </c>
      <c r="AJ80" s="1">
        <v>0</v>
      </c>
      <c r="AK80" s="1">
        <v>1</v>
      </c>
      <c r="AL80" s="1">
        <v>0</v>
      </c>
      <c r="AM80" s="1">
        <v>0</v>
      </c>
      <c r="AN80" s="1">
        <v>0</v>
      </c>
      <c r="AO80" s="2">
        <f t="shared" si="10"/>
        <v>4.5</v>
      </c>
      <c r="AP80" s="1">
        <v>0</v>
      </c>
      <c r="AQ80" s="1">
        <v>1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0</v>
      </c>
      <c r="AX80" s="1">
        <v>0</v>
      </c>
      <c r="AY80" s="3">
        <f t="shared" si="11"/>
        <v>1.5</v>
      </c>
      <c r="AZ80" s="3">
        <f t="shared" si="8"/>
        <v>13.5</v>
      </c>
      <c r="BA80" s="3">
        <f t="shared" si="12"/>
        <v>29.347826086956523</v>
      </c>
    </row>
    <row r="81" spans="1:53">
      <c r="A81" s="1" t="s">
        <v>24</v>
      </c>
      <c r="B81" s="1" t="s">
        <v>114</v>
      </c>
      <c r="C81" s="1" t="s">
        <v>30</v>
      </c>
      <c r="D81" s="1">
        <v>37</v>
      </c>
      <c r="E81" s="1">
        <v>0</v>
      </c>
      <c r="F81" s="1" t="s">
        <v>23</v>
      </c>
      <c r="G81" s="1" t="s">
        <v>223</v>
      </c>
      <c r="H81" s="1">
        <v>65</v>
      </c>
      <c r="I81" s="1">
        <v>1000000</v>
      </c>
      <c r="J81">
        <v>0</v>
      </c>
      <c r="K81" s="1">
        <v>1</v>
      </c>
      <c r="L81" s="1">
        <v>0</v>
      </c>
      <c r="M81" s="1">
        <v>0</v>
      </c>
      <c r="N81" s="1">
        <v>0</v>
      </c>
      <c r="O81" s="1">
        <f t="shared" si="7"/>
        <v>0</v>
      </c>
      <c r="P81" s="1">
        <v>0</v>
      </c>
      <c r="Q81" s="1" t="s">
        <v>20</v>
      </c>
      <c r="R81" s="1">
        <v>0</v>
      </c>
      <c r="S81" s="1">
        <v>0</v>
      </c>
      <c r="T81" s="1" t="s">
        <v>224</v>
      </c>
      <c r="U81" s="1" t="s">
        <v>224</v>
      </c>
      <c r="V81" s="1" t="s">
        <v>37</v>
      </c>
      <c r="W81" s="1">
        <v>3</v>
      </c>
      <c r="X81" s="1">
        <v>4</v>
      </c>
      <c r="Y81" s="1">
        <v>1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1</v>
      </c>
      <c r="AF81" s="1">
        <v>1</v>
      </c>
      <c r="AG81" s="2">
        <f t="shared" si="9"/>
        <v>12.5</v>
      </c>
      <c r="AH81" s="1">
        <v>1</v>
      </c>
      <c r="AI81" s="1">
        <v>1</v>
      </c>
      <c r="AJ81" s="1">
        <v>1</v>
      </c>
      <c r="AK81" s="1">
        <v>0</v>
      </c>
      <c r="AL81" s="1">
        <v>1</v>
      </c>
      <c r="AM81" s="1">
        <v>0</v>
      </c>
      <c r="AN81" s="1">
        <v>0</v>
      </c>
      <c r="AO81" s="2">
        <f t="shared" si="10"/>
        <v>6</v>
      </c>
      <c r="AP81" s="1">
        <v>0</v>
      </c>
      <c r="AQ81" s="1">
        <v>1</v>
      </c>
      <c r="AR81" s="1">
        <v>1</v>
      </c>
      <c r="AS81" s="1">
        <v>1</v>
      </c>
      <c r="AT81" s="1">
        <v>1</v>
      </c>
      <c r="AU81" s="1">
        <v>0</v>
      </c>
      <c r="AV81" s="1">
        <v>0</v>
      </c>
      <c r="AW81" s="1">
        <v>0</v>
      </c>
      <c r="AX81" s="1">
        <v>0</v>
      </c>
      <c r="AY81" s="3">
        <f t="shared" si="11"/>
        <v>5.5</v>
      </c>
      <c r="AZ81" s="3">
        <f t="shared" si="8"/>
        <v>24</v>
      </c>
      <c r="BA81" s="3">
        <f t="shared" si="12"/>
        <v>52.173913043478258</v>
      </c>
    </row>
    <row r="82" spans="1:53">
      <c r="A82" s="1" t="s">
        <v>24</v>
      </c>
      <c r="B82" s="1" t="s">
        <v>115</v>
      </c>
      <c r="C82" s="1" t="s">
        <v>17</v>
      </c>
      <c r="D82" s="1">
        <v>52</v>
      </c>
      <c r="E82" s="1">
        <v>1</v>
      </c>
      <c r="F82" s="1" t="s">
        <v>49</v>
      </c>
      <c r="G82" s="1" t="s">
        <v>223</v>
      </c>
      <c r="H82" s="1">
        <v>30</v>
      </c>
      <c r="I82" s="1">
        <v>500000</v>
      </c>
      <c r="J82">
        <v>0</v>
      </c>
      <c r="K82" s="1">
        <v>1</v>
      </c>
      <c r="L82" s="1">
        <v>0</v>
      </c>
      <c r="M82" s="1">
        <v>0</v>
      </c>
      <c r="N82" s="1">
        <v>0</v>
      </c>
      <c r="O82" s="1">
        <f t="shared" si="7"/>
        <v>0</v>
      </c>
      <c r="P82" s="1">
        <v>0</v>
      </c>
      <c r="Q82" s="1" t="s">
        <v>19</v>
      </c>
      <c r="R82" s="1">
        <v>1</v>
      </c>
      <c r="S82" s="1">
        <v>0</v>
      </c>
      <c r="T82" s="1" t="s">
        <v>224</v>
      </c>
      <c r="U82" s="1" t="s">
        <v>224</v>
      </c>
      <c r="V82" s="1" t="s">
        <v>28</v>
      </c>
      <c r="W82" s="1">
        <v>2</v>
      </c>
      <c r="X82" s="1">
        <v>1</v>
      </c>
      <c r="Y82" s="1">
        <v>1</v>
      </c>
      <c r="Z82" s="1">
        <v>1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1</v>
      </c>
      <c r="AG82" s="2">
        <f t="shared" si="9"/>
        <v>6.5</v>
      </c>
      <c r="AH82" s="1">
        <v>1</v>
      </c>
      <c r="AI82" s="1">
        <v>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2">
        <f t="shared" si="10"/>
        <v>2.5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3">
        <f t="shared" si="11"/>
        <v>1</v>
      </c>
      <c r="AZ82" s="3">
        <f t="shared" si="8"/>
        <v>10</v>
      </c>
      <c r="BA82" s="3">
        <f t="shared" si="12"/>
        <v>21.739130434782609</v>
      </c>
    </row>
    <row r="83" spans="1:53">
      <c r="A83" s="1" t="s">
        <v>24</v>
      </c>
      <c r="B83" s="1" t="s">
        <v>116</v>
      </c>
      <c r="C83" s="1" t="s">
        <v>17</v>
      </c>
      <c r="D83" s="1">
        <v>52</v>
      </c>
      <c r="E83" s="1">
        <v>7</v>
      </c>
      <c r="F83" s="1" t="s">
        <v>23</v>
      </c>
      <c r="G83" s="1" t="s">
        <v>223</v>
      </c>
      <c r="H83" s="1">
        <v>40</v>
      </c>
      <c r="I83" s="1">
        <v>600000</v>
      </c>
      <c r="J83">
        <v>0</v>
      </c>
      <c r="K83" s="1">
        <v>1</v>
      </c>
      <c r="L83" s="1">
        <v>0</v>
      </c>
      <c r="M83" s="1">
        <v>0</v>
      </c>
      <c r="N83" s="1">
        <v>0</v>
      </c>
      <c r="O83" s="1">
        <f t="shared" si="7"/>
        <v>0</v>
      </c>
      <c r="P83" s="1">
        <v>0</v>
      </c>
      <c r="Q83" s="1" t="s">
        <v>19</v>
      </c>
      <c r="R83" s="1">
        <v>1</v>
      </c>
      <c r="S83" s="1">
        <v>0</v>
      </c>
      <c r="T83" s="1" t="s">
        <v>224</v>
      </c>
      <c r="U83" s="1" t="s">
        <v>224</v>
      </c>
      <c r="V83" s="1" t="s">
        <v>37</v>
      </c>
      <c r="W83" s="1">
        <v>2</v>
      </c>
      <c r="X83" s="1">
        <v>3</v>
      </c>
      <c r="Y83" s="1">
        <v>1</v>
      </c>
      <c r="Z83" s="1">
        <v>1</v>
      </c>
      <c r="AA83" s="1">
        <v>0</v>
      </c>
      <c r="AB83" s="1">
        <v>0</v>
      </c>
      <c r="AC83" s="1">
        <v>0</v>
      </c>
      <c r="AD83" s="1">
        <v>0</v>
      </c>
      <c r="AE83" s="1">
        <v>1</v>
      </c>
      <c r="AF83" s="1">
        <v>1</v>
      </c>
      <c r="AG83" s="2">
        <f t="shared" si="9"/>
        <v>10.5</v>
      </c>
      <c r="AH83" s="1">
        <v>1</v>
      </c>
      <c r="AI83" s="1">
        <v>1</v>
      </c>
      <c r="AJ83" s="1">
        <v>0</v>
      </c>
      <c r="AK83" s="1">
        <v>0</v>
      </c>
      <c r="AL83" s="1">
        <v>0</v>
      </c>
      <c r="AM83" s="1">
        <v>1</v>
      </c>
      <c r="AN83" s="1">
        <v>0</v>
      </c>
      <c r="AO83" s="2">
        <f t="shared" si="10"/>
        <v>3</v>
      </c>
      <c r="AP83" s="1">
        <v>0</v>
      </c>
      <c r="AQ83" s="1">
        <v>1</v>
      </c>
      <c r="AR83" s="1">
        <v>0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3">
        <f t="shared" si="11"/>
        <v>1.5</v>
      </c>
      <c r="AZ83" s="3">
        <f t="shared" si="8"/>
        <v>15</v>
      </c>
      <c r="BA83" s="3">
        <f t="shared" si="12"/>
        <v>32.608695652173914</v>
      </c>
    </row>
    <row r="84" spans="1:53">
      <c r="A84" s="1" t="s">
        <v>24</v>
      </c>
      <c r="B84" s="1" t="s">
        <v>117</v>
      </c>
      <c r="C84" s="1" t="s">
        <v>17</v>
      </c>
      <c r="D84" s="1">
        <v>71</v>
      </c>
      <c r="E84" s="1">
        <v>0</v>
      </c>
      <c r="F84" s="1" t="s">
        <v>23</v>
      </c>
      <c r="G84" s="1" t="s">
        <v>223</v>
      </c>
      <c r="H84" s="1">
        <v>40</v>
      </c>
      <c r="I84" s="1">
        <v>700000</v>
      </c>
      <c r="J84">
        <v>0</v>
      </c>
      <c r="K84" s="1">
        <v>1</v>
      </c>
      <c r="L84" s="1">
        <v>0</v>
      </c>
      <c r="M84" s="1">
        <v>0</v>
      </c>
      <c r="N84" s="1">
        <v>0</v>
      </c>
      <c r="O84" s="1">
        <f t="shared" si="7"/>
        <v>0</v>
      </c>
      <c r="P84" s="1">
        <v>0</v>
      </c>
      <c r="Q84" s="1" t="s">
        <v>20</v>
      </c>
      <c r="R84" s="1">
        <v>1</v>
      </c>
      <c r="S84" s="1">
        <v>0</v>
      </c>
      <c r="T84" s="1" t="s">
        <v>224</v>
      </c>
      <c r="U84" s="1" t="s">
        <v>224</v>
      </c>
      <c r="V84" s="1" t="s">
        <v>37</v>
      </c>
      <c r="W84" s="1">
        <v>2</v>
      </c>
      <c r="X84" s="1">
        <v>3</v>
      </c>
      <c r="Y84" s="1">
        <v>1</v>
      </c>
      <c r="Z84" s="1">
        <v>1</v>
      </c>
      <c r="AA84" s="1">
        <v>0</v>
      </c>
      <c r="AB84" s="1">
        <v>0</v>
      </c>
      <c r="AC84" s="1">
        <v>0</v>
      </c>
      <c r="AD84" s="1">
        <v>0</v>
      </c>
      <c r="AE84" s="1">
        <v>1</v>
      </c>
      <c r="AF84" s="1">
        <v>1</v>
      </c>
      <c r="AG84" s="2">
        <f t="shared" si="9"/>
        <v>10.5</v>
      </c>
      <c r="AH84" s="1">
        <v>1</v>
      </c>
      <c r="AI84" s="1">
        <v>0</v>
      </c>
      <c r="AJ84" s="1">
        <v>1</v>
      </c>
      <c r="AK84" s="1">
        <v>1</v>
      </c>
      <c r="AL84" s="1">
        <v>0</v>
      </c>
      <c r="AM84" s="1">
        <v>1</v>
      </c>
      <c r="AN84" s="1">
        <v>0</v>
      </c>
      <c r="AO84" s="2">
        <f t="shared" si="10"/>
        <v>6.5</v>
      </c>
      <c r="AP84" s="1">
        <v>0</v>
      </c>
      <c r="AQ84" s="1">
        <v>1</v>
      </c>
      <c r="AR84" s="1">
        <v>0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0</v>
      </c>
      <c r="AY84" s="3">
        <f t="shared" si="11"/>
        <v>1.5</v>
      </c>
      <c r="AZ84" s="3">
        <f t="shared" si="8"/>
        <v>18.5</v>
      </c>
      <c r="BA84" s="3">
        <f t="shared" si="12"/>
        <v>40.217391304347828</v>
      </c>
    </row>
    <row r="85" spans="1:53">
      <c r="A85" s="1" t="s">
        <v>63</v>
      </c>
      <c r="B85" s="1" t="s">
        <v>118</v>
      </c>
      <c r="C85" s="1" t="s">
        <v>17</v>
      </c>
      <c r="D85" s="1">
        <v>48</v>
      </c>
      <c r="E85" s="1">
        <v>12</v>
      </c>
      <c r="F85" s="1" t="s">
        <v>18</v>
      </c>
      <c r="G85" s="1" t="s">
        <v>223</v>
      </c>
      <c r="H85" s="1">
        <v>140</v>
      </c>
      <c r="I85" s="1">
        <v>5000000</v>
      </c>
      <c r="J85">
        <v>2</v>
      </c>
      <c r="K85" s="1">
        <v>4</v>
      </c>
      <c r="L85" s="1">
        <v>0</v>
      </c>
      <c r="M85" s="1">
        <v>2</v>
      </c>
      <c r="N85" s="1">
        <v>0</v>
      </c>
      <c r="O85" s="1">
        <f t="shared" si="7"/>
        <v>2</v>
      </c>
      <c r="P85" s="1">
        <v>1</v>
      </c>
      <c r="Q85" s="1" t="s">
        <v>20</v>
      </c>
      <c r="R85" s="1">
        <v>0</v>
      </c>
      <c r="S85" s="1">
        <v>0</v>
      </c>
      <c r="T85" s="1" t="s">
        <v>224</v>
      </c>
      <c r="U85" s="1" t="s">
        <v>224</v>
      </c>
      <c r="V85" s="1" t="s">
        <v>100</v>
      </c>
      <c r="W85" s="1">
        <v>5</v>
      </c>
      <c r="X85" s="1">
        <v>5</v>
      </c>
      <c r="Y85" s="1">
        <v>1</v>
      </c>
      <c r="Z85" s="1">
        <v>1</v>
      </c>
      <c r="AA85" s="1">
        <v>0</v>
      </c>
      <c r="AB85" s="1">
        <v>2</v>
      </c>
      <c r="AC85" s="1">
        <v>0</v>
      </c>
      <c r="AD85" s="1">
        <v>1</v>
      </c>
      <c r="AE85" s="1">
        <v>1</v>
      </c>
      <c r="AF85" s="1">
        <v>1</v>
      </c>
      <c r="AG85" s="2">
        <f t="shared" si="9"/>
        <v>18.5</v>
      </c>
      <c r="AH85" s="1">
        <v>1</v>
      </c>
      <c r="AI85" s="1">
        <v>1</v>
      </c>
      <c r="AJ85" s="1">
        <v>0</v>
      </c>
      <c r="AK85" s="1">
        <v>1</v>
      </c>
      <c r="AL85" s="1">
        <v>0</v>
      </c>
      <c r="AM85" s="1">
        <v>1</v>
      </c>
      <c r="AN85" s="1">
        <v>0</v>
      </c>
      <c r="AO85" s="2">
        <f t="shared" si="10"/>
        <v>5</v>
      </c>
      <c r="AP85" s="1">
        <v>1</v>
      </c>
      <c r="AQ85" s="1">
        <v>1</v>
      </c>
      <c r="AR85" s="1">
        <v>0</v>
      </c>
      <c r="AS85" s="1">
        <v>1</v>
      </c>
      <c r="AT85" s="1">
        <v>1</v>
      </c>
      <c r="AU85" s="1">
        <v>1</v>
      </c>
      <c r="AV85" s="1">
        <v>0</v>
      </c>
      <c r="AW85" s="1">
        <v>0</v>
      </c>
      <c r="AX85" s="1">
        <v>0</v>
      </c>
      <c r="AY85" s="3">
        <f t="shared" si="11"/>
        <v>6.5</v>
      </c>
      <c r="AZ85" s="3">
        <f t="shared" si="8"/>
        <v>30</v>
      </c>
      <c r="BA85" s="3">
        <f t="shared" si="12"/>
        <v>65.217391304347828</v>
      </c>
    </row>
    <row r="86" spans="1:53">
      <c r="A86" s="1" t="s">
        <v>15</v>
      </c>
      <c r="B86" s="1" t="s">
        <v>119</v>
      </c>
      <c r="C86" s="1" t="s">
        <v>17</v>
      </c>
      <c r="D86" s="1">
        <v>41</v>
      </c>
      <c r="E86" s="1">
        <v>0</v>
      </c>
      <c r="F86" s="1" t="s">
        <v>18</v>
      </c>
      <c r="G86" s="1" t="s">
        <v>225</v>
      </c>
      <c r="H86" s="1">
        <v>13</v>
      </c>
      <c r="I86" s="1">
        <v>200000</v>
      </c>
      <c r="J86">
        <v>0</v>
      </c>
      <c r="K86" s="1">
        <v>2</v>
      </c>
      <c r="L86" s="1">
        <v>0</v>
      </c>
      <c r="M86" s="1">
        <v>0</v>
      </c>
      <c r="N86" s="1">
        <v>0</v>
      </c>
      <c r="O86" s="1">
        <f t="shared" si="7"/>
        <v>0</v>
      </c>
      <c r="P86" s="1">
        <v>0</v>
      </c>
      <c r="Q86" s="1" t="s">
        <v>20</v>
      </c>
      <c r="R86" s="1">
        <v>0</v>
      </c>
      <c r="S86" s="1">
        <v>0</v>
      </c>
      <c r="T86" s="1" t="s">
        <v>224</v>
      </c>
      <c r="U86" s="1" t="s">
        <v>224</v>
      </c>
      <c r="V86" s="1" t="s">
        <v>37</v>
      </c>
      <c r="W86" s="1">
        <v>1</v>
      </c>
      <c r="X86" s="1">
        <v>3</v>
      </c>
      <c r="Y86" s="1">
        <v>1</v>
      </c>
      <c r="Z86" s="1">
        <v>1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1</v>
      </c>
      <c r="AG86" s="2">
        <f t="shared" si="9"/>
        <v>9.5</v>
      </c>
      <c r="AH86" s="1">
        <v>1</v>
      </c>
      <c r="AI86" s="1">
        <v>0</v>
      </c>
      <c r="AJ86" s="1">
        <v>0</v>
      </c>
      <c r="AK86" s="1">
        <v>1</v>
      </c>
      <c r="AL86" s="1">
        <v>0</v>
      </c>
      <c r="AM86" s="1">
        <v>0</v>
      </c>
      <c r="AN86" s="1">
        <v>0</v>
      </c>
      <c r="AO86" s="2">
        <f t="shared" si="10"/>
        <v>4</v>
      </c>
      <c r="AP86" s="1">
        <v>0</v>
      </c>
      <c r="AQ86" s="1">
        <v>1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3">
        <f t="shared" si="11"/>
        <v>1</v>
      </c>
      <c r="AZ86" s="3">
        <f t="shared" si="8"/>
        <v>14.5</v>
      </c>
      <c r="BA86" s="3">
        <f t="shared" si="12"/>
        <v>31.521739130434785</v>
      </c>
    </row>
    <row r="87" spans="1:53">
      <c r="A87" s="1" t="s">
        <v>24</v>
      </c>
      <c r="B87" s="1" t="s">
        <v>120</v>
      </c>
      <c r="C87" s="1" t="s">
        <v>30</v>
      </c>
      <c r="D87" s="1">
        <v>32</v>
      </c>
      <c r="E87" s="1">
        <v>8</v>
      </c>
      <c r="F87" s="1" t="s">
        <v>23</v>
      </c>
      <c r="G87" s="1" t="s">
        <v>223</v>
      </c>
      <c r="H87" s="1">
        <v>40</v>
      </c>
      <c r="I87" s="1">
        <v>1200000</v>
      </c>
      <c r="J87">
        <v>0</v>
      </c>
      <c r="K87" s="1">
        <v>1</v>
      </c>
      <c r="L87" s="1">
        <v>0</v>
      </c>
      <c r="M87" s="1">
        <v>0</v>
      </c>
      <c r="N87" s="1">
        <v>0</v>
      </c>
      <c r="O87" s="1">
        <f t="shared" si="7"/>
        <v>0</v>
      </c>
      <c r="P87" s="1">
        <v>0</v>
      </c>
      <c r="Q87" s="1" t="s">
        <v>20</v>
      </c>
      <c r="R87" s="1">
        <v>0</v>
      </c>
      <c r="S87" s="1">
        <v>0</v>
      </c>
      <c r="T87" s="1" t="s">
        <v>224</v>
      </c>
      <c r="U87" s="1" t="s">
        <v>224</v>
      </c>
      <c r="V87" s="1" t="s">
        <v>37</v>
      </c>
      <c r="W87" s="1">
        <v>2</v>
      </c>
      <c r="X87" s="1">
        <v>3</v>
      </c>
      <c r="Y87" s="1">
        <v>1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1</v>
      </c>
      <c r="AF87" s="1">
        <v>1</v>
      </c>
      <c r="AG87" s="2">
        <f t="shared" si="9"/>
        <v>10.5</v>
      </c>
      <c r="AH87" s="1">
        <v>1</v>
      </c>
      <c r="AI87" s="1">
        <v>1</v>
      </c>
      <c r="AJ87" s="1">
        <v>0</v>
      </c>
      <c r="AK87" s="1">
        <v>1</v>
      </c>
      <c r="AL87" s="1">
        <v>1</v>
      </c>
      <c r="AM87" s="1">
        <v>0</v>
      </c>
      <c r="AN87" s="1">
        <v>0</v>
      </c>
      <c r="AO87" s="2">
        <f t="shared" si="10"/>
        <v>6</v>
      </c>
      <c r="AP87" s="1">
        <v>0</v>
      </c>
      <c r="AQ87" s="1">
        <v>1</v>
      </c>
      <c r="AR87" s="1">
        <v>0</v>
      </c>
      <c r="AS87" s="1">
        <v>0</v>
      </c>
      <c r="AT87" s="1">
        <v>1</v>
      </c>
      <c r="AU87" s="1">
        <v>0</v>
      </c>
      <c r="AV87" s="1">
        <v>0</v>
      </c>
      <c r="AW87" s="1">
        <v>0</v>
      </c>
      <c r="AX87" s="1">
        <v>0</v>
      </c>
      <c r="AY87" s="3">
        <f t="shared" si="11"/>
        <v>1.5</v>
      </c>
      <c r="AZ87" s="3">
        <f t="shared" si="8"/>
        <v>18</v>
      </c>
      <c r="BA87" s="3">
        <f t="shared" si="12"/>
        <v>39.130434782608695</v>
      </c>
    </row>
    <row r="88" spans="1:53">
      <c r="A88" s="1" t="s">
        <v>63</v>
      </c>
      <c r="B88" s="1" t="s">
        <v>121</v>
      </c>
      <c r="C88" s="1" t="s">
        <v>30</v>
      </c>
      <c r="D88" s="1">
        <v>35</v>
      </c>
      <c r="E88" s="1">
        <v>10</v>
      </c>
      <c r="F88" s="1" t="s">
        <v>23</v>
      </c>
      <c r="G88" s="1" t="s">
        <v>225</v>
      </c>
      <c r="H88" s="1">
        <v>1</v>
      </c>
      <c r="I88" s="1">
        <v>250000</v>
      </c>
      <c r="J88">
        <v>2</v>
      </c>
      <c r="K88" s="1">
        <v>14</v>
      </c>
      <c r="L88" s="1">
        <v>0</v>
      </c>
      <c r="M88" s="1">
        <v>1</v>
      </c>
      <c r="N88" s="1">
        <v>1</v>
      </c>
      <c r="O88" s="1">
        <f t="shared" si="7"/>
        <v>2</v>
      </c>
      <c r="P88" s="1">
        <v>1</v>
      </c>
      <c r="Q88" s="1" t="s">
        <v>20</v>
      </c>
      <c r="R88" s="1">
        <v>1</v>
      </c>
      <c r="S88" s="1">
        <v>0</v>
      </c>
      <c r="T88" s="1" t="s">
        <v>224</v>
      </c>
      <c r="U88" s="1" t="s">
        <v>224</v>
      </c>
      <c r="V88" s="1" t="s">
        <v>28</v>
      </c>
      <c r="W88" s="1">
        <v>3</v>
      </c>
      <c r="X88" s="1">
        <v>4</v>
      </c>
      <c r="Y88" s="1">
        <v>1</v>
      </c>
      <c r="Z88" s="1">
        <v>1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1</v>
      </c>
      <c r="AG88" s="2">
        <f t="shared" si="9"/>
        <v>12.5</v>
      </c>
      <c r="AH88" s="1">
        <v>1</v>
      </c>
      <c r="AI88" s="1">
        <v>1</v>
      </c>
      <c r="AJ88" s="1">
        <v>0</v>
      </c>
      <c r="AK88" s="1">
        <v>1</v>
      </c>
      <c r="AL88" s="1">
        <v>0</v>
      </c>
      <c r="AM88" s="1">
        <v>1</v>
      </c>
      <c r="AN88" s="1">
        <v>0</v>
      </c>
      <c r="AO88" s="2">
        <f t="shared" si="10"/>
        <v>5</v>
      </c>
      <c r="AP88" s="1">
        <v>0</v>
      </c>
      <c r="AQ88" s="1">
        <v>1</v>
      </c>
      <c r="AR88" s="1">
        <v>0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0</v>
      </c>
      <c r="AY88" s="3">
        <f t="shared" si="11"/>
        <v>2.5</v>
      </c>
      <c r="AZ88" s="3">
        <f t="shared" si="8"/>
        <v>20</v>
      </c>
      <c r="BA88" s="3">
        <f t="shared" si="12"/>
        <v>43.478260869565219</v>
      </c>
    </row>
    <row r="89" spans="1:53">
      <c r="A89" s="1" t="s">
        <v>63</v>
      </c>
      <c r="B89" s="1" t="s">
        <v>122</v>
      </c>
      <c r="C89" s="1" t="s">
        <v>30</v>
      </c>
      <c r="D89" s="1">
        <v>39</v>
      </c>
      <c r="E89" s="1">
        <v>0</v>
      </c>
      <c r="F89" s="1" t="s">
        <v>23</v>
      </c>
      <c r="G89" s="1" t="s">
        <v>225</v>
      </c>
      <c r="H89" s="1">
        <v>3</v>
      </c>
      <c r="I89" s="1">
        <v>100000</v>
      </c>
      <c r="J89">
        <v>2</v>
      </c>
      <c r="K89" s="1">
        <v>19</v>
      </c>
      <c r="L89" s="1">
        <v>0</v>
      </c>
      <c r="M89" s="1">
        <v>1</v>
      </c>
      <c r="N89" s="1">
        <v>1</v>
      </c>
      <c r="O89" s="1">
        <f t="shared" si="7"/>
        <v>2</v>
      </c>
      <c r="P89" s="1">
        <v>1</v>
      </c>
      <c r="Q89" s="1" t="s">
        <v>20</v>
      </c>
      <c r="R89" s="1">
        <v>1</v>
      </c>
      <c r="S89" s="1">
        <v>0</v>
      </c>
      <c r="T89" s="1" t="s">
        <v>224</v>
      </c>
      <c r="U89" s="1" t="s">
        <v>224</v>
      </c>
      <c r="V89" s="1" t="s">
        <v>28</v>
      </c>
      <c r="W89" s="1">
        <v>3</v>
      </c>
      <c r="X89" s="1">
        <v>4</v>
      </c>
      <c r="Y89" s="1">
        <v>1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</v>
      </c>
      <c r="AG89" s="2">
        <f t="shared" si="9"/>
        <v>10.5</v>
      </c>
      <c r="AH89" s="1">
        <v>1</v>
      </c>
      <c r="AI89" s="1">
        <v>1</v>
      </c>
      <c r="AJ89" s="1">
        <v>0</v>
      </c>
      <c r="AK89" s="1">
        <v>1</v>
      </c>
      <c r="AL89" s="1">
        <v>0</v>
      </c>
      <c r="AM89" s="1">
        <v>1</v>
      </c>
      <c r="AN89" s="1">
        <v>0</v>
      </c>
      <c r="AO89" s="2">
        <f t="shared" si="10"/>
        <v>5</v>
      </c>
      <c r="AP89" s="1">
        <v>0</v>
      </c>
      <c r="AQ89" s="1">
        <v>1</v>
      </c>
      <c r="AR89" s="1">
        <v>0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0</v>
      </c>
      <c r="AY89" s="3">
        <f t="shared" si="11"/>
        <v>1.5</v>
      </c>
      <c r="AZ89" s="3">
        <f t="shared" si="8"/>
        <v>17</v>
      </c>
      <c r="BA89" s="3">
        <f t="shared" si="12"/>
        <v>36.95652173913043</v>
      </c>
    </row>
    <row r="90" spans="1:53">
      <c r="A90" s="1" t="s">
        <v>63</v>
      </c>
      <c r="B90" s="1" t="s">
        <v>123</v>
      </c>
      <c r="C90" s="1" t="s">
        <v>30</v>
      </c>
      <c r="D90" s="1">
        <v>47</v>
      </c>
      <c r="E90" s="1">
        <v>0</v>
      </c>
      <c r="F90" s="1" t="s">
        <v>23</v>
      </c>
      <c r="G90" s="1" t="s">
        <v>225</v>
      </c>
      <c r="H90" s="1">
        <v>10</v>
      </c>
      <c r="I90" s="1">
        <v>400000</v>
      </c>
      <c r="J90">
        <v>0</v>
      </c>
      <c r="K90" s="1">
        <v>14</v>
      </c>
      <c r="L90" s="1">
        <v>0</v>
      </c>
      <c r="M90" s="1">
        <v>0</v>
      </c>
      <c r="N90" s="1">
        <v>0</v>
      </c>
      <c r="O90" s="1">
        <f t="shared" si="7"/>
        <v>0</v>
      </c>
      <c r="P90" s="1">
        <v>0</v>
      </c>
      <c r="Q90" s="1" t="s">
        <v>20</v>
      </c>
      <c r="R90" s="1">
        <v>1</v>
      </c>
      <c r="S90" s="1">
        <v>0</v>
      </c>
      <c r="T90" s="1" t="s">
        <v>224</v>
      </c>
      <c r="U90" s="1" t="s">
        <v>224</v>
      </c>
      <c r="V90" s="1" t="s">
        <v>51</v>
      </c>
      <c r="W90" s="1">
        <v>3</v>
      </c>
      <c r="X90" s="1">
        <v>4</v>
      </c>
      <c r="Y90" s="1">
        <v>1</v>
      </c>
      <c r="Z90" s="1">
        <v>1</v>
      </c>
      <c r="AA90" s="1">
        <v>0</v>
      </c>
      <c r="AB90" s="1">
        <v>0</v>
      </c>
      <c r="AC90" s="1">
        <v>1</v>
      </c>
      <c r="AD90" s="1">
        <v>0</v>
      </c>
      <c r="AE90" s="1">
        <v>1</v>
      </c>
      <c r="AF90" s="1">
        <v>1</v>
      </c>
      <c r="AG90" s="2">
        <f t="shared" si="9"/>
        <v>14.5</v>
      </c>
      <c r="AH90" s="1">
        <v>1</v>
      </c>
      <c r="AI90" s="1">
        <v>1</v>
      </c>
      <c r="AJ90" s="1">
        <v>0</v>
      </c>
      <c r="AK90" s="1">
        <v>0</v>
      </c>
      <c r="AL90" s="1">
        <v>0</v>
      </c>
      <c r="AM90" s="1">
        <v>1</v>
      </c>
      <c r="AN90" s="1">
        <v>0</v>
      </c>
      <c r="AO90" s="2">
        <f t="shared" si="10"/>
        <v>3</v>
      </c>
      <c r="AP90" s="1">
        <v>0</v>
      </c>
      <c r="AQ90" s="1">
        <v>1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3">
        <f t="shared" si="11"/>
        <v>1.5</v>
      </c>
      <c r="AZ90" s="3">
        <f t="shared" si="8"/>
        <v>19</v>
      </c>
      <c r="BA90" s="3">
        <f t="shared" si="12"/>
        <v>41.304347826086953</v>
      </c>
    </row>
    <row r="91" spans="1:53">
      <c r="A91" s="1" t="s">
        <v>63</v>
      </c>
      <c r="B91" s="1" t="s">
        <v>124</v>
      </c>
      <c r="C91" s="1" t="s">
        <v>30</v>
      </c>
      <c r="D91" s="1">
        <v>53</v>
      </c>
      <c r="E91" s="1">
        <v>0</v>
      </c>
      <c r="F91" s="1" t="s">
        <v>23</v>
      </c>
      <c r="G91" s="1" t="s">
        <v>225</v>
      </c>
      <c r="H91" s="1">
        <v>8</v>
      </c>
      <c r="I91" s="1">
        <v>200000</v>
      </c>
      <c r="J91">
        <v>1</v>
      </c>
      <c r="K91" s="1">
        <v>13</v>
      </c>
      <c r="L91" s="1">
        <v>0</v>
      </c>
      <c r="M91" s="1">
        <v>1</v>
      </c>
      <c r="N91" s="1">
        <v>0</v>
      </c>
      <c r="O91" s="1">
        <f t="shared" si="7"/>
        <v>1</v>
      </c>
      <c r="P91" s="1">
        <v>1</v>
      </c>
      <c r="Q91" s="1" t="s">
        <v>19</v>
      </c>
      <c r="R91" s="1">
        <v>1</v>
      </c>
      <c r="S91" s="1">
        <v>0</v>
      </c>
      <c r="T91" s="1" t="s">
        <v>224</v>
      </c>
      <c r="U91" s="1" t="s">
        <v>224</v>
      </c>
      <c r="V91" s="1" t="s">
        <v>37</v>
      </c>
      <c r="W91" s="1">
        <v>2</v>
      </c>
      <c r="X91" s="1">
        <v>4</v>
      </c>
      <c r="Y91" s="1">
        <v>1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1</v>
      </c>
      <c r="AG91" s="2">
        <f t="shared" si="9"/>
        <v>9.5</v>
      </c>
      <c r="AH91" s="1">
        <v>1</v>
      </c>
      <c r="AI91" s="1">
        <v>0</v>
      </c>
      <c r="AJ91" s="1">
        <v>0</v>
      </c>
      <c r="AK91" s="1">
        <v>1</v>
      </c>
      <c r="AL91" s="1">
        <v>0</v>
      </c>
      <c r="AM91" s="1">
        <v>1</v>
      </c>
      <c r="AN91" s="1">
        <v>0</v>
      </c>
      <c r="AO91" s="2">
        <f t="shared" si="10"/>
        <v>4.5</v>
      </c>
      <c r="AP91" s="1">
        <v>0</v>
      </c>
      <c r="AQ91" s="1">
        <v>1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3">
        <f t="shared" si="11"/>
        <v>1.5</v>
      </c>
      <c r="AZ91" s="3">
        <f t="shared" si="8"/>
        <v>15.5</v>
      </c>
      <c r="BA91" s="3">
        <f t="shared" si="12"/>
        <v>33.695652173913047</v>
      </c>
    </row>
    <row r="92" spans="1:53">
      <c r="A92" s="1" t="s">
        <v>63</v>
      </c>
      <c r="B92" s="1" t="s">
        <v>125</v>
      </c>
      <c r="C92" s="1" t="s">
        <v>17</v>
      </c>
      <c r="D92" s="1">
        <v>57</v>
      </c>
      <c r="E92" s="1">
        <v>10</v>
      </c>
      <c r="F92" s="1" t="s">
        <v>23</v>
      </c>
      <c r="G92" s="1" t="s">
        <v>223</v>
      </c>
      <c r="H92" s="1">
        <v>40</v>
      </c>
      <c r="I92" s="1">
        <v>400000</v>
      </c>
      <c r="J92">
        <v>0</v>
      </c>
      <c r="K92" s="1">
        <v>33</v>
      </c>
      <c r="L92" s="1">
        <v>0</v>
      </c>
      <c r="M92" s="1">
        <v>0</v>
      </c>
      <c r="N92" s="1">
        <v>0</v>
      </c>
      <c r="O92" s="1">
        <f t="shared" si="7"/>
        <v>0</v>
      </c>
      <c r="P92" s="1">
        <v>0</v>
      </c>
      <c r="Q92" s="1" t="s">
        <v>19</v>
      </c>
      <c r="R92" s="1">
        <v>1</v>
      </c>
      <c r="S92" s="1">
        <v>0</v>
      </c>
      <c r="T92" s="1" t="s">
        <v>224</v>
      </c>
      <c r="U92" s="1" t="s">
        <v>224</v>
      </c>
      <c r="V92" s="1" t="s">
        <v>37</v>
      </c>
      <c r="W92" s="1">
        <v>3</v>
      </c>
      <c r="X92" s="1">
        <v>4</v>
      </c>
      <c r="Y92" s="1">
        <v>1</v>
      </c>
      <c r="Z92" s="1">
        <v>0</v>
      </c>
      <c r="AA92" s="1">
        <v>0</v>
      </c>
      <c r="AB92" s="1">
        <v>2</v>
      </c>
      <c r="AC92" s="1">
        <v>0</v>
      </c>
      <c r="AD92" s="1">
        <v>1</v>
      </c>
      <c r="AE92" s="1">
        <v>1</v>
      </c>
      <c r="AF92" s="1">
        <v>0</v>
      </c>
      <c r="AG92" s="2">
        <f t="shared" si="9"/>
        <v>13</v>
      </c>
      <c r="AH92" s="1">
        <v>1</v>
      </c>
      <c r="AI92" s="1">
        <v>1</v>
      </c>
      <c r="AJ92" s="1">
        <v>0</v>
      </c>
      <c r="AK92" s="1">
        <v>1</v>
      </c>
      <c r="AL92" s="1">
        <v>0</v>
      </c>
      <c r="AM92" s="1">
        <v>1</v>
      </c>
      <c r="AN92" s="1">
        <v>0</v>
      </c>
      <c r="AO92" s="2">
        <f t="shared" si="10"/>
        <v>5</v>
      </c>
      <c r="AP92" s="1">
        <v>1</v>
      </c>
      <c r="AQ92" s="1">
        <v>1</v>
      </c>
      <c r="AR92" s="1">
        <v>1</v>
      </c>
      <c r="AS92" s="1">
        <v>1</v>
      </c>
      <c r="AT92" s="1">
        <v>2</v>
      </c>
      <c r="AU92" s="1">
        <v>1</v>
      </c>
      <c r="AV92" s="1">
        <v>0</v>
      </c>
      <c r="AW92" s="1">
        <v>0</v>
      </c>
      <c r="AX92" s="1">
        <v>0</v>
      </c>
      <c r="AY92" s="3">
        <f t="shared" si="11"/>
        <v>9</v>
      </c>
      <c r="AZ92" s="3">
        <f t="shared" si="8"/>
        <v>27</v>
      </c>
      <c r="BA92" s="3">
        <f t="shared" si="12"/>
        <v>58.695652173913047</v>
      </c>
    </row>
    <row r="93" spans="1:53">
      <c r="A93" s="1" t="s">
        <v>63</v>
      </c>
      <c r="B93" s="1" t="s">
        <v>126</v>
      </c>
      <c r="C93" s="1" t="s">
        <v>17</v>
      </c>
      <c r="D93" s="1">
        <v>67</v>
      </c>
      <c r="E93" s="1">
        <v>8</v>
      </c>
      <c r="F93" s="1" t="s">
        <v>23</v>
      </c>
      <c r="G93" s="1" t="s">
        <v>225</v>
      </c>
      <c r="H93" s="1">
        <v>12</v>
      </c>
      <c r="I93" s="1">
        <v>400000</v>
      </c>
      <c r="J93">
        <v>1</v>
      </c>
      <c r="K93" s="1">
        <v>15</v>
      </c>
      <c r="L93" s="1">
        <v>0</v>
      </c>
      <c r="M93" s="1">
        <v>1</v>
      </c>
      <c r="N93" s="1">
        <v>0</v>
      </c>
      <c r="O93" s="1">
        <f t="shared" si="7"/>
        <v>1</v>
      </c>
      <c r="P93" s="1">
        <v>1</v>
      </c>
      <c r="Q93" s="1" t="s">
        <v>19</v>
      </c>
      <c r="R93" s="1">
        <v>1</v>
      </c>
      <c r="S93" s="1">
        <v>0</v>
      </c>
      <c r="T93" s="1" t="s">
        <v>224</v>
      </c>
      <c r="U93" s="1" t="s">
        <v>224</v>
      </c>
      <c r="V93" s="1" t="s">
        <v>37</v>
      </c>
      <c r="W93" s="1">
        <v>3</v>
      </c>
      <c r="X93" s="1">
        <v>5</v>
      </c>
      <c r="Y93" s="1">
        <v>1</v>
      </c>
      <c r="Z93" s="1">
        <v>1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1</v>
      </c>
      <c r="AG93" s="2">
        <f t="shared" si="9"/>
        <v>13.5</v>
      </c>
      <c r="AH93" s="1">
        <v>1</v>
      </c>
      <c r="AI93" s="1">
        <v>1</v>
      </c>
      <c r="AJ93" s="1">
        <v>0</v>
      </c>
      <c r="AK93" s="1">
        <v>0</v>
      </c>
      <c r="AL93" s="1">
        <v>1</v>
      </c>
      <c r="AM93" s="1">
        <v>1</v>
      </c>
      <c r="AN93" s="1">
        <v>0</v>
      </c>
      <c r="AO93" s="2">
        <f t="shared" si="10"/>
        <v>4.5</v>
      </c>
      <c r="AP93" s="1">
        <v>0</v>
      </c>
      <c r="AQ93" s="1">
        <v>1</v>
      </c>
      <c r="AR93" s="1">
        <v>0</v>
      </c>
      <c r="AS93" s="1">
        <v>1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3">
        <f t="shared" si="11"/>
        <v>3.5</v>
      </c>
      <c r="AZ93" s="3">
        <f t="shared" si="8"/>
        <v>21.5</v>
      </c>
      <c r="BA93" s="3">
        <f t="shared" si="12"/>
        <v>46.739130434782609</v>
      </c>
    </row>
    <row r="94" spans="1:53">
      <c r="A94" s="1" t="s">
        <v>63</v>
      </c>
      <c r="B94" s="1" t="s">
        <v>127</v>
      </c>
      <c r="C94" s="1" t="s">
        <v>17</v>
      </c>
      <c r="D94" s="1">
        <v>47</v>
      </c>
      <c r="E94" s="1">
        <v>10</v>
      </c>
      <c r="F94" s="1" t="s">
        <v>23</v>
      </c>
      <c r="G94" s="1" t="s">
        <v>225</v>
      </c>
      <c r="H94" s="1">
        <v>6</v>
      </c>
      <c r="I94" s="1">
        <v>150000</v>
      </c>
      <c r="J94">
        <v>0</v>
      </c>
      <c r="K94" s="1">
        <v>6</v>
      </c>
      <c r="L94" s="1">
        <v>0</v>
      </c>
      <c r="M94" s="1">
        <v>0</v>
      </c>
      <c r="N94" s="1">
        <v>0</v>
      </c>
      <c r="O94" s="1">
        <f t="shared" si="7"/>
        <v>0</v>
      </c>
      <c r="P94" s="1">
        <v>0</v>
      </c>
      <c r="Q94" s="1" t="s">
        <v>19</v>
      </c>
      <c r="R94" s="1">
        <v>1</v>
      </c>
      <c r="S94" s="1">
        <v>0</v>
      </c>
      <c r="T94" s="1" t="s">
        <v>224</v>
      </c>
      <c r="U94" s="1" t="s">
        <v>224</v>
      </c>
      <c r="V94" s="1" t="s">
        <v>37</v>
      </c>
      <c r="W94" s="1">
        <v>1</v>
      </c>
      <c r="X94" s="1">
        <v>3</v>
      </c>
      <c r="Y94" s="1">
        <v>1</v>
      </c>
      <c r="Z94" s="1">
        <v>0</v>
      </c>
      <c r="AA94" s="1">
        <v>1</v>
      </c>
      <c r="AB94" s="1">
        <v>0</v>
      </c>
      <c r="AC94" s="1">
        <v>0</v>
      </c>
      <c r="AD94" s="1">
        <v>0</v>
      </c>
      <c r="AE94" s="1">
        <v>1</v>
      </c>
      <c r="AF94" s="1">
        <v>1</v>
      </c>
      <c r="AG94" s="2">
        <f t="shared" si="9"/>
        <v>9.5</v>
      </c>
      <c r="AH94" s="1">
        <v>1</v>
      </c>
      <c r="AI94" s="1">
        <v>0</v>
      </c>
      <c r="AJ94" s="1">
        <v>0</v>
      </c>
      <c r="AK94" s="1">
        <v>1</v>
      </c>
      <c r="AL94" s="1">
        <v>0</v>
      </c>
      <c r="AM94" s="1">
        <v>1</v>
      </c>
      <c r="AN94" s="1">
        <v>0</v>
      </c>
      <c r="AO94" s="2">
        <f t="shared" si="10"/>
        <v>4.5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0</v>
      </c>
      <c r="AY94" s="3">
        <f t="shared" si="11"/>
        <v>1.5</v>
      </c>
      <c r="AZ94" s="3">
        <f t="shared" si="8"/>
        <v>15.5</v>
      </c>
      <c r="BA94" s="3">
        <f t="shared" si="12"/>
        <v>33.695652173913047</v>
      </c>
    </row>
    <row r="95" spans="1:53">
      <c r="A95" s="1" t="s">
        <v>63</v>
      </c>
      <c r="B95" s="1" t="s">
        <v>128</v>
      </c>
      <c r="C95" s="1" t="s">
        <v>17</v>
      </c>
      <c r="D95" s="1">
        <v>56</v>
      </c>
      <c r="E95" s="1">
        <v>3</v>
      </c>
      <c r="F95" s="1" t="s">
        <v>23</v>
      </c>
      <c r="G95" s="1" t="s">
        <v>225</v>
      </c>
      <c r="H95" s="1">
        <v>7</v>
      </c>
      <c r="I95" s="1">
        <v>150000</v>
      </c>
      <c r="J95">
        <v>0</v>
      </c>
      <c r="K95" s="1">
        <v>19</v>
      </c>
      <c r="L95" s="1">
        <v>0</v>
      </c>
      <c r="M95" s="1">
        <v>0</v>
      </c>
      <c r="N95" s="1">
        <v>0</v>
      </c>
      <c r="O95" s="1">
        <f t="shared" si="7"/>
        <v>0</v>
      </c>
      <c r="P95" s="1">
        <v>0</v>
      </c>
      <c r="Q95" s="1" t="s">
        <v>20</v>
      </c>
      <c r="R95" s="1">
        <v>1</v>
      </c>
      <c r="S95" s="1">
        <v>0</v>
      </c>
      <c r="T95" s="1" t="s">
        <v>224</v>
      </c>
      <c r="U95" s="1" t="s">
        <v>224</v>
      </c>
      <c r="V95" s="1" t="s">
        <v>37</v>
      </c>
      <c r="W95" s="1">
        <v>1</v>
      </c>
      <c r="X95" s="1">
        <v>3</v>
      </c>
      <c r="Y95" s="1">
        <v>1</v>
      </c>
      <c r="Z95" s="1">
        <v>1</v>
      </c>
      <c r="AA95" s="1">
        <v>0</v>
      </c>
      <c r="AB95" s="1">
        <v>0</v>
      </c>
      <c r="AC95" s="1">
        <v>0</v>
      </c>
      <c r="AD95" s="1">
        <v>0</v>
      </c>
      <c r="AE95" s="1">
        <v>1</v>
      </c>
      <c r="AF95" s="1">
        <v>0</v>
      </c>
      <c r="AG95" s="2">
        <f t="shared" si="9"/>
        <v>7.5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2">
        <f t="shared" si="10"/>
        <v>3</v>
      </c>
      <c r="AP95" s="1">
        <v>0</v>
      </c>
      <c r="AQ95" s="1">
        <v>1</v>
      </c>
      <c r="AR95" s="1">
        <v>0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3">
        <f t="shared" si="11"/>
        <v>1.5</v>
      </c>
      <c r="AZ95" s="3">
        <f t="shared" si="8"/>
        <v>12</v>
      </c>
      <c r="BA95" s="3">
        <f t="shared" si="12"/>
        <v>26.086956521739129</v>
      </c>
    </row>
    <row r="96" spans="1:53">
      <c r="A96" s="1" t="s">
        <v>24</v>
      </c>
      <c r="B96" s="1" t="s">
        <v>129</v>
      </c>
      <c r="C96" s="1" t="s">
        <v>17</v>
      </c>
      <c r="D96" s="1">
        <v>51</v>
      </c>
      <c r="E96" s="1">
        <v>18</v>
      </c>
      <c r="F96" s="1" t="s">
        <v>18</v>
      </c>
      <c r="G96" s="1" t="s">
        <v>223</v>
      </c>
      <c r="H96" s="1">
        <v>220</v>
      </c>
      <c r="I96" s="1">
        <v>6000000</v>
      </c>
      <c r="J96">
        <v>0</v>
      </c>
      <c r="K96" s="1">
        <v>5</v>
      </c>
      <c r="L96" s="1">
        <v>0</v>
      </c>
      <c r="M96" s="1">
        <v>0</v>
      </c>
      <c r="N96" s="1">
        <v>0</v>
      </c>
      <c r="O96" s="1">
        <f t="shared" si="7"/>
        <v>0</v>
      </c>
      <c r="P96" s="1">
        <v>0</v>
      </c>
      <c r="Q96" s="1" t="s">
        <v>20</v>
      </c>
      <c r="R96" s="1">
        <v>0</v>
      </c>
      <c r="S96" s="1">
        <v>1</v>
      </c>
      <c r="T96" s="1" t="s">
        <v>32</v>
      </c>
      <c r="U96" s="1" t="s">
        <v>27</v>
      </c>
      <c r="V96" s="1" t="s">
        <v>28</v>
      </c>
      <c r="W96" s="1">
        <v>3</v>
      </c>
      <c r="X96" s="1">
        <v>5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1</v>
      </c>
      <c r="AF96" s="1">
        <v>0</v>
      </c>
      <c r="AG96" s="2">
        <f t="shared" si="9"/>
        <v>13</v>
      </c>
      <c r="AH96" s="1">
        <v>1</v>
      </c>
      <c r="AI96" s="1">
        <v>1</v>
      </c>
      <c r="AJ96" s="1">
        <v>1</v>
      </c>
      <c r="AK96" s="1">
        <v>1</v>
      </c>
      <c r="AL96" s="1">
        <v>0</v>
      </c>
      <c r="AM96" s="1">
        <v>1</v>
      </c>
      <c r="AN96" s="1">
        <v>0</v>
      </c>
      <c r="AO96" s="2">
        <f t="shared" si="10"/>
        <v>7</v>
      </c>
      <c r="AP96" s="1">
        <v>0</v>
      </c>
      <c r="AQ96" s="1">
        <v>1</v>
      </c>
      <c r="AR96" s="1">
        <v>0</v>
      </c>
      <c r="AS96" s="1">
        <v>0</v>
      </c>
      <c r="AT96" s="1">
        <v>2</v>
      </c>
      <c r="AU96" s="1">
        <v>0</v>
      </c>
      <c r="AV96" s="1">
        <v>0</v>
      </c>
      <c r="AW96" s="1">
        <v>0</v>
      </c>
      <c r="AX96" s="1">
        <v>0</v>
      </c>
      <c r="AY96" s="3">
        <f t="shared" si="11"/>
        <v>2</v>
      </c>
      <c r="AZ96" s="3">
        <f t="shared" si="8"/>
        <v>22</v>
      </c>
      <c r="BA96" s="3">
        <f t="shared" si="12"/>
        <v>47.826086956521742</v>
      </c>
    </row>
    <row r="97" spans="1:53">
      <c r="A97" s="1" t="s">
        <v>24</v>
      </c>
      <c r="B97" s="1" t="s">
        <v>130</v>
      </c>
      <c r="C97" s="1" t="s">
        <v>17</v>
      </c>
      <c r="D97" s="1">
        <v>28</v>
      </c>
      <c r="E97" s="1">
        <v>6</v>
      </c>
      <c r="F97" s="1" t="s">
        <v>23</v>
      </c>
      <c r="G97" s="1" t="s">
        <v>223</v>
      </c>
      <c r="H97" s="1">
        <v>30</v>
      </c>
      <c r="I97" s="1">
        <v>1500000</v>
      </c>
      <c r="J97">
        <v>0</v>
      </c>
      <c r="K97" s="1">
        <v>1</v>
      </c>
      <c r="L97" s="1">
        <v>0</v>
      </c>
      <c r="M97" s="1">
        <v>0</v>
      </c>
      <c r="N97" s="1">
        <v>0</v>
      </c>
      <c r="O97" s="1">
        <f t="shared" si="7"/>
        <v>0</v>
      </c>
      <c r="P97" s="1">
        <v>0</v>
      </c>
      <c r="Q97" s="1" t="s">
        <v>19</v>
      </c>
      <c r="R97" s="1">
        <v>0</v>
      </c>
      <c r="S97" s="1">
        <v>0</v>
      </c>
      <c r="T97" s="1" t="s">
        <v>224</v>
      </c>
      <c r="U97" s="1" t="s">
        <v>224</v>
      </c>
      <c r="V97" s="1" t="s">
        <v>37</v>
      </c>
      <c r="W97" s="1">
        <v>2</v>
      </c>
      <c r="X97" s="1">
        <v>4</v>
      </c>
      <c r="Y97" s="1">
        <v>1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1</v>
      </c>
      <c r="AG97" s="2">
        <f t="shared" si="9"/>
        <v>11.5</v>
      </c>
      <c r="AH97" s="1">
        <v>1</v>
      </c>
      <c r="AI97" s="1">
        <v>1</v>
      </c>
      <c r="AJ97" s="1">
        <v>0</v>
      </c>
      <c r="AK97" s="1">
        <v>1</v>
      </c>
      <c r="AL97" s="1">
        <v>0</v>
      </c>
      <c r="AM97" s="1">
        <v>1</v>
      </c>
      <c r="AN97" s="1">
        <v>1</v>
      </c>
      <c r="AO97" s="2">
        <f t="shared" si="10"/>
        <v>6.5</v>
      </c>
      <c r="AP97" s="1">
        <v>0</v>
      </c>
      <c r="AQ97" s="1">
        <v>1</v>
      </c>
      <c r="AR97" s="1">
        <v>0</v>
      </c>
      <c r="AS97" s="1">
        <v>0</v>
      </c>
      <c r="AT97" s="1">
        <v>1</v>
      </c>
      <c r="AU97" s="1">
        <v>1</v>
      </c>
      <c r="AV97" s="1">
        <v>0</v>
      </c>
      <c r="AW97" s="1">
        <v>0</v>
      </c>
      <c r="AX97" s="1">
        <v>0</v>
      </c>
      <c r="AY97" s="3">
        <f t="shared" si="11"/>
        <v>2.5</v>
      </c>
      <c r="AZ97" s="3">
        <f t="shared" si="8"/>
        <v>20.5</v>
      </c>
      <c r="BA97" s="3">
        <f t="shared" si="12"/>
        <v>44.565217391304344</v>
      </c>
    </row>
    <row r="98" spans="1:53">
      <c r="A98" s="1" t="s">
        <v>24</v>
      </c>
      <c r="B98" s="1" t="s">
        <v>131</v>
      </c>
      <c r="C98" s="1" t="s">
        <v>17</v>
      </c>
      <c r="D98" s="1">
        <v>18</v>
      </c>
      <c r="E98" s="1">
        <v>8</v>
      </c>
      <c r="F98" s="1" t="s">
        <v>49</v>
      </c>
      <c r="G98" s="1" t="s">
        <v>223</v>
      </c>
      <c r="H98" s="1">
        <v>24</v>
      </c>
      <c r="I98" s="1">
        <v>800000</v>
      </c>
      <c r="J98">
        <v>0</v>
      </c>
      <c r="K98" s="1">
        <v>1</v>
      </c>
      <c r="L98" s="1">
        <v>0</v>
      </c>
      <c r="M98" s="1">
        <v>0</v>
      </c>
      <c r="N98" s="1">
        <v>0</v>
      </c>
      <c r="O98" s="1">
        <f t="shared" si="7"/>
        <v>0</v>
      </c>
      <c r="P98" s="1">
        <v>0</v>
      </c>
      <c r="Q98" s="1" t="s">
        <v>19</v>
      </c>
      <c r="R98" s="1">
        <v>0</v>
      </c>
      <c r="S98" s="1">
        <v>0</v>
      </c>
      <c r="T98" s="1" t="s">
        <v>224</v>
      </c>
      <c r="U98" s="1" t="s">
        <v>224</v>
      </c>
      <c r="V98" s="1" t="s">
        <v>37</v>
      </c>
      <c r="W98" s="1">
        <v>2</v>
      </c>
      <c r="X98" s="1">
        <v>3</v>
      </c>
      <c r="Y98" s="1">
        <v>1</v>
      </c>
      <c r="Z98" s="1">
        <v>0</v>
      </c>
      <c r="AA98" s="1">
        <v>1</v>
      </c>
      <c r="AB98" s="1">
        <v>0</v>
      </c>
      <c r="AC98" s="1">
        <v>0</v>
      </c>
      <c r="AD98" s="1">
        <v>0</v>
      </c>
      <c r="AE98" s="1">
        <v>0</v>
      </c>
      <c r="AF98" s="1">
        <v>1</v>
      </c>
      <c r="AG98" s="2">
        <f t="shared" si="9"/>
        <v>8.5</v>
      </c>
      <c r="AH98" s="1">
        <v>1</v>
      </c>
      <c r="AI98" s="1">
        <v>0</v>
      </c>
      <c r="AJ98" s="1">
        <v>0</v>
      </c>
      <c r="AK98" s="1">
        <v>1</v>
      </c>
      <c r="AL98" s="1">
        <v>0</v>
      </c>
      <c r="AM98" s="1">
        <v>0</v>
      </c>
      <c r="AN98" s="1">
        <v>0</v>
      </c>
      <c r="AO98" s="2">
        <f t="shared" si="10"/>
        <v>4</v>
      </c>
      <c r="AP98" s="1">
        <v>0</v>
      </c>
      <c r="AQ98" s="1">
        <v>1</v>
      </c>
      <c r="AR98" s="1">
        <v>0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3">
        <f t="shared" si="11"/>
        <v>1.5</v>
      </c>
      <c r="AZ98" s="3">
        <f t="shared" ref="AZ98:AZ129" si="13">AG98+AO98+AY98</f>
        <v>14</v>
      </c>
      <c r="BA98" s="3">
        <f t="shared" si="12"/>
        <v>30.434782608695656</v>
      </c>
    </row>
    <row r="99" spans="1:53">
      <c r="A99" s="1" t="s">
        <v>63</v>
      </c>
      <c r="B99" s="1" t="s">
        <v>132</v>
      </c>
      <c r="C99" s="1" t="s">
        <v>17</v>
      </c>
      <c r="D99" s="1">
        <v>41</v>
      </c>
      <c r="E99" s="1">
        <v>16</v>
      </c>
      <c r="F99" s="1" t="s">
        <v>18</v>
      </c>
      <c r="G99" s="1" t="s">
        <v>223</v>
      </c>
      <c r="H99" s="1">
        <v>20</v>
      </c>
      <c r="I99" s="1">
        <v>600000</v>
      </c>
      <c r="J99">
        <v>3</v>
      </c>
      <c r="K99" s="1">
        <v>10</v>
      </c>
      <c r="L99" s="1">
        <v>0</v>
      </c>
      <c r="M99" s="1">
        <v>3</v>
      </c>
      <c r="N99" s="1">
        <v>0</v>
      </c>
      <c r="O99" s="1">
        <f t="shared" si="7"/>
        <v>3</v>
      </c>
      <c r="P99" s="1">
        <v>1</v>
      </c>
      <c r="Q99" s="1" t="s">
        <v>20</v>
      </c>
      <c r="R99" s="1">
        <v>1</v>
      </c>
      <c r="S99" s="1">
        <v>1</v>
      </c>
      <c r="T99" s="1" t="s">
        <v>32</v>
      </c>
      <c r="U99" s="1" t="s">
        <v>27</v>
      </c>
      <c r="V99" s="1" t="s">
        <v>28</v>
      </c>
      <c r="W99" s="1">
        <v>3</v>
      </c>
      <c r="X99" s="1">
        <v>5</v>
      </c>
      <c r="Y99" s="1">
        <v>1</v>
      </c>
      <c r="Z99" s="1">
        <v>1</v>
      </c>
      <c r="AA99" s="1">
        <v>0</v>
      </c>
      <c r="AB99" s="1">
        <v>0</v>
      </c>
      <c r="AC99" s="1">
        <v>1</v>
      </c>
      <c r="AD99" s="1">
        <v>0</v>
      </c>
      <c r="AE99" s="1">
        <v>1</v>
      </c>
      <c r="AF99" s="1">
        <v>1</v>
      </c>
      <c r="AG99" s="2">
        <f t="shared" si="9"/>
        <v>15.5</v>
      </c>
      <c r="AH99" s="1">
        <v>1</v>
      </c>
      <c r="AI99" s="1">
        <v>0</v>
      </c>
      <c r="AJ99" s="1">
        <v>0</v>
      </c>
      <c r="AK99" s="1">
        <v>1</v>
      </c>
      <c r="AL99" s="1">
        <v>1</v>
      </c>
      <c r="AM99" s="1">
        <v>0</v>
      </c>
      <c r="AN99" s="1">
        <v>0</v>
      </c>
      <c r="AO99" s="2">
        <f t="shared" si="10"/>
        <v>5.5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0</v>
      </c>
      <c r="AW99" s="1">
        <v>0</v>
      </c>
      <c r="AX99" s="1">
        <v>0</v>
      </c>
      <c r="AY99" s="3">
        <f t="shared" si="11"/>
        <v>8.5</v>
      </c>
      <c r="AZ99" s="3">
        <f t="shared" si="13"/>
        <v>29.5</v>
      </c>
      <c r="BA99" s="3">
        <f t="shared" si="12"/>
        <v>64.130434782608688</v>
      </c>
    </row>
    <row r="100" spans="1:53">
      <c r="A100" s="1" t="s">
        <v>63</v>
      </c>
      <c r="B100" s="1" t="s">
        <v>133</v>
      </c>
      <c r="C100" s="1" t="s">
        <v>17</v>
      </c>
      <c r="D100" s="1">
        <v>26</v>
      </c>
      <c r="E100" s="1">
        <v>0</v>
      </c>
      <c r="F100" s="1" t="s">
        <v>23</v>
      </c>
      <c r="G100" s="1" t="s">
        <v>225</v>
      </c>
      <c r="H100" s="1">
        <v>12</v>
      </c>
      <c r="I100" s="1">
        <v>250000</v>
      </c>
      <c r="J100">
        <v>0</v>
      </c>
      <c r="K100" s="1">
        <v>3</v>
      </c>
      <c r="L100" s="1">
        <v>0</v>
      </c>
      <c r="M100" s="1">
        <v>0</v>
      </c>
      <c r="N100" s="1">
        <v>0</v>
      </c>
      <c r="O100" s="1">
        <f t="shared" si="7"/>
        <v>0</v>
      </c>
      <c r="P100" s="1">
        <v>0</v>
      </c>
      <c r="Q100" s="1" t="s">
        <v>19</v>
      </c>
      <c r="R100" s="1">
        <v>0</v>
      </c>
      <c r="S100" s="1">
        <v>0</v>
      </c>
      <c r="T100" s="1" t="s">
        <v>224</v>
      </c>
      <c r="U100" s="1" t="s">
        <v>224</v>
      </c>
      <c r="V100" s="1" t="s">
        <v>37</v>
      </c>
      <c r="W100" s="1">
        <v>1</v>
      </c>
      <c r="X100" s="1">
        <v>3</v>
      </c>
      <c r="Y100" s="1">
        <v>1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1</v>
      </c>
      <c r="AF100" s="1">
        <v>1</v>
      </c>
      <c r="AG100" s="2">
        <f t="shared" si="9"/>
        <v>9.5</v>
      </c>
      <c r="AH100" s="1">
        <v>1</v>
      </c>
      <c r="AI100" s="1">
        <v>0</v>
      </c>
      <c r="AJ100" s="1">
        <v>0</v>
      </c>
      <c r="AK100" s="1">
        <v>1</v>
      </c>
      <c r="AL100" s="1">
        <v>0</v>
      </c>
      <c r="AM100" s="1">
        <v>1</v>
      </c>
      <c r="AN100" s="1">
        <v>0</v>
      </c>
      <c r="AO100" s="2">
        <f t="shared" si="10"/>
        <v>4.5</v>
      </c>
      <c r="AP100" s="1">
        <v>0</v>
      </c>
      <c r="AQ100" s="1">
        <v>1</v>
      </c>
      <c r="AR100" s="1">
        <v>0</v>
      </c>
      <c r="AS100" s="1">
        <v>0</v>
      </c>
      <c r="AT100" s="1">
        <v>1</v>
      </c>
      <c r="AU100" s="1">
        <v>1</v>
      </c>
      <c r="AV100" s="1">
        <v>0</v>
      </c>
      <c r="AW100" s="1">
        <v>0</v>
      </c>
      <c r="AX100" s="1">
        <v>0</v>
      </c>
      <c r="AY100" s="3">
        <f t="shared" si="11"/>
        <v>2.5</v>
      </c>
      <c r="AZ100" s="3">
        <f t="shared" si="13"/>
        <v>16.5</v>
      </c>
      <c r="BA100" s="3">
        <f t="shared" si="12"/>
        <v>35.869565217391305</v>
      </c>
    </row>
    <row r="101" spans="1:53">
      <c r="A101" s="1" t="s">
        <v>24</v>
      </c>
      <c r="B101" s="1" t="s">
        <v>134</v>
      </c>
      <c r="C101" s="1" t="s">
        <v>17</v>
      </c>
      <c r="D101" s="1">
        <v>25</v>
      </c>
      <c r="E101" s="1">
        <v>6</v>
      </c>
      <c r="F101" s="1" t="s">
        <v>23</v>
      </c>
      <c r="G101" s="1" t="s">
        <v>225</v>
      </c>
      <c r="H101" s="1">
        <v>14</v>
      </c>
      <c r="I101" s="1">
        <v>400000</v>
      </c>
      <c r="J101">
        <v>0</v>
      </c>
      <c r="K101" s="1">
        <v>3</v>
      </c>
      <c r="L101" s="1">
        <v>0</v>
      </c>
      <c r="M101" s="1">
        <v>0</v>
      </c>
      <c r="N101" s="1">
        <v>0</v>
      </c>
      <c r="O101" s="1">
        <f t="shared" si="7"/>
        <v>0</v>
      </c>
      <c r="P101" s="1">
        <v>0</v>
      </c>
      <c r="Q101" s="1" t="s">
        <v>19</v>
      </c>
      <c r="R101" s="1">
        <v>0</v>
      </c>
      <c r="S101" s="1">
        <v>0</v>
      </c>
      <c r="T101" s="1" t="s">
        <v>224</v>
      </c>
      <c r="U101" s="1" t="s">
        <v>224</v>
      </c>
      <c r="V101" s="1" t="s">
        <v>100</v>
      </c>
      <c r="W101" s="1">
        <v>1</v>
      </c>
      <c r="X101" s="1">
        <v>3</v>
      </c>
      <c r="Y101" s="1">
        <v>1</v>
      </c>
      <c r="Z101" s="1">
        <v>0</v>
      </c>
      <c r="AA101" s="1">
        <v>0</v>
      </c>
      <c r="AB101" s="1">
        <v>2</v>
      </c>
      <c r="AC101" s="1">
        <v>0</v>
      </c>
      <c r="AD101" s="1">
        <v>1</v>
      </c>
      <c r="AE101" s="1">
        <v>1</v>
      </c>
      <c r="AF101" s="1">
        <v>1</v>
      </c>
      <c r="AG101" s="2">
        <f t="shared" si="9"/>
        <v>12</v>
      </c>
      <c r="AH101" s="1">
        <v>1</v>
      </c>
      <c r="AI101" s="1">
        <v>0</v>
      </c>
      <c r="AJ101" s="1">
        <v>1</v>
      </c>
      <c r="AK101" s="1">
        <v>1</v>
      </c>
      <c r="AL101" s="1">
        <v>1</v>
      </c>
      <c r="AM101" s="1">
        <v>0</v>
      </c>
      <c r="AN101" s="1">
        <v>0</v>
      </c>
      <c r="AO101" s="2">
        <f t="shared" si="10"/>
        <v>7.5</v>
      </c>
      <c r="AP101" s="1">
        <v>0</v>
      </c>
      <c r="AQ101" s="1">
        <v>1</v>
      </c>
      <c r="AR101" s="1">
        <v>0</v>
      </c>
      <c r="AS101" s="1">
        <v>1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3">
        <f t="shared" si="11"/>
        <v>3.5</v>
      </c>
      <c r="AZ101" s="3">
        <f t="shared" si="13"/>
        <v>23</v>
      </c>
      <c r="BA101" s="3">
        <f t="shared" si="12"/>
        <v>50</v>
      </c>
    </row>
    <row r="102" spans="1:53">
      <c r="A102" s="1" t="s">
        <v>24</v>
      </c>
      <c r="B102" s="1" t="s">
        <v>135</v>
      </c>
      <c r="C102" s="1" t="s">
        <v>17</v>
      </c>
      <c r="D102" s="1">
        <v>54</v>
      </c>
      <c r="E102" s="1">
        <v>8</v>
      </c>
      <c r="F102" s="1" t="s">
        <v>18</v>
      </c>
      <c r="G102" s="1" t="s">
        <v>225</v>
      </c>
      <c r="H102" s="1">
        <v>18</v>
      </c>
      <c r="I102" s="1">
        <v>350000</v>
      </c>
      <c r="J102">
        <v>0</v>
      </c>
      <c r="K102" s="1">
        <v>2</v>
      </c>
      <c r="L102" s="1">
        <v>0</v>
      </c>
      <c r="M102" s="1">
        <v>0</v>
      </c>
      <c r="N102" s="1">
        <v>0</v>
      </c>
      <c r="O102" s="1">
        <f t="shared" si="7"/>
        <v>0</v>
      </c>
      <c r="P102" s="1">
        <v>0</v>
      </c>
      <c r="Q102" s="1" t="s">
        <v>19</v>
      </c>
      <c r="R102" s="1">
        <v>1</v>
      </c>
      <c r="S102" s="1">
        <v>0</v>
      </c>
      <c r="T102" s="1" t="s">
        <v>224</v>
      </c>
      <c r="U102" s="1" t="s">
        <v>224</v>
      </c>
      <c r="V102" s="1" t="s">
        <v>51</v>
      </c>
      <c r="W102" s="1">
        <v>1</v>
      </c>
      <c r="X102" s="1">
        <v>3</v>
      </c>
      <c r="Y102" s="1">
        <v>1</v>
      </c>
      <c r="Z102" s="1">
        <v>0</v>
      </c>
      <c r="AA102" s="1">
        <v>0</v>
      </c>
      <c r="AB102" s="1">
        <v>2</v>
      </c>
      <c r="AC102" s="1">
        <v>0</v>
      </c>
      <c r="AD102" s="1">
        <v>1</v>
      </c>
      <c r="AE102" s="1">
        <v>1</v>
      </c>
      <c r="AF102" s="1">
        <v>1</v>
      </c>
      <c r="AG102" s="2">
        <f t="shared" si="9"/>
        <v>12</v>
      </c>
      <c r="AH102" s="1">
        <v>1</v>
      </c>
      <c r="AI102" s="1">
        <v>0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2">
        <f t="shared" si="10"/>
        <v>4</v>
      </c>
      <c r="AP102" s="1">
        <v>0</v>
      </c>
      <c r="AQ102" s="1">
        <v>1</v>
      </c>
      <c r="AR102" s="1">
        <v>1</v>
      </c>
      <c r="AS102" s="1">
        <v>1</v>
      </c>
      <c r="AT102" s="1">
        <v>2</v>
      </c>
      <c r="AU102" s="1">
        <v>1</v>
      </c>
      <c r="AV102" s="1">
        <v>0</v>
      </c>
      <c r="AW102" s="1">
        <v>0</v>
      </c>
      <c r="AX102" s="1">
        <v>0</v>
      </c>
      <c r="AY102" s="3">
        <f t="shared" si="11"/>
        <v>7</v>
      </c>
      <c r="AZ102" s="3">
        <f t="shared" si="13"/>
        <v>23</v>
      </c>
      <c r="BA102" s="3">
        <f t="shared" si="12"/>
        <v>50</v>
      </c>
    </row>
    <row r="103" spans="1:53">
      <c r="A103" s="1" t="s">
        <v>63</v>
      </c>
      <c r="B103" s="1" t="s">
        <v>136</v>
      </c>
      <c r="C103" s="1" t="s">
        <v>17</v>
      </c>
      <c r="D103" s="1">
        <v>49</v>
      </c>
      <c r="E103" s="1">
        <v>0</v>
      </c>
      <c r="F103" s="1" t="s">
        <v>23</v>
      </c>
      <c r="G103" s="1" t="s">
        <v>225</v>
      </c>
      <c r="H103" s="1">
        <v>8</v>
      </c>
      <c r="I103" s="1">
        <v>100000</v>
      </c>
      <c r="J103">
        <v>0</v>
      </c>
      <c r="K103" s="1">
        <v>12</v>
      </c>
      <c r="L103" s="1">
        <v>0</v>
      </c>
      <c r="M103" s="1">
        <v>0</v>
      </c>
      <c r="N103" s="1">
        <v>0</v>
      </c>
      <c r="O103" s="1">
        <f t="shared" si="7"/>
        <v>0</v>
      </c>
      <c r="P103" s="1">
        <v>0</v>
      </c>
      <c r="Q103" s="1" t="s">
        <v>19</v>
      </c>
      <c r="R103" s="1">
        <v>1</v>
      </c>
      <c r="S103" s="1">
        <v>0</v>
      </c>
      <c r="T103" s="1" t="s">
        <v>224</v>
      </c>
      <c r="U103" s="1" t="s">
        <v>224</v>
      </c>
      <c r="V103" s="1" t="s">
        <v>51</v>
      </c>
      <c r="W103" s="1">
        <v>2</v>
      </c>
      <c r="X103" s="1">
        <v>3</v>
      </c>
      <c r="Y103" s="1">
        <v>1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1</v>
      </c>
      <c r="AG103" s="2">
        <f t="shared" si="9"/>
        <v>8.5</v>
      </c>
      <c r="AH103" s="1">
        <v>1</v>
      </c>
      <c r="AI103" s="1">
        <v>0</v>
      </c>
      <c r="AJ103" s="1">
        <v>0</v>
      </c>
      <c r="AK103" s="1">
        <v>1</v>
      </c>
      <c r="AL103" s="1">
        <v>1</v>
      </c>
      <c r="AM103" s="1">
        <v>0</v>
      </c>
      <c r="AN103" s="1">
        <v>0</v>
      </c>
      <c r="AO103" s="2">
        <f t="shared" si="10"/>
        <v>5.5</v>
      </c>
      <c r="AP103" s="1">
        <v>0</v>
      </c>
      <c r="AQ103" s="1">
        <v>1</v>
      </c>
      <c r="AR103" s="1">
        <v>0</v>
      </c>
      <c r="AS103" s="1">
        <v>0</v>
      </c>
      <c r="AT103" s="1">
        <v>1</v>
      </c>
      <c r="AU103" s="1">
        <v>0</v>
      </c>
      <c r="AV103" s="1">
        <v>0</v>
      </c>
      <c r="AW103" s="1">
        <v>0</v>
      </c>
      <c r="AX103" s="1">
        <v>0</v>
      </c>
      <c r="AY103" s="3">
        <f t="shared" si="11"/>
        <v>1.5</v>
      </c>
      <c r="AZ103" s="3">
        <f t="shared" si="13"/>
        <v>15.5</v>
      </c>
      <c r="BA103" s="3">
        <f t="shared" si="12"/>
        <v>33.695652173913047</v>
      </c>
    </row>
    <row r="104" spans="1:53">
      <c r="A104" s="1" t="s">
        <v>63</v>
      </c>
      <c r="B104" s="1" t="s">
        <v>137</v>
      </c>
      <c r="C104" s="1" t="s">
        <v>30</v>
      </c>
      <c r="D104" s="1">
        <v>30</v>
      </c>
      <c r="E104" s="1">
        <v>0</v>
      </c>
      <c r="F104" s="1" t="s">
        <v>23</v>
      </c>
      <c r="G104" s="1" t="s">
        <v>223</v>
      </c>
      <c r="H104" s="1">
        <v>80</v>
      </c>
      <c r="I104" s="1">
        <v>500000</v>
      </c>
      <c r="J104">
        <v>0</v>
      </c>
      <c r="K104" s="1">
        <v>1</v>
      </c>
      <c r="L104" s="1">
        <v>0</v>
      </c>
      <c r="M104" s="1">
        <v>0</v>
      </c>
      <c r="N104" s="1">
        <v>0</v>
      </c>
      <c r="O104" s="1">
        <f t="shared" si="7"/>
        <v>0</v>
      </c>
      <c r="P104" s="1">
        <v>0</v>
      </c>
      <c r="Q104" s="1" t="s">
        <v>19</v>
      </c>
      <c r="R104" s="1">
        <v>0</v>
      </c>
      <c r="S104" s="1">
        <v>0</v>
      </c>
      <c r="T104" s="1" t="s">
        <v>224</v>
      </c>
      <c r="U104" s="1" t="s">
        <v>224</v>
      </c>
      <c r="V104" s="1" t="s">
        <v>28</v>
      </c>
      <c r="W104" s="1">
        <v>3</v>
      </c>
      <c r="X104" s="1">
        <v>5</v>
      </c>
      <c r="Y104" s="1">
        <v>1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1</v>
      </c>
      <c r="AF104" s="1">
        <v>1</v>
      </c>
      <c r="AG104" s="2">
        <f t="shared" si="9"/>
        <v>13.5</v>
      </c>
      <c r="AH104" s="1">
        <v>1</v>
      </c>
      <c r="AI104" s="1">
        <v>0</v>
      </c>
      <c r="AJ104" s="1">
        <v>0</v>
      </c>
      <c r="AK104" s="1">
        <v>1</v>
      </c>
      <c r="AL104" s="1">
        <v>0</v>
      </c>
      <c r="AM104" s="1">
        <v>1</v>
      </c>
      <c r="AN104" s="1">
        <v>0</v>
      </c>
      <c r="AO104" s="2">
        <f t="shared" si="10"/>
        <v>4.5</v>
      </c>
      <c r="AP104" s="1">
        <v>0</v>
      </c>
      <c r="AQ104" s="1">
        <v>1</v>
      </c>
      <c r="AR104" s="1">
        <v>0</v>
      </c>
      <c r="AS104" s="1">
        <v>0</v>
      </c>
      <c r="AT104" s="1">
        <v>2</v>
      </c>
      <c r="AU104" s="1">
        <v>0</v>
      </c>
      <c r="AV104" s="1">
        <v>0</v>
      </c>
      <c r="AW104" s="1">
        <v>0</v>
      </c>
      <c r="AX104" s="1">
        <v>0</v>
      </c>
      <c r="AY104" s="3">
        <f t="shared" si="11"/>
        <v>2</v>
      </c>
      <c r="AZ104" s="3">
        <f t="shared" si="13"/>
        <v>20</v>
      </c>
      <c r="BA104" s="3">
        <f t="shared" si="12"/>
        <v>43.478260869565219</v>
      </c>
    </row>
    <row r="105" spans="1:53">
      <c r="A105" s="1" t="s">
        <v>63</v>
      </c>
      <c r="B105" s="1" t="s">
        <v>138</v>
      </c>
      <c r="C105" s="1" t="s">
        <v>17</v>
      </c>
      <c r="D105" s="1">
        <v>55</v>
      </c>
      <c r="E105" s="1">
        <v>0</v>
      </c>
      <c r="F105" s="1" t="s">
        <v>23</v>
      </c>
      <c r="G105" s="1" t="s">
        <v>225</v>
      </c>
      <c r="H105" s="1">
        <v>4</v>
      </c>
      <c r="I105" s="1">
        <v>120000</v>
      </c>
      <c r="J105">
        <v>0</v>
      </c>
      <c r="K105" s="1">
        <v>8</v>
      </c>
      <c r="L105" s="1">
        <v>0</v>
      </c>
      <c r="M105" s="1">
        <v>0</v>
      </c>
      <c r="N105" s="1">
        <v>0</v>
      </c>
      <c r="O105" s="1">
        <f t="shared" si="7"/>
        <v>0</v>
      </c>
      <c r="P105" s="1">
        <v>0</v>
      </c>
      <c r="Q105" s="1" t="s">
        <v>19</v>
      </c>
      <c r="R105" s="1">
        <v>0</v>
      </c>
      <c r="S105" s="1">
        <v>0</v>
      </c>
      <c r="T105" s="1" t="s">
        <v>224</v>
      </c>
      <c r="U105" s="1" t="s">
        <v>224</v>
      </c>
      <c r="V105" s="1" t="s">
        <v>37</v>
      </c>
      <c r="W105" s="1">
        <v>2</v>
      </c>
      <c r="X105" s="1">
        <v>3</v>
      </c>
      <c r="Y105" s="1">
        <v>1</v>
      </c>
      <c r="Z105" s="1">
        <v>1</v>
      </c>
      <c r="AA105" s="1">
        <v>0</v>
      </c>
      <c r="AB105" s="1">
        <v>0</v>
      </c>
      <c r="AC105" s="1">
        <v>0</v>
      </c>
      <c r="AD105" s="1">
        <v>0</v>
      </c>
      <c r="AE105" s="1">
        <v>1</v>
      </c>
      <c r="AF105" s="1">
        <v>1</v>
      </c>
      <c r="AG105" s="2">
        <f t="shared" si="9"/>
        <v>10.5</v>
      </c>
      <c r="AH105" s="1">
        <v>1</v>
      </c>
      <c r="AI105" s="1">
        <v>0</v>
      </c>
      <c r="AJ105" s="1">
        <v>0</v>
      </c>
      <c r="AK105" s="1">
        <v>1</v>
      </c>
      <c r="AL105" s="1">
        <v>0</v>
      </c>
      <c r="AM105" s="1">
        <v>0</v>
      </c>
      <c r="AN105" s="1">
        <v>1</v>
      </c>
      <c r="AO105" s="2">
        <f t="shared" si="10"/>
        <v>5.5</v>
      </c>
      <c r="AP105" s="1">
        <v>0</v>
      </c>
      <c r="AQ105" s="1">
        <v>1</v>
      </c>
      <c r="AR105" s="1">
        <v>0</v>
      </c>
      <c r="AS105" s="1">
        <v>1</v>
      </c>
      <c r="AT105" s="1">
        <v>1</v>
      </c>
      <c r="AU105" s="1">
        <v>0</v>
      </c>
      <c r="AV105" s="1">
        <v>0</v>
      </c>
      <c r="AW105" s="1">
        <v>0</v>
      </c>
      <c r="AX105" s="1">
        <v>0</v>
      </c>
      <c r="AY105" s="3">
        <f t="shared" si="11"/>
        <v>3.5</v>
      </c>
      <c r="AZ105" s="3">
        <f t="shared" si="13"/>
        <v>19.5</v>
      </c>
      <c r="BA105" s="3">
        <f t="shared" si="12"/>
        <v>42.391304347826086</v>
      </c>
    </row>
    <row r="106" spans="1:53">
      <c r="A106" s="1" t="s">
        <v>63</v>
      </c>
      <c r="B106" s="1" t="s">
        <v>139</v>
      </c>
      <c r="C106" s="1" t="s">
        <v>17</v>
      </c>
      <c r="D106" s="1">
        <v>33</v>
      </c>
      <c r="E106" s="1">
        <v>0</v>
      </c>
      <c r="F106" s="1" t="s">
        <v>23</v>
      </c>
      <c r="G106" s="1" t="s">
        <v>225</v>
      </c>
      <c r="H106" s="1">
        <v>9</v>
      </c>
      <c r="I106" s="1">
        <v>100000</v>
      </c>
      <c r="J106">
        <v>0</v>
      </c>
      <c r="K106" s="1">
        <v>12</v>
      </c>
      <c r="L106" s="1">
        <v>0</v>
      </c>
      <c r="M106" s="1">
        <v>0</v>
      </c>
      <c r="N106" s="1">
        <v>0</v>
      </c>
      <c r="O106" s="1">
        <f t="shared" si="7"/>
        <v>0</v>
      </c>
      <c r="P106" s="1">
        <v>0</v>
      </c>
      <c r="Q106" s="1" t="s">
        <v>19</v>
      </c>
      <c r="R106" s="1">
        <v>1</v>
      </c>
      <c r="S106" s="1">
        <v>0</v>
      </c>
      <c r="T106" s="1" t="s">
        <v>224</v>
      </c>
      <c r="U106" s="1" t="s">
        <v>224</v>
      </c>
      <c r="V106" s="1" t="s">
        <v>51</v>
      </c>
      <c r="W106" s="1">
        <v>2</v>
      </c>
      <c r="X106" s="1">
        <v>4</v>
      </c>
      <c r="Y106" s="1">
        <v>1</v>
      </c>
      <c r="Z106" s="1">
        <v>1</v>
      </c>
      <c r="AA106" s="1">
        <v>0</v>
      </c>
      <c r="AB106" s="1">
        <v>0</v>
      </c>
      <c r="AC106" s="1">
        <v>0</v>
      </c>
      <c r="AD106" s="1">
        <v>1</v>
      </c>
      <c r="AE106" s="1">
        <v>0</v>
      </c>
      <c r="AF106" s="1">
        <v>1</v>
      </c>
      <c r="AG106" s="2">
        <f t="shared" si="9"/>
        <v>11.5</v>
      </c>
      <c r="AH106" s="1">
        <v>0</v>
      </c>
      <c r="AI106" s="1">
        <v>1</v>
      </c>
      <c r="AJ106" s="1">
        <v>0</v>
      </c>
      <c r="AK106" s="1">
        <v>1</v>
      </c>
      <c r="AL106" s="1">
        <v>0</v>
      </c>
      <c r="AM106" s="1">
        <v>1</v>
      </c>
      <c r="AN106" s="1">
        <v>0</v>
      </c>
      <c r="AO106" s="2">
        <f t="shared" si="10"/>
        <v>3</v>
      </c>
      <c r="AP106" s="1">
        <v>0</v>
      </c>
      <c r="AQ106" s="1">
        <v>1</v>
      </c>
      <c r="AR106" s="1">
        <v>0</v>
      </c>
      <c r="AS106" s="1">
        <v>1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3">
        <f t="shared" si="11"/>
        <v>3.5</v>
      </c>
      <c r="AZ106" s="3">
        <f t="shared" si="13"/>
        <v>18</v>
      </c>
      <c r="BA106" s="3">
        <f t="shared" si="12"/>
        <v>39.130434782608695</v>
      </c>
    </row>
    <row r="107" spans="1:53">
      <c r="A107" s="1" t="s">
        <v>63</v>
      </c>
      <c r="B107" s="1" t="s">
        <v>140</v>
      </c>
      <c r="C107" s="1" t="s">
        <v>30</v>
      </c>
      <c r="D107" s="1">
        <v>45</v>
      </c>
      <c r="E107" s="1">
        <v>7</v>
      </c>
      <c r="F107" s="1" t="s">
        <v>23</v>
      </c>
      <c r="G107" s="1" t="s">
        <v>225</v>
      </c>
      <c r="H107" s="1">
        <v>10</v>
      </c>
      <c r="I107" s="1">
        <v>100000</v>
      </c>
      <c r="J107">
        <v>0</v>
      </c>
      <c r="K107" s="1">
        <v>13</v>
      </c>
      <c r="L107" s="1">
        <v>0</v>
      </c>
      <c r="M107" s="1">
        <v>0</v>
      </c>
      <c r="N107" s="1">
        <v>0</v>
      </c>
      <c r="O107" s="1">
        <f t="shared" si="7"/>
        <v>0</v>
      </c>
      <c r="P107" s="1">
        <v>0</v>
      </c>
      <c r="Q107" s="1" t="s">
        <v>20</v>
      </c>
      <c r="R107" s="1">
        <v>1</v>
      </c>
      <c r="S107" s="1">
        <v>0</v>
      </c>
      <c r="T107" s="1" t="s">
        <v>224</v>
      </c>
      <c r="U107" s="1" t="s">
        <v>224</v>
      </c>
      <c r="V107" s="1" t="s">
        <v>51</v>
      </c>
      <c r="W107" s="1">
        <v>2</v>
      </c>
      <c r="X107" s="1">
        <v>3</v>
      </c>
      <c r="Y107" s="1">
        <v>1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1</v>
      </c>
      <c r="AG107" s="2">
        <f t="shared" si="9"/>
        <v>8.5</v>
      </c>
      <c r="AH107" s="1">
        <v>1</v>
      </c>
      <c r="AI107" s="1">
        <v>0</v>
      </c>
      <c r="AJ107" s="1">
        <v>0</v>
      </c>
      <c r="AK107" s="1">
        <v>1</v>
      </c>
      <c r="AL107" s="1">
        <v>0</v>
      </c>
      <c r="AM107" s="1">
        <v>1</v>
      </c>
      <c r="AN107" s="1">
        <v>0</v>
      </c>
      <c r="AO107" s="2">
        <f t="shared" si="10"/>
        <v>4.5</v>
      </c>
      <c r="AP107" s="1">
        <v>0</v>
      </c>
      <c r="AQ107" s="1">
        <v>1</v>
      </c>
      <c r="AR107" s="1">
        <v>1</v>
      </c>
      <c r="AS107" s="1">
        <v>1</v>
      </c>
      <c r="AT107" s="1">
        <v>1</v>
      </c>
      <c r="AU107" s="1">
        <v>0</v>
      </c>
      <c r="AV107" s="1">
        <v>0</v>
      </c>
      <c r="AW107" s="1">
        <v>0</v>
      </c>
      <c r="AX107" s="1">
        <v>0</v>
      </c>
      <c r="AY107" s="3">
        <f t="shared" si="11"/>
        <v>5.5</v>
      </c>
      <c r="AZ107" s="3">
        <f t="shared" si="13"/>
        <v>18.5</v>
      </c>
      <c r="BA107" s="3">
        <f t="shared" si="12"/>
        <v>40.217391304347828</v>
      </c>
    </row>
    <row r="108" spans="1:53">
      <c r="A108" s="1" t="s">
        <v>63</v>
      </c>
      <c r="B108" s="1" t="s">
        <v>141</v>
      </c>
      <c r="C108" s="1" t="s">
        <v>17</v>
      </c>
      <c r="D108" s="1">
        <v>54</v>
      </c>
      <c r="E108" s="1">
        <v>10</v>
      </c>
      <c r="F108" s="1" t="s">
        <v>23</v>
      </c>
      <c r="G108" s="1" t="s">
        <v>223</v>
      </c>
      <c r="H108" s="1">
        <v>20</v>
      </c>
      <c r="I108" s="1">
        <v>200000</v>
      </c>
      <c r="J108">
        <v>6</v>
      </c>
      <c r="K108" s="1">
        <v>11</v>
      </c>
      <c r="L108" s="1">
        <v>0</v>
      </c>
      <c r="M108" s="1">
        <v>3</v>
      </c>
      <c r="N108" s="1">
        <v>3</v>
      </c>
      <c r="O108" s="1">
        <f t="shared" si="7"/>
        <v>6</v>
      </c>
      <c r="P108" s="1">
        <v>1</v>
      </c>
      <c r="Q108" s="1" t="s">
        <v>20</v>
      </c>
      <c r="R108" s="1">
        <v>0</v>
      </c>
      <c r="S108" s="1">
        <v>0</v>
      </c>
      <c r="T108" s="1" t="s">
        <v>224</v>
      </c>
      <c r="U108" s="1" t="s">
        <v>224</v>
      </c>
      <c r="V108" s="1" t="s">
        <v>51</v>
      </c>
      <c r="W108" s="1">
        <v>2</v>
      </c>
      <c r="X108" s="1">
        <v>3</v>
      </c>
      <c r="Y108" s="1">
        <v>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</v>
      </c>
      <c r="AF108" s="1">
        <v>1</v>
      </c>
      <c r="AG108" s="2">
        <f t="shared" si="9"/>
        <v>10.5</v>
      </c>
      <c r="AH108" s="1">
        <v>1</v>
      </c>
      <c r="AI108" s="1">
        <v>1</v>
      </c>
      <c r="AJ108" s="1">
        <v>0</v>
      </c>
      <c r="AK108" s="1">
        <v>1</v>
      </c>
      <c r="AL108" s="1">
        <v>1</v>
      </c>
      <c r="AM108" s="1">
        <v>1</v>
      </c>
      <c r="AN108" s="1">
        <v>0</v>
      </c>
      <c r="AO108" s="2">
        <f t="shared" si="10"/>
        <v>6.5</v>
      </c>
      <c r="AP108" s="1">
        <v>0</v>
      </c>
      <c r="AQ108" s="1">
        <v>1</v>
      </c>
      <c r="AR108" s="1">
        <v>1</v>
      </c>
      <c r="AS108" s="1">
        <v>1</v>
      </c>
      <c r="AT108" s="1">
        <v>2</v>
      </c>
      <c r="AU108" s="1">
        <v>1</v>
      </c>
      <c r="AV108" s="1">
        <v>0</v>
      </c>
      <c r="AW108" s="1">
        <v>0</v>
      </c>
      <c r="AX108" s="1">
        <v>0</v>
      </c>
      <c r="AY108" s="3">
        <f t="shared" si="11"/>
        <v>7</v>
      </c>
      <c r="AZ108" s="3">
        <f t="shared" si="13"/>
        <v>24</v>
      </c>
      <c r="BA108" s="3">
        <f t="shared" si="12"/>
        <v>52.173913043478258</v>
      </c>
    </row>
    <row r="109" spans="1:53">
      <c r="A109" s="1" t="s">
        <v>63</v>
      </c>
      <c r="B109" s="1" t="s">
        <v>142</v>
      </c>
      <c r="C109" s="1" t="s">
        <v>30</v>
      </c>
      <c r="D109" s="1">
        <v>70</v>
      </c>
      <c r="E109" s="1">
        <v>0</v>
      </c>
      <c r="F109" s="1" t="s">
        <v>23</v>
      </c>
      <c r="G109" s="1" t="s">
        <v>225</v>
      </c>
      <c r="H109" s="1">
        <v>12</v>
      </c>
      <c r="I109" s="1">
        <v>120000</v>
      </c>
      <c r="J109">
        <v>0</v>
      </c>
      <c r="K109" s="1">
        <v>11</v>
      </c>
      <c r="L109" s="1">
        <v>0</v>
      </c>
      <c r="M109" s="1">
        <v>0</v>
      </c>
      <c r="N109" s="1">
        <v>0</v>
      </c>
      <c r="O109" s="1">
        <f t="shared" si="7"/>
        <v>0</v>
      </c>
      <c r="P109" s="1">
        <v>0</v>
      </c>
      <c r="Q109" s="1" t="s">
        <v>19</v>
      </c>
      <c r="R109" s="1">
        <v>0</v>
      </c>
      <c r="S109" s="1">
        <v>0</v>
      </c>
      <c r="T109" s="1" t="s">
        <v>224</v>
      </c>
      <c r="U109" s="1" t="s">
        <v>224</v>
      </c>
      <c r="V109" s="1" t="s">
        <v>37</v>
      </c>
      <c r="W109" s="1">
        <v>1</v>
      </c>
      <c r="X109" s="1">
        <v>3</v>
      </c>
      <c r="Y109" s="1">
        <v>1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1</v>
      </c>
      <c r="AF109" s="1">
        <v>1</v>
      </c>
      <c r="AG109" s="2">
        <f t="shared" si="9"/>
        <v>9.5</v>
      </c>
      <c r="AH109" s="1">
        <v>1</v>
      </c>
      <c r="AI109" s="1">
        <v>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2">
        <f t="shared" si="10"/>
        <v>4.5</v>
      </c>
      <c r="AP109" s="1">
        <v>0</v>
      </c>
      <c r="AQ109" s="1">
        <v>1</v>
      </c>
      <c r="AR109" s="1">
        <v>0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3">
        <f t="shared" si="11"/>
        <v>1.5</v>
      </c>
      <c r="AZ109" s="3">
        <f t="shared" si="13"/>
        <v>15.5</v>
      </c>
      <c r="BA109" s="3">
        <f t="shared" si="12"/>
        <v>33.695652173913047</v>
      </c>
    </row>
    <row r="110" spans="1:53">
      <c r="A110" s="1" t="s">
        <v>63</v>
      </c>
      <c r="B110" s="1" t="s">
        <v>143</v>
      </c>
      <c r="C110" s="1" t="s">
        <v>17</v>
      </c>
      <c r="D110" s="1">
        <v>40</v>
      </c>
      <c r="E110" s="1">
        <v>12</v>
      </c>
      <c r="F110" s="1" t="s">
        <v>23</v>
      </c>
      <c r="G110" s="1" t="s">
        <v>225</v>
      </c>
      <c r="H110" s="1">
        <v>10</v>
      </c>
      <c r="I110" s="1">
        <v>200000</v>
      </c>
      <c r="J110">
        <v>0</v>
      </c>
      <c r="K110" s="1">
        <v>15</v>
      </c>
      <c r="L110" s="1">
        <v>0</v>
      </c>
      <c r="M110" s="1">
        <v>0</v>
      </c>
      <c r="N110" s="1">
        <v>0</v>
      </c>
      <c r="O110" s="1">
        <f t="shared" si="7"/>
        <v>0</v>
      </c>
      <c r="P110" s="1">
        <v>0</v>
      </c>
      <c r="Q110" s="1" t="s">
        <v>20</v>
      </c>
      <c r="R110" s="1">
        <v>1</v>
      </c>
      <c r="S110" s="1">
        <v>0</v>
      </c>
      <c r="T110" s="1" t="s">
        <v>224</v>
      </c>
      <c r="U110" s="1" t="s">
        <v>224</v>
      </c>
      <c r="V110" s="1" t="s">
        <v>51</v>
      </c>
      <c r="W110" s="1">
        <v>1</v>
      </c>
      <c r="X110" s="1">
        <v>4</v>
      </c>
      <c r="Y110" s="1">
        <v>1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1</v>
      </c>
      <c r="AF110" s="1">
        <v>1</v>
      </c>
      <c r="AG110" s="2">
        <f t="shared" si="9"/>
        <v>10.5</v>
      </c>
      <c r="AH110" s="1">
        <v>1</v>
      </c>
      <c r="AI110" s="1">
        <v>0</v>
      </c>
      <c r="AJ110" s="1">
        <v>0</v>
      </c>
      <c r="AK110" s="1">
        <v>1</v>
      </c>
      <c r="AL110" s="1">
        <v>1</v>
      </c>
      <c r="AM110" s="1">
        <v>0</v>
      </c>
      <c r="AN110" s="1">
        <v>0</v>
      </c>
      <c r="AO110" s="2">
        <f t="shared" si="10"/>
        <v>5.5</v>
      </c>
      <c r="AP110" s="1">
        <v>0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0</v>
      </c>
      <c r="AW110" s="1">
        <v>0</v>
      </c>
      <c r="AX110" s="1">
        <v>0</v>
      </c>
      <c r="AY110" s="3">
        <f t="shared" si="11"/>
        <v>6.5</v>
      </c>
      <c r="AZ110" s="3">
        <f t="shared" si="13"/>
        <v>22.5</v>
      </c>
      <c r="BA110" s="3">
        <f t="shared" si="12"/>
        <v>48.913043478260867</v>
      </c>
    </row>
    <row r="111" spans="1:53">
      <c r="A111" s="1" t="s">
        <v>63</v>
      </c>
      <c r="B111" s="1" t="s">
        <v>144</v>
      </c>
      <c r="C111" s="1" t="s">
        <v>17</v>
      </c>
      <c r="D111" s="1">
        <v>60</v>
      </c>
      <c r="E111" s="1">
        <v>8</v>
      </c>
      <c r="F111" s="1" t="s">
        <v>23</v>
      </c>
      <c r="G111" s="1" t="s">
        <v>225</v>
      </c>
      <c r="H111" s="1">
        <v>8</v>
      </c>
      <c r="I111" s="1">
        <v>120000</v>
      </c>
      <c r="J111">
        <v>0</v>
      </c>
      <c r="K111" s="1">
        <v>7</v>
      </c>
      <c r="L111" s="1">
        <v>0</v>
      </c>
      <c r="M111" s="1">
        <v>0</v>
      </c>
      <c r="N111" s="1">
        <v>0</v>
      </c>
      <c r="O111" s="1">
        <f t="shared" si="7"/>
        <v>0</v>
      </c>
      <c r="P111" s="1">
        <v>0</v>
      </c>
      <c r="Q111" s="1" t="s">
        <v>19</v>
      </c>
      <c r="R111" s="1">
        <v>1</v>
      </c>
      <c r="S111" s="1">
        <v>0</v>
      </c>
      <c r="T111" s="1" t="s">
        <v>224</v>
      </c>
      <c r="U111" s="1" t="s">
        <v>224</v>
      </c>
      <c r="V111" s="1" t="s">
        <v>51</v>
      </c>
      <c r="W111" s="1">
        <v>2</v>
      </c>
      <c r="X111" s="1">
        <v>4</v>
      </c>
      <c r="Y111" s="1">
        <v>1</v>
      </c>
      <c r="Z111" s="1">
        <v>0</v>
      </c>
      <c r="AA111" s="1">
        <v>1</v>
      </c>
      <c r="AB111" s="1">
        <v>0</v>
      </c>
      <c r="AC111" s="1">
        <v>0</v>
      </c>
      <c r="AD111" s="1">
        <v>0</v>
      </c>
      <c r="AE111" s="1">
        <v>1</v>
      </c>
      <c r="AF111" s="1">
        <v>1</v>
      </c>
      <c r="AG111" s="2">
        <f t="shared" si="9"/>
        <v>11.5</v>
      </c>
      <c r="AH111" s="1">
        <v>1</v>
      </c>
      <c r="AI111" s="1">
        <v>1</v>
      </c>
      <c r="AJ111" s="1">
        <v>0</v>
      </c>
      <c r="AK111" s="1">
        <v>1</v>
      </c>
      <c r="AL111" s="1">
        <v>0</v>
      </c>
      <c r="AM111" s="1">
        <v>1</v>
      </c>
      <c r="AN111" s="1">
        <v>0</v>
      </c>
      <c r="AO111" s="2">
        <f t="shared" si="10"/>
        <v>5</v>
      </c>
      <c r="AP111" s="1">
        <v>0</v>
      </c>
      <c r="AQ111" s="1">
        <v>1</v>
      </c>
      <c r="AR111" s="1">
        <v>0</v>
      </c>
      <c r="AS111" s="1">
        <v>0</v>
      </c>
      <c r="AT111" s="1">
        <v>2</v>
      </c>
      <c r="AU111" s="1">
        <v>0</v>
      </c>
      <c r="AV111" s="1">
        <v>0</v>
      </c>
      <c r="AW111" s="1">
        <v>0</v>
      </c>
      <c r="AX111" s="1">
        <v>0</v>
      </c>
      <c r="AY111" s="3">
        <f t="shared" si="11"/>
        <v>2</v>
      </c>
      <c r="AZ111" s="3">
        <f t="shared" si="13"/>
        <v>18.5</v>
      </c>
      <c r="BA111" s="3">
        <f t="shared" si="12"/>
        <v>40.217391304347828</v>
      </c>
    </row>
    <row r="112" spans="1:53">
      <c r="A112" s="1" t="s">
        <v>63</v>
      </c>
      <c r="B112" s="1" t="s">
        <v>145</v>
      </c>
      <c r="C112" s="1" t="s">
        <v>30</v>
      </c>
      <c r="D112" s="1">
        <v>65</v>
      </c>
      <c r="E112" s="1">
        <v>0</v>
      </c>
      <c r="F112" s="1" t="s">
        <v>23</v>
      </c>
      <c r="G112" s="1" t="s">
        <v>225</v>
      </c>
      <c r="H112" s="1">
        <v>15</v>
      </c>
      <c r="I112" s="1">
        <v>250000</v>
      </c>
      <c r="J112">
        <v>2</v>
      </c>
      <c r="K112" s="1">
        <v>12</v>
      </c>
      <c r="L112" s="1">
        <v>0</v>
      </c>
      <c r="M112" s="1">
        <v>1</v>
      </c>
      <c r="N112" s="1">
        <v>1</v>
      </c>
      <c r="O112" s="1">
        <f t="shared" si="7"/>
        <v>2</v>
      </c>
      <c r="P112" s="1">
        <v>1</v>
      </c>
      <c r="Q112" s="1" t="s">
        <v>20</v>
      </c>
      <c r="R112" s="1">
        <v>1</v>
      </c>
      <c r="S112" s="1">
        <v>0</v>
      </c>
      <c r="T112" s="1" t="s">
        <v>224</v>
      </c>
      <c r="U112" s="1" t="s">
        <v>224</v>
      </c>
      <c r="V112" s="1" t="s">
        <v>51</v>
      </c>
      <c r="W112" s="1">
        <v>1</v>
      </c>
      <c r="X112" s="1">
        <v>3</v>
      </c>
      <c r="Y112" s="1">
        <v>1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1</v>
      </c>
      <c r="AG112" s="2">
        <f t="shared" si="9"/>
        <v>7.5</v>
      </c>
      <c r="AH112" s="1">
        <v>1</v>
      </c>
      <c r="AI112" s="1">
        <v>0</v>
      </c>
      <c r="AJ112" s="1">
        <v>0</v>
      </c>
      <c r="AK112" s="1">
        <v>1</v>
      </c>
      <c r="AL112" s="1">
        <v>0</v>
      </c>
      <c r="AM112" s="1">
        <v>1</v>
      </c>
      <c r="AN112" s="1">
        <v>0</v>
      </c>
      <c r="AO112" s="2">
        <f t="shared" si="10"/>
        <v>4.5</v>
      </c>
      <c r="AP112" s="1">
        <v>0</v>
      </c>
      <c r="AQ112" s="1">
        <v>1</v>
      </c>
      <c r="AR112" s="1">
        <v>0</v>
      </c>
      <c r="AS112" s="1">
        <v>1</v>
      </c>
      <c r="AT112" s="1">
        <v>1</v>
      </c>
      <c r="AU112" s="1">
        <v>1</v>
      </c>
      <c r="AV112" s="1">
        <v>0</v>
      </c>
      <c r="AW112" s="1">
        <v>0</v>
      </c>
      <c r="AX112" s="1">
        <v>0</v>
      </c>
      <c r="AY112" s="3">
        <f t="shared" si="11"/>
        <v>4.5</v>
      </c>
      <c r="AZ112" s="3">
        <f t="shared" si="13"/>
        <v>16.5</v>
      </c>
      <c r="BA112" s="3">
        <f t="shared" si="12"/>
        <v>35.869565217391305</v>
      </c>
    </row>
    <row r="113" spans="1:53">
      <c r="A113" s="1" t="s">
        <v>63</v>
      </c>
      <c r="B113" s="1" t="s">
        <v>146</v>
      </c>
      <c r="C113" s="1" t="s">
        <v>30</v>
      </c>
      <c r="D113" s="1">
        <v>60</v>
      </c>
      <c r="E113" s="1">
        <v>0</v>
      </c>
      <c r="F113" s="1" t="s">
        <v>23</v>
      </c>
      <c r="G113" s="1" t="s">
        <v>225</v>
      </c>
      <c r="H113" s="1">
        <v>11</v>
      </c>
      <c r="I113" s="1">
        <v>150000</v>
      </c>
      <c r="J113">
        <v>0</v>
      </c>
      <c r="K113" s="1">
        <v>8</v>
      </c>
      <c r="L113" s="1">
        <v>0</v>
      </c>
      <c r="M113" s="1">
        <v>0</v>
      </c>
      <c r="N113" s="1">
        <v>0</v>
      </c>
      <c r="O113" s="1">
        <f t="shared" si="7"/>
        <v>0</v>
      </c>
      <c r="P113" s="1">
        <v>0</v>
      </c>
      <c r="Q113" s="1" t="s">
        <v>19</v>
      </c>
      <c r="R113" s="1">
        <v>1</v>
      </c>
      <c r="S113" s="1">
        <v>0</v>
      </c>
      <c r="T113" s="1" t="s">
        <v>224</v>
      </c>
      <c r="U113" s="1" t="s">
        <v>224</v>
      </c>
      <c r="V113" s="1" t="s">
        <v>37</v>
      </c>
      <c r="W113" s="1">
        <v>1</v>
      </c>
      <c r="X113" s="1">
        <v>3</v>
      </c>
      <c r="Y113" s="1">
        <v>1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1</v>
      </c>
      <c r="AG113" s="2">
        <f t="shared" si="9"/>
        <v>7.5</v>
      </c>
      <c r="AH113" s="1">
        <v>0</v>
      </c>
      <c r="AI113" s="1">
        <v>1</v>
      </c>
      <c r="AJ113" s="1">
        <v>0</v>
      </c>
      <c r="AK113" s="1">
        <v>1</v>
      </c>
      <c r="AL113" s="1">
        <v>0</v>
      </c>
      <c r="AM113" s="1">
        <v>1</v>
      </c>
      <c r="AN113" s="1">
        <v>0</v>
      </c>
      <c r="AO113" s="2">
        <f t="shared" si="10"/>
        <v>3</v>
      </c>
      <c r="AP113" s="1">
        <v>0</v>
      </c>
      <c r="AQ113" s="1">
        <v>1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3">
        <f t="shared" si="11"/>
        <v>1.5</v>
      </c>
      <c r="AZ113" s="3">
        <f t="shared" si="13"/>
        <v>12</v>
      </c>
      <c r="BA113" s="3">
        <f t="shared" si="12"/>
        <v>26.086956521739129</v>
      </c>
    </row>
    <row r="114" spans="1:53">
      <c r="A114" s="1" t="s">
        <v>63</v>
      </c>
      <c r="B114" s="1" t="s">
        <v>147</v>
      </c>
      <c r="C114" s="1" t="s">
        <v>17</v>
      </c>
      <c r="D114" s="1">
        <v>45</v>
      </c>
      <c r="E114" s="1">
        <v>6</v>
      </c>
      <c r="F114" s="1" t="s">
        <v>23</v>
      </c>
      <c r="G114" s="1" t="s">
        <v>225</v>
      </c>
      <c r="H114" s="1">
        <v>16</v>
      </c>
      <c r="I114" s="1">
        <v>250000</v>
      </c>
      <c r="J114">
        <v>0</v>
      </c>
      <c r="K114" s="1">
        <v>5</v>
      </c>
      <c r="L114" s="1">
        <v>0</v>
      </c>
      <c r="M114" s="1">
        <v>0</v>
      </c>
      <c r="N114" s="1">
        <v>0</v>
      </c>
      <c r="O114" s="1">
        <f t="shared" si="7"/>
        <v>0</v>
      </c>
      <c r="P114" s="1">
        <v>0</v>
      </c>
      <c r="Q114" s="1" t="s">
        <v>19</v>
      </c>
      <c r="R114" s="1">
        <v>0</v>
      </c>
      <c r="S114" s="1">
        <v>0</v>
      </c>
      <c r="T114" s="1" t="s">
        <v>224</v>
      </c>
      <c r="U114" s="1" t="s">
        <v>224</v>
      </c>
      <c r="V114" s="1" t="s">
        <v>37</v>
      </c>
      <c r="W114" s="1">
        <v>1</v>
      </c>
      <c r="X114" s="1">
        <v>3</v>
      </c>
      <c r="Y114" s="1">
        <v>1</v>
      </c>
      <c r="Z114" s="1">
        <v>0</v>
      </c>
      <c r="AA114" s="1">
        <v>0</v>
      </c>
      <c r="AB114" s="1">
        <v>2</v>
      </c>
      <c r="AC114" s="1">
        <v>0</v>
      </c>
      <c r="AD114" s="1">
        <v>0</v>
      </c>
      <c r="AE114" s="1">
        <v>1</v>
      </c>
      <c r="AF114" s="1">
        <v>1</v>
      </c>
      <c r="AG114" s="2">
        <f t="shared" si="9"/>
        <v>10</v>
      </c>
      <c r="AH114" s="1">
        <v>1</v>
      </c>
      <c r="AI114" s="1">
        <v>0</v>
      </c>
      <c r="AJ114" s="1">
        <v>0</v>
      </c>
      <c r="AK114" s="1">
        <v>1</v>
      </c>
      <c r="AL114" s="1">
        <v>0</v>
      </c>
      <c r="AM114" s="1">
        <v>0</v>
      </c>
      <c r="AN114" s="1">
        <v>0</v>
      </c>
      <c r="AO114" s="2">
        <f t="shared" si="10"/>
        <v>4</v>
      </c>
      <c r="AP114" s="1">
        <v>1</v>
      </c>
      <c r="AQ114" s="1">
        <v>1</v>
      </c>
      <c r="AR114" s="1">
        <v>1</v>
      </c>
      <c r="AS114" s="1">
        <v>0</v>
      </c>
      <c r="AT114" s="1">
        <v>1</v>
      </c>
      <c r="AU114" s="1">
        <v>1</v>
      </c>
      <c r="AV114" s="1">
        <v>0</v>
      </c>
      <c r="AW114" s="1">
        <v>0</v>
      </c>
      <c r="AX114" s="1">
        <v>0</v>
      </c>
      <c r="AY114" s="3">
        <f t="shared" si="11"/>
        <v>6.5</v>
      </c>
      <c r="AZ114" s="3">
        <f t="shared" si="13"/>
        <v>20.5</v>
      </c>
      <c r="BA114" s="3">
        <f t="shared" si="12"/>
        <v>44.565217391304344</v>
      </c>
    </row>
    <row r="115" spans="1:53">
      <c r="A115" s="1" t="s">
        <v>15</v>
      </c>
      <c r="B115" s="1" t="s">
        <v>148</v>
      </c>
      <c r="C115" s="1" t="s">
        <v>17</v>
      </c>
      <c r="D115" s="1">
        <v>42</v>
      </c>
      <c r="E115" s="1">
        <v>8</v>
      </c>
      <c r="F115" s="1" t="s">
        <v>23</v>
      </c>
      <c r="G115" s="1" t="s">
        <v>223</v>
      </c>
      <c r="H115" s="1">
        <v>40</v>
      </c>
      <c r="I115" s="1">
        <v>800000</v>
      </c>
      <c r="J115">
        <v>0</v>
      </c>
      <c r="K115" s="1">
        <v>15</v>
      </c>
      <c r="L115" s="1">
        <v>0</v>
      </c>
      <c r="M115" s="1">
        <v>0</v>
      </c>
      <c r="N115" s="1">
        <v>0</v>
      </c>
      <c r="O115" s="1">
        <f t="shared" si="7"/>
        <v>0</v>
      </c>
      <c r="P115" s="1">
        <v>0</v>
      </c>
      <c r="Q115" s="1" t="s">
        <v>19</v>
      </c>
      <c r="R115" s="1">
        <v>0</v>
      </c>
      <c r="S115" s="1">
        <v>0</v>
      </c>
      <c r="T115" s="1" t="s">
        <v>224</v>
      </c>
      <c r="U115" s="1" t="s">
        <v>224</v>
      </c>
      <c r="V115" s="1" t="s">
        <v>37</v>
      </c>
      <c r="W115" s="1">
        <v>2</v>
      </c>
      <c r="X115" s="1">
        <v>3</v>
      </c>
      <c r="Y115" s="1">
        <v>1</v>
      </c>
      <c r="Z115" s="1">
        <v>0</v>
      </c>
      <c r="AA115" s="1">
        <v>0</v>
      </c>
      <c r="AB115" s="1">
        <v>0</v>
      </c>
      <c r="AC115" s="1">
        <v>1</v>
      </c>
      <c r="AD115" s="1">
        <v>0</v>
      </c>
      <c r="AE115" s="1">
        <v>0</v>
      </c>
      <c r="AF115" s="1">
        <v>0</v>
      </c>
      <c r="AG115" s="2">
        <f t="shared" si="9"/>
        <v>8</v>
      </c>
      <c r="AH115" s="1">
        <v>1</v>
      </c>
      <c r="AI115" s="1">
        <v>1</v>
      </c>
      <c r="AJ115" s="1">
        <v>0</v>
      </c>
      <c r="AK115" s="1">
        <v>1</v>
      </c>
      <c r="AL115" s="1">
        <v>0</v>
      </c>
      <c r="AM115" s="1">
        <v>1</v>
      </c>
      <c r="AN115" s="1">
        <v>0</v>
      </c>
      <c r="AO115" s="2">
        <f t="shared" si="10"/>
        <v>5</v>
      </c>
      <c r="AP115" s="1">
        <v>0</v>
      </c>
      <c r="AQ115" s="1">
        <v>1</v>
      </c>
      <c r="AR115" s="1">
        <v>1</v>
      </c>
      <c r="AS115" s="1">
        <v>0</v>
      </c>
      <c r="AT115" s="1">
        <v>1</v>
      </c>
      <c r="AU115" s="1">
        <v>1</v>
      </c>
      <c r="AV115" s="1">
        <v>0</v>
      </c>
      <c r="AW115" s="1">
        <v>0</v>
      </c>
      <c r="AX115" s="1">
        <v>0</v>
      </c>
      <c r="AY115" s="3">
        <f t="shared" si="11"/>
        <v>4.5</v>
      </c>
      <c r="AZ115" s="3">
        <f t="shared" si="13"/>
        <v>17.5</v>
      </c>
      <c r="BA115" s="3">
        <f t="shared" si="12"/>
        <v>38.04347826086957</v>
      </c>
    </row>
    <row r="116" spans="1:53">
      <c r="A116" s="1" t="s">
        <v>15</v>
      </c>
      <c r="B116" s="1" t="s">
        <v>149</v>
      </c>
      <c r="C116" s="1" t="s">
        <v>17</v>
      </c>
      <c r="D116" s="1">
        <v>56</v>
      </c>
      <c r="E116" s="1">
        <v>3</v>
      </c>
      <c r="F116" s="1" t="s">
        <v>23</v>
      </c>
      <c r="G116" s="1" t="s">
        <v>223</v>
      </c>
      <c r="H116" s="1">
        <v>60</v>
      </c>
      <c r="I116" s="1">
        <v>800000</v>
      </c>
      <c r="J116">
        <v>0</v>
      </c>
      <c r="K116" s="1">
        <v>20</v>
      </c>
      <c r="L116" s="1">
        <v>0</v>
      </c>
      <c r="M116" s="1">
        <v>0</v>
      </c>
      <c r="N116" s="1">
        <v>0</v>
      </c>
      <c r="O116" s="1">
        <f t="shared" si="7"/>
        <v>0</v>
      </c>
      <c r="P116" s="1">
        <v>0</v>
      </c>
      <c r="Q116" s="1" t="s">
        <v>20</v>
      </c>
      <c r="R116" s="1">
        <v>1</v>
      </c>
      <c r="S116" s="1">
        <v>0</v>
      </c>
      <c r="T116" s="1" t="s">
        <v>224</v>
      </c>
      <c r="U116" s="1" t="s">
        <v>224</v>
      </c>
      <c r="V116" s="1" t="s">
        <v>28</v>
      </c>
      <c r="W116" s="1">
        <v>3</v>
      </c>
      <c r="X116" s="1">
        <v>4</v>
      </c>
      <c r="Y116" s="1">
        <v>1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1</v>
      </c>
      <c r="AG116" s="2">
        <f t="shared" si="9"/>
        <v>10</v>
      </c>
      <c r="AH116" s="1">
        <v>1</v>
      </c>
      <c r="AI116" s="1">
        <v>0</v>
      </c>
      <c r="AJ116" s="1">
        <v>0</v>
      </c>
      <c r="AK116" s="1">
        <v>1</v>
      </c>
      <c r="AL116" s="1">
        <v>0</v>
      </c>
      <c r="AM116" s="1">
        <v>1</v>
      </c>
      <c r="AN116" s="1">
        <v>0</v>
      </c>
      <c r="AO116" s="2">
        <f t="shared" si="10"/>
        <v>4.5</v>
      </c>
      <c r="AP116" s="1">
        <v>0</v>
      </c>
      <c r="AQ116" s="1">
        <v>1</v>
      </c>
      <c r="AR116" s="1">
        <v>1</v>
      </c>
      <c r="AS116" s="1">
        <v>1</v>
      </c>
      <c r="AT116" s="1">
        <v>2</v>
      </c>
      <c r="AU116" s="1">
        <v>0</v>
      </c>
      <c r="AV116" s="1">
        <v>0</v>
      </c>
      <c r="AW116" s="1">
        <v>0</v>
      </c>
      <c r="AX116" s="1">
        <v>0</v>
      </c>
      <c r="AY116" s="3">
        <f t="shared" si="11"/>
        <v>6</v>
      </c>
      <c r="AZ116" s="3">
        <f t="shared" si="13"/>
        <v>20.5</v>
      </c>
      <c r="BA116" s="3">
        <f t="shared" si="12"/>
        <v>44.565217391304344</v>
      </c>
    </row>
    <row r="117" spans="1:53">
      <c r="A117" s="1" t="s">
        <v>15</v>
      </c>
      <c r="B117" s="1" t="s">
        <v>150</v>
      </c>
      <c r="C117" s="1" t="s">
        <v>17</v>
      </c>
      <c r="D117" s="1">
        <v>37</v>
      </c>
      <c r="E117" s="1">
        <v>16</v>
      </c>
      <c r="F117" s="1" t="s">
        <v>23</v>
      </c>
      <c r="G117" s="1" t="s">
        <v>223</v>
      </c>
      <c r="H117" s="1">
        <v>80</v>
      </c>
      <c r="I117" s="1">
        <v>1500000</v>
      </c>
      <c r="J117">
        <v>1</v>
      </c>
      <c r="K117" s="1">
        <v>3</v>
      </c>
      <c r="L117" s="1">
        <v>0</v>
      </c>
      <c r="M117" s="1">
        <v>1</v>
      </c>
      <c r="N117" s="1">
        <v>0</v>
      </c>
      <c r="O117" s="1">
        <f t="shared" si="7"/>
        <v>1</v>
      </c>
      <c r="P117" s="1">
        <v>1</v>
      </c>
      <c r="Q117" s="1" t="s">
        <v>20</v>
      </c>
      <c r="R117" s="1">
        <v>1</v>
      </c>
      <c r="S117" s="1">
        <v>0</v>
      </c>
      <c r="T117" s="1" t="s">
        <v>224</v>
      </c>
      <c r="U117" s="1" t="s">
        <v>224</v>
      </c>
      <c r="V117" s="1" t="s">
        <v>51</v>
      </c>
      <c r="W117" s="1">
        <v>3</v>
      </c>
      <c r="X117" s="1">
        <v>4</v>
      </c>
      <c r="Y117" s="1">
        <v>1</v>
      </c>
      <c r="Z117" s="1">
        <v>1</v>
      </c>
      <c r="AA117" s="1">
        <v>0</v>
      </c>
      <c r="AB117" s="1">
        <v>0</v>
      </c>
      <c r="AC117" s="1">
        <v>0</v>
      </c>
      <c r="AD117" s="1">
        <v>1</v>
      </c>
      <c r="AE117" s="1">
        <v>1</v>
      </c>
      <c r="AF117" s="1">
        <v>1</v>
      </c>
      <c r="AG117" s="2">
        <f t="shared" si="9"/>
        <v>14.5</v>
      </c>
      <c r="AH117" s="1">
        <v>1</v>
      </c>
      <c r="AI117" s="1">
        <v>1</v>
      </c>
      <c r="AJ117" s="1">
        <v>1</v>
      </c>
      <c r="AK117" s="1">
        <v>1</v>
      </c>
      <c r="AL117" s="1">
        <v>0</v>
      </c>
      <c r="AM117" s="1">
        <v>1</v>
      </c>
      <c r="AN117" s="1">
        <v>0</v>
      </c>
      <c r="AO117" s="2">
        <f t="shared" si="10"/>
        <v>7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0</v>
      </c>
      <c r="AW117" s="1">
        <v>0</v>
      </c>
      <c r="AX117" s="1">
        <v>0</v>
      </c>
      <c r="AY117" s="3">
        <f t="shared" si="11"/>
        <v>8.5</v>
      </c>
      <c r="AZ117" s="3">
        <f t="shared" si="13"/>
        <v>30</v>
      </c>
      <c r="BA117" s="3">
        <f t="shared" si="12"/>
        <v>65.217391304347828</v>
      </c>
    </row>
    <row r="118" spans="1:53">
      <c r="A118" s="1" t="s">
        <v>15</v>
      </c>
      <c r="B118" s="1" t="s">
        <v>151</v>
      </c>
      <c r="C118" s="1" t="s">
        <v>17</v>
      </c>
      <c r="D118" s="1">
        <v>37</v>
      </c>
      <c r="E118" s="1">
        <v>0</v>
      </c>
      <c r="F118" s="1" t="s">
        <v>23</v>
      </c>
      <c r="G118" s="1" t="s">
        <v>223</v>
      </c>
      <c r="H118" s="1">
        <v>30</v>
      </c>
      <c r="I118" s="1">
        <v>600000</v>
      </c>
      <c r="J118">
        <v>0</v>
      </c>
      <c r="K118" s="1">
        <v>10</v>
      </c>
      <c r="L118" s="1">
        <v>0</v>
      </c>
      <c r="M118" s="1">
        <v>0</v>
      </c>
      <c r="N118" s="1">
        <v>0</v>
      </c>
      <c r="O118" s="1">
        <f t="shared" si="7"/>
        <v>0</v>
      </c>
      <c r="P118" s="1">
        <v>0</v>
      </c>
      <c r="Q118" s="1" t="s">
        <v>19</v>
      </c>
      <c r="R118" s="1">
        <v>1</v>
      </c>
      <c r="S118" s="1">
        <v>0</v>
      </c>
      <c r="T118" s="1" t="s">
        <v>224</v>
      </c>
      <c r="U118" s="1" t="s">
        <v>224</v>
      </c>
      <c r="V118" s="1" t="s">
        <v>51</v>
      </c>
      <c r="W118" s="1">
        <v>2</v>
      </c>
      <c r="X118" s="1">
        <v>4</v>
      </c>
      <c r="Y118" s="1">
        <v>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1</v>
      </c>
      <c r="AG118" s="2">
        <f t="shared" si="9"/>
        <v>9</v>
      </c>
      <c r="AH118" s="1">
        <v>1</v>
      </c>
      <c r="AI118" s="1">
        <v>0</v>
      </c>
      <c r="AJ118" s="1">
        <v>0</v>
      </c>
      <c r="AK118" s="1">
        <v>1</v>
      </c>
      <c r="AL118" s="1">
        <v>0</v>
      </c>
      <c r="AM118" s="1">
        <v>1</v>
      </c>
      <c r="AN118" s="1">
        <v>0</v>
      </c>
      <c r="AO118" s="2">
        <f t="shared" si="10"/>
        <v>4.5</v>
      </c>
      <c r="AP118" s="1">
        <v>0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0</v>
      </c>
      <c r="AW118" s="1">
        <v>0</v>
      </c>
      <c r="AX118" s="1">
        <v>0</v>
      </c>
      <c r="AY118" s="3">
        <f t="shared" si="11"/>
        <v>6.5</v>
      </c>
      <c r="AZ118" s="3">
        <f t="shared" si="13"/>
        <v>20</v>
      </c>
      <c r="BA118" s="3">
        <f t="shared" si="12"/>
        <v>43.478260869565219</v>
      </c>
    </row>
    <row r="119" spans="1:53">
      <c r="A119" s="1" t="s">
        <v>15</v>
      </c>
      <c r="B119" s="1" t="s">
        <v>152</v>
      </c>
      <c r="C119" s="1" t="s">
        <v>17</v>
      </c>
      <c r="D119" s="1">
        <v>55</v>
      </c>
      <c r="E119" s="1">
        <v>0</v>
      </c>
      <c r="F119" s="1" t="s">
        <v>23</v>
      </c>
      <c r="G119" s="1" t="s">
        <v>223</v>
      </c>
      <c r="H119" s="1">
        <v>30</v>
      </c>
      <c r="I119" s="1">
        <v>500000</v>
      </c>
      <c r="J119">
        <v>0</v>
      </c>
      <c r="K119" s="1">
        <v>12</v>
      </c>
      <c r="L119" s="1">
        <v>0</v>
      </c>
      <c r="M119" s="1">
        <v>0</v>
      </c>
      <c r="N119" s="1">
        <v>0</v>
      </c>
      <c r="O119" s="1">
        <f t="shared" si="7"/>
        <v>0</v>
      </c>
      <c r="P119" s="1">
        <v>0</v>
      </c>
      <c r="Q119" s="1" t="s">
        <v>20</v>
      </c>
      <c r="R119" s="1">
        <v>1</v>
      </c>
      <c r="S119" s="1">
        <v>0</v>
      </c>
      <c r="T119" s="1" t="s">
        <v>224</v>
      </c>
      <c r="U119" s="1" t="s">
        <v>224</v>
      </c>
      <c r="V119" s="1" t="s">
        <v>51</v>
      </c>
      <c r="W119" s="1">
        <v>1</v>
      </c>
      <c r="X119" s="1">
        <v>4</v>
      </c>
      <c r="Y119" s="1">
        <v>1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 s="1">
        <v>1</v>
      </c>
      <c r="AG119" s="2">
        <f t="shared" si="9"/>
        <v>10.5</v>
      </c>
      <c r="AH119" s="1">
        <v>1</v>
      </c>
      <c r="AI119" s="1">
        <v>1</v>
      </c>
      <c r="AJ119" s="1">
        <v>0</v>
      </c>
      <c r="AK119" s="1">
        <v>1</v>
      </c>
      <c r="AL119" s="1">
        <v>0</v>
      </c>
      <c r="AM119" s="1">
        <v>1</v>
      </c>
      <c r="AN119" s="1">
        <v>0</v>
      </c>
      <c r="AO119" s="2">
        <f t="shared" si="10"/>
        <v>5</v>
      </c>
      <c r="AP119" s="1">
        <v>1</v>
      </c>
      <c r="AQ119" s="1">
        <v>1</v>
      </c>
      <c r="AR119" s="1">
        <v>0</v>
      </c>
      <c r="AS119" s="1">
        <v>0</v>
      </c>
      <c r="AT119" s="1">
        <v>2</v>
      </c>
      <c r="AU119" s="1">
        <v>0</v>
      </c>
      <c r="AV119" s="1">
        <v>0</v>
      </c>
      <c r="AW119" s="1">
        <v>0</v>
      </c>
      <c r="AX119" s="1">
        <v>0</v>
      </c>
      <c r="AY119" s="3">
        <f t="shared" si="11"/>
        <v>4</v>
      </c>
      <c r="AZ119" s="3">
        <f t="shared" si="13"/>
        <v>19.5</v>
      </c>
      <c r="BA119" s="3">
        <f t="shared" si="12"/>
        <v>42.391304347826086</v>
      </c>
    </row>
    <row r="120" spans="1:53">
      <c r="A120" s="1" t="s">
        <v>15</v>
      </c>
      <c r="B120" s="1" t="s">
        <v>153</v>
      </c>
      <c r="C120" s="1" t="s">
        <v>17</v>
      </c>
      <c r="D120" s="1">
        <v>52</v>
      </c>
      <c r="E120" s="1">
        <v>5</v>
      </c>
      <c r="F120" s="1" t="s">
        <v>23</v>
      </c>
      <c r="G120" s="1" t="s">
        <v>223</v>
      </c>
      <c r="H120" s="1">
        <v>100</v>
      </c>
      <c r="I120" s="1">
        <v>1500000</v>
      </c>
      <c r="J120">
        <v>0</v>
      </c>
      <c r="K120" s="1">
        <v>5</v>
      </c>
      <c r="L120" s="1">
        <v>0</v>
      </c>
      <c r="M120" s="1">
        <v>0</v>
      </c>
      <c r="N120" s="1">
        <v>0</v>
      </c>
      <c r="O120" s="1">
        <f t="shared" si="7"/>
        <v>0</v>
      </c>
      <c r="P120" s="1">
        <v>0</v>
      </c>
      <c r="Q120" s="1" t="s">
        <v>20</v>
      </c>
      <c r="R120" s="1">
        <v>1</v>
      </c>
      <c r="S120" s="1">
        <v>0</v>
      </c>
      <c r="T120" s="1" t="s">
        <v>224</v>
      </c>
      <c r="U120" s="1" t="s">
        <v>224</v>
      </c>
      <c r="V120" s="1" t="s">
        <v>51</v>
      </c>
      <c r="W120" s="1">
        <v>2</v>
      </c>
      <c r="X120" s="1">
        <v>4</v>
      </c>
      <c r="Y120" s="1">
        <v>1</v>
      </c>
      <c r="Z120" s="1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1</v>
      </c>
      <c r="AG120" s="2">
        <f t="shared" si="9"/>
        <v>11.5</v>
      </c>
      <c r="AH120" s="1">
        <v>1</v>
      </c>
      <c r="AI120" s="1">
        <v>0</v>
      </c>
      <c r="AJ120" s="1">
        <v>1</v>
      </c>
      <c r="AK120" s="1">
        <v>1</v>
      </c>
      <c r="AL120" s="1">
        <v>0</v>
      </c>
      <c r="AM120" s="1">
        <v>1</v>
      </c>
      <c r="AN120" s="1">
        <v>0</v>
      </c>
      <c r="AO120" s="2">
        <f t="shared" si="10"/>
        <v>6.5</v>
      </c>
      <c r="AP120" s="1">
        <v>1</v>
      </c>
      <c r="AQ120" s="1">
        <v>1</v>
      </c>
      <c r="AR120" s="1">
        <v>0</v>
      </c>
      <c r="AS120" s="1">
        <v>1</v>
      </c>
      <c r="AT120" s="1">
        <v>1</v>
      </c>
      <c r="AU120" s="1">
        <v>1</v>
      </c>
      <c r="AV120" s="1">
        <v>0</v>
      </c>
      <c r="AW120" s="1">
        <v>0</v>
      </c>
      <c r="AX120" s="1">
        <v>0</v>
      </c>
      <c r="AY120" s="3">
        <f t="shared" si="11"/>
        <v>6.5</v>
      </c>
      <c r="AZ120" s="3">
        <f t="shared" si="13"/>
        <v>24.5</v>
      </c>
      <c r="BA120" s="3">
        <f t="shared" si="12"/>
        <v>53.260869565217398</v>
      </c>
    </row>
    <row r="121" spans="1:53">
      <c r="A121" s="1" t="s">
        <v>15</v>
      </c>
      <c r="B121" s="1" t="s">
        <v>154</v>
      </c>
      <c r="C121" s="1" t="s">
        <v>17</v>
      </c>
      <c r="D121" s="1">
        <v>41</v>
      </c>
      <c r="E121" s="1">
        <v>10</v>
      </c>
      <c r="F121" s="1" t="s">
        <v>18</v>
      </c>
      <c r="G121" s="1" t="s">
        <v>223</v>
      </c>
      <c r="H121" s="1">
        <v>140</v>
      </c>
      <c r="I121" s="1">
        <v>1000000</v>
      </c>
      <c r="J121">
        <v>0</v>
      </c>
      <c r="K121" s="1">
        <v>5</v>
      </c>
      <c r="L121" s="1">
        <v>0</v>
      </c>
      <c r="M121" s="1">
        <v>0</v>
      </c>
      <c r="N121" s="1">
        <v>0</v>
      </c>
      <c r="O121" s="1">
        <f t="shared" si="7"/>
        <v>0</v>
      </c>
      <c r="P121" s="1">
        <v>0</v>
      </c>
      <c r="Q121" s="1" t="s">
        <v>19</v>
      </c>
      <c r="R121" s="1">
        <v>1</v>
      </c>
      <c r="S121" s="1">
        <v>0</v>
      </c>
      <c r="T121" s="1" t="s">
        <v>224</v>
      </c>
      <c r="U121" s="1" t="s">
        <v>224</v>
      </c>
      <c r="V121" s="1" t="s">
        <v>51</v>
      </c>
      <c r="W121" s="1">
        <v>2</v>
      </c>
      <c r="X121" s="1">
        <v>4</v>
      </c>
      <c r="Y121" s="1">
        <v>1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 s="1">
        <v>1</v>
      </c>
      <c r="AG121" s="2">
        <f t="shared" si="9"/>
        <v>11.5</v>
      </c>
      <c r="AH121" s="1">
        <v>1</v>
      </c>
      <c r="AI121" s="1">
        <v>1</v>
      </c>
      <c r="AJ121" s="1">
        <v>1</v>
      </c>
      <c r="AK121" s="1">
        <v>1</v>
      </c>
      <c r="AL121" s="1">
        <v>0</v>
      </c>
      <c r="AM121" s="1">
        <v>1</v>
      </c>
      <c r="AN121" s="1">
        <v>0</v>
      </c>
      <c r="AO121" s="2">
        <f t="shared" si="10"/>
        <v>7</v>
      </c>
      <c r="AP121" s="1">
        <v>1</v>
      </c>
      <c r="AQ121" s="1">
        <v>1</v>
      </c>
      <c r="AR121" s="1">
        <v>0</v>
      </c>
      <c r="AS121" s="1">
        <v>0</v>
      </c>
      <c r="AT121" s="1">
        <v>3</v>
      </c>
      <c r="AU121" s="1">
        <v>1</v>
      </c>
      <c r="AV121" s="1">
        <v>0</v>
      </c>
      <c r="AW121" s="1">
        <v>0</v>
      </c>
      <c r="AX121" s="1">
        <v>0</v>
      </c>
      <c r="AY121" s="3">
        <f t="shared" si="11"/>
        <v>5.5</v>
      </c>
      <c r="AZ121" s="3">
        <f t="shared" si="13"/>
        <v>24</v>
      </c>
      <c r="BA121" s="3">
        <f t="shared" si="12"/>
        <v>52.173913043478258</v>
      </c>
    </row>
    <row r="122" spans="1:53">
      <c r="A122" s="1" t="s">
        <v>15</v>
      </c>
      <c r="B122" s="1" t="s">
        <v>155</v>
      </c>
      <c r="C122" s="1" t="s">
        <v>30</v>
      </c>
      <c r="D122" s="1">
        <v>33</v>
      </c>
      <c r="E122" s="1">
        <v>0</v>
      </c>
      <c r="F122" s="1" t="s">
        <v>23</v>
      </c>
      <c r="G122" s="1" t="s">
        <v>223</v>
      </c>
      <c r="H122" s="1">
        <v>70</v>
      </c>
      <c r="I122" s="1">
        <v>700000</v>
      </c>
      <c r="J122">
        <v>0</v>
      </c>
      <c r="K122" s="1">
        <v>7</v>
      </c>
      <c r="L122" s="1">
        <v>0</v>
      </c>
      <c r="M122" s="1">
        <v>0</v>
      </c>
      <c r="N122" s="1">
        <v>0</v>
      </c>
      <c r="O122" s="1">
        <f t="shared" si="7"/>
        <v>0</v>
      </c>
      <c r="P122" s="1">
        <v>0</v>
      </c>
      <c r="Q122" s="1" t="s">
        <v>19</v>
      </c>
      <c r="R122" s="1">
        <v>1</v>
      </c>
      <c r="S122" s="1">
        <v>0</v>
      </c>
      <c r="T122" s="1" t="s">
        <v>224</v>
      </c>
      <c r="U122" s="1" t="s">
        <v>224</v>
      </c>
      <c r="V122" s="1" t="s">
        <v>37</v>
      </c>
      <c r="W122" s="1">
        <v>1</v>
      </c>
      <c r="X122" s="1">
        <v>3</v>
      </c>
      <c r="Y122" s="1">
        <v>1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1</v>
      </c>
      <c r="AG122" s="2">
        <f t="shared" si="9"/>
        <v>9.5</v>
      </c>
      <c r="AH122" s="1">
        <v>1</v>
      </c>
      <c r="AI122" s="1">
        <v>0</v>
      </c>
      <c r="AJ122" s="1">
        <v>0</v>
      </c>
      <c r="AK122" s="1">
        <v>1</v>
      </c>
      <c r="AL122" s="1">
        <v>0</v>
      </c>
      <c r="AM122" s="1">
        <v>1</v>
      </c>
      <c r="AN122" s="1">
        <v>0</v>
      </c>
      <c r="AO122" s="2">
        <f t="shared" si="10"/>
        <v>4.5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0</v>
      </c>
      <c r="AW122" s="1">
        <v>0</v>
      </c>
      <c r="AX122" s="1">
        <v>0</v>
      </c>
      <c r="AY122" s="3">
        <f t="shared" si="11"/>
        <v>0.5</v>
      </c>
      <c r="AZ122" s="3">
        <f t="shared" si="13"/>
        <v>14.5</v>
      </c>
      <c r="BA122" s="3">
        <f t="shared" si="12"/>
        <v>31.521739130434785</v>
      </c>
    </row>
    <row r="123" spans="1:53">
      <c r="A123" s="1" t="s">
        <v>15</v>
      </c>
      <c r="B123" s="1" t="s">
        <v>156</v>
      </c>
      <c r="C123" s="1" t="s">
        <v>30</v>
      </c>
      <c r="D123" s="1">
        <v>35</v>
      </c>
      <c r="E123" s="1">
        <v>4</v>
      </c>
      <c r="F123" s="1" t="s">
        <v>23</v>
      </c>
      <c r="G123" s="1" t="s">
        <v>223</v>
      </c>
      <c r="H123" s="1">
        <v>120</v>
      </c>
      <c r="I123" s="1">
        <v>1200000</v>
      </c>
      <c r="J123">
        <v>0</v>
      </c>
      <c r="K123" s="1">
        <v>2</v>
      </c>
      <c r="L123" s="1">
        <v>0</v>
      </c>
      <c r="M123" s="1">
        <v>0</v>
      </c>
      <c r="N123" s="1">
        <v>0</v>
      </c>
      <c r="O123" s="1">
        <f t="shared" si="7"/>
        <v>0</v>
      </c>
      <c r="P123" s="1">
        <v>0</v>
      </c>
      <c r="Q123" s="1" t="s">
        <v>19</v>
      </c>
      <c r="R123" s="1">
        <v>1</v>
      </c>
      <c r="S123" s="1">
        <v>0</v>
      </c>
      <c r="T123" s="1" t="s">
        <v>224</v>
      </c>
      <c r="U123" s="1" t="s">
        <v>224</v>
      </c>
      <c r="V123" s="1" t="s">
        <v>37</v>
      </c>
      <c r="W123" s="1">
        <v>2</v>
      </c>
      <c r="X123" s="1">
        <v>3</v>
      </c>
      <c r="Y123" s="1">
        <v>1</v>
      </c>
      <c r="Z123" s="1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1</v>
      </c>
      <c r="AF123" s="1">
        <v>1</v>
      </c>
      <c r="AG123" s="2">
        <f t="shared" si="9"/>
        <v>10.5</v>
      </c>
      <c r="AH123" s="1">
        <v>1</v>
      </c>
      <c r="AI123" s="1">
        <v>0</v>
      </c>
      <c r="AJ123" s="1">
        <v>0</v>
      </c>
      <c r="AK123" s="1">
        <v>1</v>
      </c>
      <c r="AL123" s="1">
        <v>0</v>
      </c>
      <c r="AM123" s="1">
        <v>1</v>
      </c>
      <c r="AN123" s="1">
        <v>0</v>
      </c>
      <c r="AO123" s="2">
        <f t="shared" si="10"/>
        <v>4.5</v>
      </c>
      <c r="AP123" s="1">
        <v>0</v>
      </c>
      <c r="AQ123" s="1">
        <v>1</v>
      </c>
      <c r="AR123" s="1">
        <v>0</v>
      </c>
      <c r="AS123" s="1">
        <v>0</v>
      </c>
      <c r="AT123" s="1">
        <v>1</v>
      </c>
      <c r="AU123" s="1">
        <v>0</v>
      </c>
      <c r="AV123" s="1">
        <v>0</v>
      </c>
      <c r="AW123" s="1">
        <v>0</v>
      </c>
      <c r="AX123" s="1">
        <v>0</v>
      </c>
      <c r="AY123" s="3">
        <f t="shared" si="11"/>
        <v>1.5</v>
      </c>
      <c r="AZ123" s="3">
        <f t="shared" si="13"/>
        <v>16.5</v>
      </c>
      <c r="BA123" s="3">
        <f t="shared" si="12"/>
        <v>35.869565217391305</v>
      </c>
    </row>
    <row r="124" spans="1:53">
      <c r="A124" s="1" t="s">
        <v>157</v>
      </c>
      <c r="B124" s="1" t="s">
        <v>158</v>
      </c>
      <c r="C124" s="1" t="s">
        <v>17</v>
      </c>
      <c r="D124" s="1">
        <v>70</v>
      </c>
      <c r="E124" s="1">
        <v>8</v>
      </c>
      <c r="F124" s="1" t="s">
        <v>23</v>
      </c>
      <c r="G124" s="1" t="s">
        <v>225</v>
      </c>
      <c r="H124" s="1">
        <v>10</v>
      </c>
      <c r="I124" s="1">
        <v>150000</v>
      </c>
      <c r="J124">
        <v>0</v>
      </c>
      <c r="K124" s="1">
        <v>9</v>
      </c>
      <c r="L124" s="1">
        <v>0</v>
      </c>
      <c r="M124" s="1">
        <v>0</v>
      </c>
      <c r="N124" s="1">
        <v>0</v>
      </c>
      <c r="O124" s="1">
        <f t="shared" si="7"/>
        <v>0</v>
      </c>
      <c r="P124" s="1">
        <v>0</v>
      </c>
      <c r="Q124" s="1" t="s">
        <v>20</v>
      </c>
      <c r="R124" s="1">
        <v>1</v>
      </c>
      <c r="S124" s="1">
        <v>0</v>
      </c>
      <c r="T124" s="1" t="s">
        <v>224</v>
      </c>
      <c r="U124" s="1" t="s">
        <v>224</v>
      </c>
      <c r="V124" s="1" t="s">
        <v>37</v>
      </c>
      <c r="W124" s="1">
        <v>4</v>
      </c>
      <c r="X124" s="1">
        <v>4</v>
      </c>
      <c r="Y124" s="1">
        <v>1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1</v>
      </c>
      <c r="AF124" s="1">
        <v>1</v>
      </c>
      <c r="AG124" s="2">
        <f t="shared" si="9"/>
        <v>13.5</v>
      </c>
      <c r="AH124" s="1">
        <v>1</v>
      </c>
      <c r="AI124" s="1">
        <v>0</v>
      </c>
      <c r="AJ124" s="1">
        <v>0</v>
      </c>
      <c r="AK124" s="1">
        <v>1</v>
      </c>
      <c r="AL124" s="1">
        <v>0</v>
      </c>
      <c r="AM124" s="1">
        <v>1</v>
      </c>
      <c r="AN124" s="1">
        <v>0</v>
      </c>
      <c r="AO124" s="2">
        <f t="shared" si="10"/>
        <v>4.5</v>
      </c>
      <c r="AP124" s="1">
        <v>0</v>
      </c>
      <c r="AQ124" s="1">
        <v>1</v>
      </c>
      <c r="AR124" s="1">
        <v>0</v>
      </c>
      <c r="AS124" s="1">
        <v>1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3">
        <f t="shared" si="11"/>
        <v>3.5</v>
      </c>
      <c r="AZ124" s="3">
        <f t="shared" si="13"/>
        <v>21.5</v>
      </c>
      <c r="BA124" s="3">
        <f t="shared" si="12"/>
        <v>46.739130434782609</v>
      </c>
    </row>
    <row r="125" spans="1:53">
      <c r="A125" s="1" t="s">
        <v>157</v>
      </c>
      <c r="B125" s="1" t="s">
        <v>159</v>
      </c>
      <c r="C125" s="1" t="s">
        <v>17</v>
      </c>
      <c r="D125" s="1">
        <v>42</v>
      </c>
      <c r="E125" s="1">
        <v>8</v>
      </c>
      <c r="F125" s="1" t="s">
        <v>23</v>
      </c>
      <c r="G125" s="1" t="s">
        <v>225</v>
      </c>
      <c r="H125" s="1">
        <v>10</v>
      </c>
      <c r="I125" s="1">
        <v>120000</v>
      </c>
      <c r="J125">
        <v>0</v>
      </c>
      <c r="K125" s="1">
        <v>5</v>
      </c>
      <c r="L125" s="1">
        <v>0</v>
      </c>
      <c r="M125" s="1">
        <v>0</v>
      </c>
      <c r="N125" s="1">
        <v>0</v>
      </c>
      <c r="O125" s="1">
        <f t="shared" si="7"/>
        <v>0</v>
      </c>
      <c r="P125" s="1">
        <v>0</v>
      </c>
      <c r="Q125" s="1" t="s">
        <v>20</v>
      </c>
      <c r="R125" s="1">
        <v>0</v>
      </c>
      <c r="S125" s="1">
        <v>0</v>
      </c>
      <c r="T125" s="1" t="s">
        <v>224</v>
      </c>
      <c r="U125" s="1" t="s">
        <v>224</v>
      </c>
      <c r="V125" s="1" t="s">
        <v>37</v>
      </c>
      <c r="W125" s="1">
        <v>3</v>
      </c>
      <c r="X125" s="1">
        <v>4</v>
      </c>
      <c r="Y125" s="1">
        <v>1</v>
      </c>
      <c r="Z125" s="1">
        <v>1</v>
      </c>
      <c r="AA125" s="1">
        <v>1</v>
      </c>
      <c r="AB125" s="1">
        <v>0</v>
      </c>
      <c r="AC125" s="1">
        <v>0</v>
      </c>
      <c r="AD125" s="1">
        <v>0</v>
      </c>
      <c r="AE125" s="1">
        <v>1</v>
      </c>
      <c r="AF125" s="1">
        <v>1</v>
      </c>
      <c r="AG125" s="2">
        <f t="shared" si="9"/>
        <v>13</v>
      </c>
      <c r="AH125" s="1">
        <v>1</v>
      </c>
      <c r="AI125" s="1">
        <v>0</v>
      </c>
      <c r="AJ125" s="1">
        <v>0</v>
      </c>
      <c r="AK125" s="1">
        <v>1</v>
      </c>
      <c r="AL125" s="1">
        <v>0</v>
      </c>
      <c r="AM125" s="1">
        <v>1</v>
      </c>
      <c r="AN125" s="1">
        <v>0</v>
      </c>
      <c r="AO125" s="2">
        <f t="shared" si="10"/>
        <v>4.5</v>
      </c>
      <c r="AP125" s="1">
        <v>0</v>
      </c>
      <c r="AQ125" s="1">
        <v>1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3">
        <f t="shared" si="11"/>
        <v>1.5</v>
      </c>
      <c r="AZ125" s="3">
        <f t="shared" si="13"/>
        <v>19</v>
      </c>
      <c r="BA125" s="3">
        <f t="shared" si="12"/>
        <v>41.304347826086953</v>
      </c>
    </row>
    <row r="126" spans="1:53">
      <c r="A126" s="1" t="s">
        <v>157</v>
      </c>
      <c r="B126" s="1" t="s">
        <v>160</v>
      </c>
      <c r="C126" s="1" t="s">
        <v>17</v>
      </c>
      <c r="D126" s="1">
        <v>56</v>
      </c>
      <c r="E126" s="1">
        <v>10</v>
      </c>
      <c r="F126" s="1" t="s">
        <v>18</v>
      </c>
      <c r="G126" s="1" t="s">
        <v>225</v>
      </c>
      <c r="H126" s="1">
        <v>17</v>
      </c>
      <c r="I126" s="1">
        <v>400000</v>
      </c>
      <c r="J126">
        <v>0</v>
      </c>
      <c r="K126" s="1">
        <v>4</v>
      </c>
      <c r="L126" s="1">
        <v>0</v>
      </c>
      <c r="M126" s="1">
        <v>0</v>
      </c>
      <c r="N126" s="1">
        <v>0</v>
      </c>
      <c r="O126" s="1">
        <f t="shared" si="7"/>
        <v>0</v>
      </c>
      <c r="P126" s="1">
        <v>0</v>
      </c>
      <c r="Q126" s="1" t="s">
        <v>20</v>
      </c>
      <c r="R126" s="1">
        <v>1</v>
      </c>
      <c r="S126" s="1">
        <v>0</v>
      </c>
      <c r="T126" s="1" t="s">
        <v>224</v>
      </c>
      <c r="U126" s="1" t="s">
        <v>224</v>
      </c>
      <c r="V126" s="1" t="s">
        <v>37</v>
      </c>
      <c r="W126" s="1">
        <v>2</v>
      </c>
      <c r="X126" s="1">
        <v>4</v>
      </c>
      <c r="Y126" s="1"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 s="1">
        <v>1</v>
      </c>
      <c r="AG126" s="2">
        <f t="shared" si="9"/>
        <v>11.5</v>
      </c>
      <c r="AH126" s="1">
        <v>1</v>
      </c>
      <c r="AI126" s="1">
        <v>0</v>
      </c>
      <c r="AJ126" s="1">
        <v>0</v>
      </c>
      <c r="AK126" s="1">
        <v>1</v>
      </c>
      <c r="AL126" s="1">
        <v>0</v>
      </c>
      <c r="AM126" s="1">
        <v>1</v>
      </c>
      <c r="AN126" s="1">
        <v>0</v>
      </c>
      <c r="AO126" s="2">
        <f t="shared" si="10"/>
        <v>4.5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0</v>
      </c>
      <c r="AW126" s="1">
        <v>0</v>
      </c>
      <c r="AX126" s="1">
        <v>0</v>
      </c>
      <c r="AY126" s="3">
        <f t="shared" si="11"/>
        <v>0.5</v>
      </c>
      <c r="AZ126" s="3">
        <f t="shared" si="13"/>
        <v>16.5</v>
      </c>
      <c r="BA126" s="3">
        <f t="shared" si="12"/>
        <v>35.869565217391305</v>
      </c>
    </row>
    <row r="127" spans="1:53">
      <c r="A127" s="1" t="s">
        <v>157</v>
      </c>
      <c r="B127" s="1" t="s">
        <v>161</v>
      </c>
      <c r="C127" s="1" t="s">
        <v>17</v>
      </c>
      <c r="D127" s="1">
        <v>39</v>
      </c>
      <c r="E127" s="1">
        <v>10</v>
      </c>
      <c r="F127" s="1" t="s">
        <v>23</v>
      </c>
      <c r="G127" s="1" t="s">
        <v>225</v>
      </c>
      <c r="H127" s="1">
        <v>16</v>
      </c>
      <c r="I127" s="1">
        <v>100000</v>
      </c>
      <c r="J127">
        <v>0</v>
      </c>
      <c r="K127" s="1">
        <v>3</v>
      </c>
      <c r="L127" s="1">
        <v>0</v>
      </c>
      <c r="M127" s="1">
        <v>0</v>
      </c>
      <c r="N127" s="1">
        <v>0</v>
      </c>
      <c r="O127" s="1">
        <f t="shared" si="7"/>
        <v>0</v>
      </c>
      <c r="P127" s="1">
        <v>0</v>
      </c>
      <c r="Q127" s="1" t="s">
        <v>19</v>
      </c>
      <c r="R127" s="1">
        <v>1</v>
      </c>
      <c r="S127" s="1">
        <v>0</v>
      </c>
      <c r="T127" s="1" t="s">
        <v>224</v>
      </c>
      <c r="U127" s="1" t="s">
        <v>224</v>
      </c>
      <c r="V127" s="1" t="s">
        <v>37</v>
      </c>
      <c r="W127" s="1">
        <v>2</v>
      </c>
      <c r="X127" s="1">
        <v>5</v>
      </c>
      <c r="Y127" s="1">
        <v>1</v>
      </c>
      <c r="Z127" s="1">
        <v>1</v>
      </c>
      <c r="AA127" s="1">
        <v>1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2">
        <f t="shared" si="9"/>
        <v>9</v>
      </c>
      <c r="AH127" s="1">
        <v>1</v>
      </c>
      <c r="AI127" s="1">
        <v>0</v>
      </c>
      <c r="AJ127" s="1">
        <v>0</v>
      </c>
      <c r="AK127" s="1">
        <v>1</v>
      </c>
      <c r="AL127" s="1">
        <v>1</v>
      </c>
      <c r="AM127" s="1">
        <v>0</v>
      </c>
      <c r="AN127" s="1">
        <v>0</v>
      </c>
      <c r="AO127" s="2">
        <f t="shared" si="10"/>
        <v>5.5</v>
      </c>
      <c r="AP127" s="1">
        <v>0</v>
      </c>
      <c r="AQ127" s="1">
        <v>1</v>
      </c>
      <c r="AR127" s="1">
        <v>1</v>
      </c>
      <c r="AS127" s="1">
        <v>1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3">
        <f t="shared" si="11"/>
        <v>5.5</v>
      </c>
      <c r="AZ127" s="3">
        <f t="shared" si="13"/>
        <v>20</v>
      </c>
      <c r="BA127" s="3">
        <f t="shared" si="12"/>
        <v>43.478260869565219</v>
      </c>
    </row>
    <row r="128" spans="1:53">
      <c r="A128" s="1" t="s">
        <v>157</v>
      </c>
      <c r="B128" s="1" t="s">
        <v>162</v>
      </c>
      <c r="C128" s="1" t="s">
        <v>17</v>
      </c>
      <c r="D128" s="1">
        <v>45</v>
      </c>
      <c r="E128" s="1">
        <v>12</v>
      </c>
      <c r="F128" s="1" t="s">
        <v>23</v>
      </c>
      <c r="G128" s="1" t="s">
        <v>225</v>
      </c>
      <c r="H128" s="1">
        <v>16</v>
      </c>
      <c r="I128" s="1">
        <v>150000</v>
      </c>
      <c r="J128">
        <v>0</v>
      </c>
      <c r="K128" s="1">
        <v>6</v>
      </c>
      <c r="L128" s="1">
        <v>0</v>
      </c>
      <c r="M128" s="1">
        <v>0</v>
      </c>
      <c r="N128" s="1">
        <v>0</v>
      </c>
      <c r="O128" s="1">
        <f t="shared" si="7"/>
        <v>0</v>
      </c>
      <c r="P128" s="1">
        <v>0</v>
      </c>
      <c r="Q128" s="1" t="s">
        <v>19</v>
      </c>
      <c r="R128" s="1">
        <v>1</v>
      </c>
      <c r="S128" s="1">
        <v>0</v>
      </c>
      <c r="T128" s="1" t="s">
        <v>224</v>
      </c>
      <c r="U128" s="1" t="s">
        <v>224</v>
      </c>
      <c r="V128" s="1" t="s">
        <v>37</v>
      </c>
      <c r="W128" s="1">
        <v>1</v>
      </c>
      <c r="X128" s="1">
        <v>3</v>
      </c>
      <c r="Y128" s="1">
        <v>0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1</v>
      </c>
      <c r="AG128" s="2">
        <f t="shared" si="9"/>
        <v>6.5</v>
      </c>
      <c r="AH128" s="1">
        <v>1</v>
      </c>
      <c r="AI128" s="1">
        <v>1</v>
      </c>
      <c r="AJ128" s="1">
        <v>1</v>
      </c>
      <c r="AK128" s="1">
        <v>1</v>
      </c>
      <c r="AL128" s="1">
        <v>0</v>
      </c>
      <c r="AM128" s="1">
        <v>1</v>
      </c>
      <c r="AN128" s="1">
        <v>0</v>
      </c>
      <c r="AO128" s="2">
        <f t="shared" si="10"/>
        <v>7</v>
      </c>
      <c r="AP128" s="1">
        <v>0</v>
      </c>
      <c r="AQ128" s="1">
        <v>1</v>
      </c>
      <c r="AR128" s="1">
        <v>0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3">
        <f t="shared" si="11"/>
        <v>1.5</v>
      </c>
      <c r="AZ128" s="3">
        <f t="shared" si="13"/>
        <v>15</v>
      </c>
      <c r="BA128" s="3">
        <f t="shared" si="12"/>
        <v>32.608695652173914</v>
      </c>
    </row>
    <row r="129" spans="1:53">
      <c r="A129" s="1" t="s">
        <v>157</v>
      </c>
      <c r="B129" s="1" t="s">
        <v>163</v>
      </c>
      <c r="C129" s="1" t="s">
        <v>17</v>
      </c>
      <c r="D129" s="1">
        <v>54</v>
      </c>
      <c r="E129" s="1">
        <v>10</v>
      </c>
      <c r="F129" s="1" t="s">
        <v>23</v>
      </c>
      <c r="G129" s="1" t="s">
        <v>225</v>
      </c>
      <c r="H129" s="1">
        <v>15</v>
      </c>
      <c r="I129" s="1">
        <v>120000</v>
      </c>
      <c r="J129">
        <v>0</v>
      </c>
      <c r="K129" s="1">
        <v>3</v>
      </c>
      <c r="L129" s="1">
        <v>0</v>
      </c>
      <c r="M129" s="1">
        <v>0</v>
      </c>
      <c r="N129" s="1">
        <v>0</v>
      </c>
      <c r="O129" s="1">
        <f t="shared" si="7"/>
        <v>0</v>
      </c>
      <c r="P129" s="1">
        <v>0</v>
      </c>
      <c r="Q129" s="1" t="s">
        <v>19</v>
      </c>
      <c r="R129" s="1">
        <v>0</v>
      </c>
      <c r="S129" s="1">
        <v>0</v>
      </c>
      <c r="T129" s="1" t="s">
        <v>224</v>
      </c>
      <c r="U129" s="1" t="s">
        <v>224</v>
      </c>
      <c r="V129" s="1" t="s">
        <v>37</v>
      </c>
      <c r="W129" s="1">
        <v>1</v>
      </c>
      <c r="X129" s="1">
        <v>4</v>
      </c>
      <c r="Y129" s="1">
        <v>1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1</v>
      </c>
      <c r="AG129" s="2">
        <f t="shared" si="9"/>
        <v>8.5</v>
      </c>
      <c r="AH129" s="1">
        <v>1</v>
      </c>
      <c r="AI129" s="1">
        <v>0</v>
      </c>
      <c r="AJ129" s="1">
        <v>0</v>
      </c>
      <c r="AK129" s="1">
        <v>1</v>
      </c>
      <c r="AL129" s="1">
        <v>0</v>
      </c>
      <c r="AM129" s="1">
        <v>1</v>
      </c>
      <c r="AN129" s="1">
        <v>0</v>
      </c>
      <c r="AO129" s="2">
        <f t="shared" si="10"/>
        <v>4.5</v>
      </c>
      <c r="AP129" s="1">
        <v>0</v>
      </c>
      <c r="AQ129" s="1">
        <v>1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3">
        <f t="shared" si="11"/>
        <v>1.5</v>
      </c>
      <c r="AZ129" s="3">
        <f t="shared" si="13"/>
        <v>14.5</v>
      </c>
      <c r="BA129" s="3">
        <f t="shared" si="12"/>
        <v>31.521739130434785</v>
      </c>
    </row>
    <row r="130" spans="1:53">
      <c r="A130" s="1" t="s">
        <v>15</v>
      </c>
      <c r="B130" s="1" t="s">
        <v>164</v>
      </c>
      <c r="C130" s="1" t="s">
        <v>17</v>
      </c>
      <c r="D130" s="1">
        <v>59</v>
      </c>
      <c r="E130" s="1">
        <v>8</v>
      </c>
      <c r="F130" s="1" t="s">
        <v>18</v>
      </c>
      <c r="G130" s="1" t="s">
        <v>223</v>
      </c>
      <c r="H130" s="1">
        <v>20</v>
      </c>
      <c r="I130" s="1">
        <v>400000</v>
      </c>
      <c r="J130">
        <v>0</v>
      </c>
      <c r="K130" s="1">
        <v>15</v>
      </c>
      <c r="L130" s="1">
        <v>0</v>
      </c>
      <c r="M130" s="1">
        <v>0</v>
      </c>
      <c r="N130" s="1">
        <v>0</v>
      </c>
      <c r="O130" s="1">
        <f t="shared" ref="O130:O151" si="14">L130+M130+N130</f>
        <v>0</v>
      </c>
      <c r="P130" s="1">
        <v>0</v>
      </c>
      <c r="Q130" s="1" t="s">
        <v>19</v>
      </c>
      <c r="R130" s="1">
        <v>1</v>
      </c>
      <c r="S130" s="1">
        <v>0</v>
      </c>
      <c r="T130" s="1" t="s">
        <v>224</v>
      </c>
      <c r="U130" s="1" t="s">
        <v>224</v>
      </c>
      <c r="V130" s="1" t="s">
        <v>37</v>
      </c>
      <c r="W130" s="1">
        <v>3</v>
      </c>
      <c r="X130" s="1">
        <v>5</v>
      </c>
      <c r="Y130" s="1">
        <v>1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1</v>
      </c>
      <c r="AF130" s="1">
        <v>0</v>
      </c>
      <c r="AG130" s="2">
        <f t="shared" si="9"/>
        <v>11</v>
      </c>
      <c r="AH130" s="1">
        <v>1</v>
      </c>
      <c r="AI130" s="1">
        <v>0</v>
      </c>
      <c r="AJ130" s="1">
        <v>0</v>
      </c>
      <c r="AK130" s="1">
        <v>1</v>
      </c>
      <c r="AL130" s="1">
        <v>0</v>
      </c>
      <c r="AM130" s="1">
        <v>0</v>
      </c>
      <c r="AN130" s="1">
        <v>0</v>
      </c>
      <c r="AO130" s="2">
        <f t="shared" si="10"/>
        <v>4</v>
      </c>
      <c r="AP130" s="1">
        <v>0</v>
      </c>
      <c r="AQ130" s="1">
        <v>1</v>
      </c>
      <c r="AR130" s="1">
        <v>0</v>
      </c>
      <c r="AS130" s="1">
        <v>0</v>
      </c>
      <c r="AT130" s="1">
        <v>2</v>
      </c>
      <c r="AU130" s="1">
        <v>1</v>
      </c>
      <c r="AV130" s="1">
        <v>0</v>
      </c>
      <c r="AW130" s="1">
        <v>0</v>
      </c>
      <c r="AX130" s="1">
        <v>0</v>
      </c>
      <c r="AY130" s="3">
        <f t="shared" si="11"/>
        <v>3</v>
      </c>
      <c r="AZ130" s="3">
        <f t="shared" ref="AZ130:AZ161" si="15">AG130+AO130+AY130</f>
        <v>18</v>
      </c>
      <c r="BA130" s="3">
        <f t="shared" si="12"/>
        <v>39.130434782608695</v>
      </c>
    </row>
    <row r="131" spans="1:53">
      <c r="A131" s="1" t="s">
        <v>15</v>
      </c>
      <c r="B131" s="1" t="s">
        <v>165</v>
      </c>
      <c r="C131" s="1" t="s">
        <v>17</v>
      </c>
      <c r="D131" s="1">
        <v>42</v>
      </c>
      <c r="E131" s="1">
        <v>12</v>
      </c>
      <c r="F131" s="1" t="s">
        <v>18</v>
      </c>
      <c r="G131" s="1" t="s">
        <v>225</v>
      </c>
      <c r="H131" s="1">
        <v>16</v>
      </c>
      <c r="I131" s="1">
        <v>500000</v>
      </c>
      <c r="J131">
        <v>0</v>
      </c>
      <c r="K131" s="1">
        <v>7</v>
      </c>
      <c r="L131" s="1">
        <v>0</v>
      </c>
      <c r="M131" s="1">
        <v>0</v>
      </c>
      <c r="N131" s="1">
        <v>0</v>
      </c>
      <c r="O131" s="1">
        <f t="shared" si="14"/>
        <v>0</v>
      </c>
      <c r="P131" s="1">
        <v>0</v>
      </c>
      <c r="Q131" s="1" t="s">
        <v>20</v>
      </c>
      <c r="R131" s="1">
        <v>1</v>
      </c>
      <c r="S131" s="1">
        <v>1</v>
      </c>
      <c r="T131" s="1" t="s">
        <v>32</v>
      </c>
      <c r="U131" s="1" t="s">
        <v>27</v>
      </c>
      <c r="V131" s="1" t="s">
        <v>28</v>
      </c>
      <c r="W131" s="1">
        <v>2</v>
      </c>
      <c r="X131" s="1">
        <v>4</v>
      </c>
      <c r="Y131" s="1">
        <v>0</v>
      </c>
      <c r="Z131" s="1">
        <v>0</v>
      </c>
      <c r="AA131" s="1">
        <v>0</v>
      </c>
      <c r="AB131" s="1">
        <v>1</v>
      </c>
      <c r="AC131" s="1">
        <v>0</v>
      </c>
      <c r="AD131" s="1">
        <v>1</v>
      </c>
      <c r="AE131" s="1">
        <v>1</v>
      </c>
      <c r="AF131" s="1">
        <v>1</v>
      </c>
      <c r="AG131" s="2">
        <f t="shared" ref="AG131:AG151" si="16">W131+X131+Y131+Z131/2+AA131/2+AB131/2+AC131*2+AD131*2+AE131*2+AF131*2</f>
        <v>12.5</v>
      </c>
      <c r="AH131" s="1">
        <v>1</v>
      </c>
      <c r="AI131" s="1">
        <v>1</v>
      </c>
      <c r="AJ131" s="1">
        <v>0</v>
      </c>
      <c r="AK131" s="1">
        <v>1</v>
      </c>
      <c r="AL131" s="1">
        <v>1</v>
      </c>
      <c r="AM131" s="1">
        <v>1</v>
      </c>
      <c r="AN131" s="1">
        <v>0</v>
      </c>
      <c r="AO131" s="2">
        <f t="shared" ref="AO131:AO151" si="17">AH131*2+AI131*0.5+AJ131*2+AK131*2+AL131*1.5+AM131/2+AN131*1.5</f>
        <v>6.5</v>
      </c>
      <c r="AP131" s="1">
        <v>0</v>
      </c>
      <c r="AQ131" s="1">
        <v>1</v>
      </c>
      <c r="AR131" s="1">
        <v>0</v>
      </c>
      <c r="AS131" s="1">
        <v>1</v>
      </c>
      <c r="AT131" s="1">
        <v>2</v>
      </c>
      <c r="AU131" s="1">
        <v>1</v>
      </c>
      <c r="AV131" s="1">
        <v>0</v>
      </c>
      <c r="AW131" s="1">
        <v>0</v>
      </c>
      <c r="AX131" s="1">
        <v>0</v>
      </c>
      <c r="AY131" s="3">
        <f t="shared" ref="AY131:AY151" si="18">AP131*2+AQ131+AR131*2+AS131*2+AT131/2+AU131+AV131*2+AW131*1.5+AX131*1.5</f>
        <v>5</v>
      </c>
      <c r="AZ131" s="3">
        <f t="shared" si="15"/>
        <v>24</v>
      </c>
      <c r="BA131" s="3">
        <f t="shared" ref="BA131:BA151" si="19">AZ131/46*100</f>
        <v>52.173913043478258</v>
      </c>
    </row>
    <row r="132" spans="1:53">
      <c r="A132" s="1" t="s">
        <v>15</v>
      </c>
      <c r="B132" s="1" t="s">
        <v>166</v>
      </c>
      <c r="C132" s="1" t="s">
        <v>17</v>
      </c>
      <c r="D132" s="1">
        <v>46</v>
      </c>
      <c r="E132" s="1">
        <v>10</v>
      </c>
      <c r="F132" s="1" t="s">
        <v>23</v>
      </c>
      <c r="G132" s="1" t="s">
        <v>225</v>
      </c>
      <c r="H132" s="1">
        <v>10</v>
      </c>
      <c r="I132" s="1">
        <v>300000</v>
      </c>
      <c r="J132">
        <v>0</v>
      </c>
      <c r="K132" s="1">
        <v>38</v>
      </c>
      <c r="L132" s="1">
        <v>0</v>
      </c>
      <c r="M132" s="1">
        <v>0</v>
      </c>
      <c r="N132" s="1">
        <v>0</v>
      </c>
      <c r="O132" s="1">
        <f t="shared" si="14"/>
        <v>0</v>
      </c>
      <c r="P132" s="1">
        <v>0</v>
      </c>
      <c r="Q132" s="1" t="s">
        <v>19</v>
      </c>
      <c r="R132" s="1">
        <v>0</v>
      </c>
      <c r="S132" s="1">
        <v>0</v>
      </c>
      <c r="T132" s="1" t="s">
        <v>224</v>
      </c>
      <c r="U132" s="1" t="s">
        <v>224</v>
      </c>
      <c r="V132" s="1" t="s">
        <v>37</v>
      </c>
      <c r="W132" s="1">
        <v>2</v>
      </c>
      <c r="X132" s="1">
        <v>4</v>
      </c>
      <c r="Y132" s="1">
        <v>1</v>
      </c>
      <c r="Z132" s="1">
        <v>1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2">
        <f t="shared" si="16"/>
        <v>7.5</v>
      </c>
      <c r="AH132" s="1">
        <v>0</v>
      </c>
      <c r="AI132" s="1">
        <v>1</v>
      </c>
      <c r="AJ132" s="1">
        <v>1</v>
      </c>
      <c r="AK132" s="1">
        <v>1</v>
      </c>
      <c r="AL132" s="1">
        <v>0</v>
      </c>
      <c r="AM132" s="1">
        <v>0</v>
      </c>
      <c r="AN132" s="1">
        <v>0</v>
      </c>
      <c r="AO132" s="2">
        <f t="shared" si="17"/>
        <v>4.5</v>
      </c>
      <c r="AP132" s="1">
        <v>0</v>
      </c>
      <c r="AQ132" s="1">
        <v>1</v>
      </c>
      <c r="AR132" s="1">
        <v>0</v>
      </c>
      <c r="AS132" s="1">
        <v>1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3">
        <f t="shared" si="18"/>
        <v>3.5</v>
      </c>
      <c r="AZ132" s="3">
        <f t="shared" si="15"/>
        <v>15.5</v>
      </c>
      <c r="BA132" s="3">
        <f t="shared" si="19"/>
        <v>33.695652173913047</v>
      </c>
    </row>
    <row r="133" spans="1:53">
      <c r="A133" s="1" t="s">
        <v>15</v>
      </c>
      <c r="B133" s="1" t="s">
        <v>167</v>
      </c>
      <c r="C133" s="1" t="s">
        <v>17</v>
      </c>
      <c r="D133" s="1">
        <v>36</v>
      </c>
      <c r="E133" s="1">
        <v>16</v>
      </c>
      <c r="F133" s="1" t="s">
        <v>18</v>
      </c>
      <c r="G133" s="1" t="s">
        <v>225</v>
      </c>
      <c r="H133" s="1">
        <v>12</v>
      </c>
      <c r="I133" s="1">
        <v>300000</v>
      </c>
      <c r="J133">
        <v>0</v>
      </c>
      <c r="K133" s="1">
        <v>2</v>
      </c>
      <c r="L133" s="1">
        <v>0</v>
      </c>
      <c r="M133" s="1">
        <v>0</v>
      </c>
      <c r="N133" s="1">
        <v>0</v>
      </c>
      <c r="O133" s="1">
        <f t="shared" si="14"/>
        <v>0</v>
      </c>
      <c r="P133" s="1">
        <v>0</v>
      </c>
      <c r="Q133" s="1" t="s">
        <v>19</v>
      </c>
      <c r="R133" s="1">
        <v>0</v>
      </c>
      <c r="S133" s="1">
        <v>0</v>
      </c>
      <c r="T133" s="1" t="s">
        <v>224</v>
      </c>
      <c r="U133" s="1" t="s">
        <v>224</v>
      </c>
      <c r="V133" s="1" t="s">
        <v>37</v>
      </c>
      <c r="W133" s="1">
        <v>2</v>
      </c>
      <c r="X133" s="1">
        <v>5</v>
      </c>
      <c r="Y133" s="1">
        <v>1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1</v>
      </c>
      <c r="AG133" s="2">
        <f t="shared" si="16"/>
        <v>10.5</v>
      </c>
      <c r="AH133" s="1">
        <v>1</v>
      </c>
      <c r="AI133" s="1">
        <v>0</v>
      </c>
      <c r="AJ133" s="1">
        <v>0</v>
      </c>
      <c r="AK133" s="1">
        <v>1</v>
      </c>
      <c r="AL133" s="1">
        <v>0</v>
      </c>
      <c r="AM133" s="1">
        <v>1</v>
      </c>
      <c r="AN133" s="1">
        <v>0</v>
      </c>
      <c r="AO133" s="2">
        <f t="shared" si="17"/>
        <v>4.5</v>
      </c>
      <c r="AP133" s="1">
        <v>0</v>
      </c>
      <c r="AQ133" s="1">
        <v>1</v>
      </c>
      <c r="AR133" s="1">
        <v>0</v>
      </c>
      <c r="AS133" s="1">
        <v>1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3">
        <f t="shared" si="18"/>
        <v>3.5</v>
      </c>
      <c r="AZ133" s="3">
        <f t="shared" si="15"/>
        <v>18.5</v>
      </c>
      <c r="BA133" s="3">
        <f t="shared" si="19"/>
        <v>40.217391304347828</v>
      </c>
    </row>
    <row r="134" spans="1:53">
      <c r="A134" s="1" t="s">
        <v>15</v>
      </c>
      <c r="B134" s="1" t="s">
        <v>168</v>
      </c>
      <c r="C134" s="1" t="s">
        <v>17</v>
      </c>
      <c r="D134" s="1">
        <v>39</v>
      </c>
      <c r="E134" s="1">
        <v>10</v>
      </c>
      <c r="F134" s="1" t="s">
        <v>23</v>
      </c>
      <c r="G134" s="1" t="s">
        <v>225</v>
      </c>
      <c r="H134" s="1">
        <v>10</v>
      </c>
      <c r="I134" s="1">
        <v>400000</v>
      </c>
      <c r="J134">
        <v>0</v>
      </c>
      <c r="K134" s="1">
        <v>17</v>
      </c>
      <c r="L134" s="1">
        <v>0</v>
      </c>
      <c r="M134" s="1">
        <v>0</v>
      </c>
      <c r="N134" s="1">
        <v>0</v>
      </c>
      <c r="O134" s="1">
        <f t="shared" si="14"/>
        <v>0</v>
      </c>
      <c r="P134" s="1">
        <v>0</v>
      </c>
      <c r="Q134" s="1" t="s">
        <v>19</v>
      </c>
      <c r="R134" s="1">
        <v>0</v>
      </c>
      <c r="S134" s="1">
        <v>0</v>
      </c>
      <c r="T134" s="1" t="s">
        <v>224</v>
      </c>
      <c r="U134" s="1" t="s">
        <v>224</v>
      </c>
      <c r="V134" s="1" t="s">
        <v>37</v>
      </c>
      <c r="W134" s="1">
        <v>1</v>
      </c>
      <c r="X134" s="1">
        <v>3</v>
      </c>
      <c r="Y134" s="1">
        <v>1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1</v>
      </c>
      <c r="AG134" s="2">
        <f t="shared" si="16"/>
        <v>7.5</v>
      </c>
      <c r="AH134" s="1">
        <v>1</v>
      </c>
      <c r="AI134" s="1">
        <v>0</v>
      </c>
      <c r="AJ134" s="1">
        <v>0</v>
      </c>
      <c r="AK134" s="1">
        <v>1</v>
      </c>
      <c r="AL134" s="1">
        <v>0</v>
      </c>
      <c r="AM134" s="1">
        <v>0</v>
      </c>
      <c r="AN134" s="1">
        <v>0</v>
      </c>
      <c r="AO134" s="2">
        <f t="shared" si="17"/>
        <v>4</v>
      </c>
      <c r="AP134" s="1">
        <v>0</v>
      </c>
      <c r="AQ134" s="1">
        <v>1</v>
      </c>
      <c r="AR134" s="1">
        <v>0</v>
      </c>
      <c r="AS134" s="1">
        <v>0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3">
        <f t="shared" si="18"/>
        <v>1.5</v>
      </c>
      <c r="AZ134" s="3">
        <f t="shared" si="15"/>
        <v>13</v>
      </c>
      <c r="BA134" s="3">
        <f t="shared" si="19"/>
        <v>28.260869565217391</v>
      </c>
    </row>
    <row r="135" spans="1:53">
      <c r="A135" s="1" t="s">
        <v>15</v>
      </c>
      <c r="B135" s="1" t="s">
        <v>169</v>
      </c>
      <c r="C135" s="1" t="s">
        <v>17</v>
      </c>
      <c r="D135" s="1">
        <v>54</v>
      </c>
      <c r="E135" s="1">
        <v>8</v>
      </c>
      <c r="F135" s="1" t="s">
        <v>23</v>
      </c>
      <c r="G135" s="1" t="s">
        <v>225</v>
      </c>
      <c r="H135" s="1">
        <v>10</v>
      </c>
      <c r="I135" s="1">
        <v>250000</v>
      </c>
      <c r="J135">
        <v>0</v>
      </c>
      <c r="K135" s="1">
        <v>20</v>
      </c>
      <c r="L135" s="1">
        <v>0</v>
      </c>
      <c r="M135" s="1">
        <v>0</v>
      </c>
      <c r="N135" s="1">
        <v>0</v>
      </c>
      <c r="O135" s="1">
        <f t="shared" si="14"/>
        <v>0</v>
      </c>
      <c r="P135" s="1">
        <v>0</v>
      </c>
      <c r="Q135" s="1" t="s">
        <v>20</v>
      </c>
      <c r="R135" s="1">
        <v>1</v>
      </c>
      <c r="S135" s="1">
        <v>0</v>
      </c>
      <c r="T135" s="1" t="s">
        <v>224</v>
      </c>
      <c r="U135" s="1" t="s">
        <v>224</v>
      </c>
      <c r="V135" s="1" t="s">
        <v>37</v>
      </c>
      <c r="W135" s="1">
        <v>2</v>
      </c>
      <c r="X135" s="1">
        <v>5</v>
      </c>
      <c r="Y135" s="1">
        <v>1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1</v>
      </c>
      <c r="AF135" s="1">
        <v>1</v>
      </c>
      <c r="AG135" s="2">
        <f t="shared" si="16"/>
        <v>12</v>
      </c>
      <c r="AH135" s="1">
        <v>1</v>
      </c>
      <c r="AI135" s="1">
        <v>0</v>
      </c>
      <c r="AJ135" s="1">
        <v>0</v>
      </c>
      <c r="AK135" s="1">
        <v>1</v>
      </c>
      <c r="AL135" s="1">
        <v>1</v>
      </c>
      <c r="AM135" s="1">
        <v>1</v>
      </c>
      <c r="AN135" s="1">
        <v>0</v>
      </c>
      <c r="AO135" s="2">
        <f t="shared" si="17"/>
        <v>6</v>
      </c>
      <c r="AP135" s="1">
        <v>0</v>
      </c>
      <c r="AQ135" s="1">
        <v>1</v>
      </c>
      <c r="AR135" s="1">
        <v>0</v>
      </c>
      <c r="AS135" s="1">
        <v>0</v>
      </c>
      <c r="AT135" s="1">
        <v>1</v>
      </c>
      <c r="AU135" s="1">
        <v>1</v>
      </c>
      <c r="AV135" s="1">
        <v>0</v>
      </c>
      <c r="AW135" s="1">
        <v>0</v>
      </c>
      <c r="AX135" s="1">
        <v>0</v>
      </c>
      <c r="AY135" s="3">
        <f t="shared" si="18"/>
        <v>2.5</v>
      </c>
      <c r="AZ135" s="3">
        <f t="shared" si="15"/>
        <v>20.5</v>
      </c>
      <c r="BA135" s="3">
        <f t="shared" si="19"/>
        <v>44.565217391304344</v>
      </c>
    </row>
    <row r="136" spans="1:53">
      <c r="A136" s="1" t="s">
        <v>15</v>
      </c>
      <c r="B136" s="1" t="s">
        <v>170</v>
      </c>
      <c r="C136" s="1" t="s">
        <v>17</v>
      </c>
      <c r="D136" s="1">
        <v>34</v>
      </c>
      <c r="E136" s="1">
        <v>12</v>
      </c>
      <c r="F136" s="1" t="s">
        <v>23</v>
      </c>
      <c r="G136" s="1" t="s">
        <v>225</v>
      </c>
      <c r="H136" s="1">
        <v>8</v>
      </c>
      <c r="I136" s="1">
        <v>200000</v>
      </c>
      <c r="J136">
        <v>0</v>
      </c>
      <c r="K136" s="1">
        <v>12</v>
      </c>
      <c r="L136" s="1">
        <v>0</v>
      </c>
      <c r="M136" s="1">
        <v>0</v>
      </c>
      <c r="N136" s="1">
        <v>0</v>
      </c>
      <c r="O136" s="1">
        <f t="shared" si="14"/>
        <v>0</v>
      </c>
      <c r="P136" s="1">
        <v>0</v>
      </c>
      <c r="Q136" s="1" t="s">
        <v>20</v>
      </c>
      <c r="R136" s="1">
        <v>1</v>
      </c>
      <c r="S136" s="1">
        <v>0</v>
      </c>
      <c r="T136" s="1" t="s">
        <v>224</v>
      </c>
      <c r="U136" s="1" t="s">
        <v>224</v>
      </c>
      <c r="V136" s="1" t="s">
        <v>37</v>
      </c>
      <c r="W136" s="1">
        <v>2</v>
      </c>
      <c r="X136" s="1">
        <v>4</v>
      </c>
      <c r="Y136" s="1">
        <v>1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1">
        <v>1</v>
      </c>
      <c r="AF136" s="1">
        <v>1</v>
      </c>
      <c r="AG136" s="2">
        <f t="shared" si="16"/>
        <v>11.5</v>
      </c>
      <c r="AH136" s="1">
        <v>1</v>
      </c>
      <c r="AI136" s="1">
        <v>1</v>
      </c>
      <c r="AJ136" s="1">
        <v>0</v>
      </c>
      <c r="AK136" s="1">
        <v>1</v>
      </c>
      <c r="AL136" s="1">
        <v>0</v>
      </c>
      <c r="AM136" s="1">
        <v>1</v>
      </c>
      <c r="AN136" s="1">
        <v>0</v>
      </c>
      <c r="AO136" s="2">
        <f t="shared" si="17"/>
        <v>5</v>
      </c>
      <c r="AP136" s="1">
        <v>0</v>
      </c>
      <c r="AQ136" s="1">
        <v>1</v>
      </c>
      <c r="AR136" s="1">
        <v>0</v>
      </c>
      <c r="AS136" s="1">
        <v>1</v>
      </c>
      <c r="AT136" s="1">
        <v>2</v>
      </c>
      <c r="AU136" s="1">
        <v>1</v>
      </c>
      <c r="AV136" s="1">
        <v>0</v>
      </c>
      <c r="AW136" s="1">
        <v>0</v>
      </c>
      <c r="AX136" s="1">
        <v>0</v>
      </c>
      <c r="AY136" s="3">
        <f t="shared" si="18"/>
        <v>5</v>
      </c>
      <c r="AZ136" s="3">
        <f t="shared" si="15"/>
        <v>21.5</v>
      </c>
      <c r="BA136" s="3">
        <f t="shared" si="19"/>
        <v>46.739130434782609</v>
      </c>
    </row>
    <row r="137" spans="1:53">
      <c r="A137" s="1" t="s">
        <v>15</v>
      </c>
      <c r="B137" s="1" t="s">
        <v>171</v>
      </c>
      <c r="C137" s="1" t="s">
        <v>17</v>
      </c>
      <c r="D137" s="1">
        <v>51</v>
      </c>
      <c r="E137" s="1">
        <v>5</v>
      </c>
      <c r="F137" s="1" t="s">
        <v>18</v>
      </c>
      <c r="G137" s="1" t="s">
        <v>225</v>
      </c>
      <c r="H137" s="1">
        <v>10</v>
      </c>
      <c r="I137" s="1">
        <v>300000</v>
      </c>
      <c r="J137">
        <v>0</v>
      </c>
      <c r="K137" s="1">
        <v>8</v>
      </c>
      <c r="L137" s="1">
        <v>0</v>
      </c>
      <c r="M137" s="1">
        <v>0</v>
      </c>
      <c r="N137" s="1">
        <v>0</v>
      </c>
      <c r="O137" s="1">
        <f t="shared" si="14"/>
        <v>0</v>
      </c>
      <c r="P137" s="1">
        <v>0</v>
      </c>
      <c r="Q137" s="1" t="s">
        <v>19</v>
      </c>
      <c r="R137" s="1">
        <v>1</v>
      </c>
      <c r="S137" s="1">
        <v>0</v>
      </c>
      <c r="T137" s="1" t="s">
        <v>224</v>
      </c>
      <c r="U137" s="1" t="s">
        <v>224</v>
      </c>
      <c r="V137" s="1" t="s">
        <v>37</v>
      </c>
      <c r="W137" s="1">
        <v>1</v>
      </c>
      <c r="X137" s="1">
        <v>4</v>
      </c>
      <c r="Y137" s="1">
        <v>1</v>
      </c>
      <c r="Z137" s="1">
        <v>1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1</v>
      </c>
      <c r="AG137" s="2">
        <f t="shared" si="16"/>
        <v>8.5</v>
      </c>
      <c r="AH137" s="1">
        <v>1</v>
      </c>
      <c r="AI137" s="1">
        <v>0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2">
        <f t="shared" si="17"/>
        <v>4</v>
      </c>
      <c r="AP137" s="1">
        <v>0</v>
      </c>
      <c r="AQ137" s="1">
        <v>1</v>
      </c>
      <c r="AR137" s="1">
        <v>0</v>
      </c>
      <c r="AS137" s="1">
        <v>0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3">
        <f t="shared" si="18"/>
        <v>1.5</v>
      </c>
      <c r="AZ137" s="3">
        <f t="shared" si="15"/>
        <v>14</v>
      </c>
      <c r="BA137" s="3">
        <f t="shared" si="19"/>
        <v>30.434782608695656</v>
      </c>
    </row>
    <row r="138" spans="1:53">
      <c r="A138" s="1" t="s">
        <v>15</v>
      </c>
      <c r="B138" s="1" t="s">
        <v>172</v>
      </c>
      <c r="C138" s="1" t="s">
        <v>30</v>
      </c>
      <c r="D138" s="1">
        <v>60</v>
      </c>
      <c r="E138" s="1">
        <v>9</v>
      </c>
      <c r="F138" s="1" t="s">
        <v>23</v>
      </c>
      <c r="G138" s="1" t="s">
        <v>225</v>
      </c>
      <c r="H138" s="1">
        <v>8</v>
      </c>
      <c r="I138" s="1">
        <v>200000</v>
      </c>
      <c r="J138">
        <v>0</v>
      </c>
      <c r="K138" s="1">
        <v>2</v>
      </c>
      <c r="L138" s="1">
        <v>0</v>
      </c>
      <c r="M138" s="1">
        <v>0</v>
      </c>
      <c r="N138" s="1">
        <v>0</v>
      </c>
      <c r="O138" s="1">
        <f t="shared" si="14"/>
        <v>0</v>
      </c>
      <c r="P138" s="1">
        <v>0</v>
      </c>
      <c r="Q138" s="1" t="s">
        <v>19</v>
      </c>
      <c r="R138" s="1">
        <v>0</v>
      </c>
      <c r="S138" s="1">
        <v>0</v>
      </c>
      <c r="T138" s="1" t="s">
        <v>224</v>
      </c>
      <c r="U138" s="1" t="s">
        <v>224</v>
      </c>
      <c r="V138" s="1" t="s">
        <v>37</v>
      </c>
      <c r="W138" s="1">
        <v>1</v>
      </c>
      <c r="X138" s="1">
        <v>3</v>
      </c>
      <c r="Y138" s="1">
        <v>1</v>
      </c>
      <c r="Z138" s="1">
        <v>1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2">
        <f t="shared" si="16"/>
        <v>5.5</v>
      </c>
      <c r="AH138" s="1">
        <v>0</v>
      </c>
      <c r="AI138" s="1">
        <v>0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  <c r="AO138" s="2">
        <f t="shared" si="17"/>
        <v>2</v>
      </c>
      <c r="AP138" s="1">
        <v>0</v>
      </c>
      <c r="AQ138" s="1">
        <v>1</v>
      </c>
      <c r="AR138" s="1">
        <v>0</v>
      </c>
      <c r="AS138" s="1">
        <v>0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3">
        <f t="shared" si="18"/>
        <v>1.5</v>
      </c>
      <c r="AZ138" s="3">
        <f t="shared" si="15"/>
        <v>9</v>
      </c>
      <c r="BA138" s="3">
        <f t="shared" si="19"/>
        <v>19.565217391304348</v>
      </c>
    </row>
    <row r="139" spans="1:53">
      <c r="A139" s="1" t="s">
        <v>15</v>
      </c>
      <c r="B139" s="1" t="s">
        <v>173</v>
      </c>
      <c r="C139" s="1" t="s">
        <v>17</v>
      </c>
      <c r="D139" s="1">
        <v>37</v>
      </c>
      <c r="E139" s="1">
        <v>12</v>
      </c>
      <c r="F139" s="1" t="s">
        <v>18</v>
      </c>
      <c r="G139" s="1" t="s">
        <v>225</v>
      </c>
      <c r="H139" s="1">
        <v>15</v>
      </c>
      <c r="I139" s="1">
        <v>350000</v>
      </c>
      <c r="J139">
        <v>0</v>
      </c>
      <c r="K139" s="1">
        <v>5</v>
      </c>
      <c r="L139" s="1">
        <v>0</v>
      </c>
      <c r="M139" s="1">
        <v>0</v>
      </c>
      <c r="N139" s="1">
        <v>0</v>
      </c>
      <c r="O139" s="1">
        <f t="shared" si="14"/>
        <v>0</v>
      </c>
      <c r="P139" s="1">
        <v>0</v>
      </c>
      <c r="Q139" s="1" t="s">
        <v>19</v>
      </c>
      <c r="R139" s="1">
        <v>0</v>
      </c>
      <c r="S139" s="1">
        <v>0</v>
      </c>
      <c r="T139" s="1" t="s">
        <v>224</v>
      </c>
      <c r="U139" s="1" t="s">
        <v>224</v>
      </c>
      <c r="V139" s="1" t="s">
        <v>37</v>
      </c>
      <c r="W139" s="1">
        <v>2</v>
      </c>
      <c r="X139" s="1">
        <v>4</v>
      </c>
      <c r="Y139" s="1">
        <v>1</v>
      </c>
      <c r="Z139" s="1">
        <v>0</v>
      </c>
      <c r="AA139" s="1">
        <v>0</v>
      </c>
      <c r="AB139" s="1">
        <v>1</v>
      </c>
      <c r="AC139" s="1">
        <v>0</v>
      </c>
      <c r="AD139" s="1">
        <v>0</v>
      </c>
      <c r="AE139" s="1">
        <v>1</v>
      </c>
      <c r="AF139" s="1">
        <v>1</v>
      </c>
      <c r="AG139" s="2">
        <f t="shared" si="16"/>
        <v>11.5</v>
      </c>
      <c r="AH139" s="1">
        <v>1</v>
      </c>
      <c r="AI139" s="1">
        <v>0</v>
      </c>
      <c r="AJ139" s="1">
        <v>0</v>
      </c>
      <c r="AK139" s="1">
        <v>1</v>
      </c>
      <c r="AL139" s="1">
        <v>0</v>
      </c>
      <c r="AM139" s="1">
        <v>1</v>
      </c>
      <c r="AN139" s="1">
        <v>0</v>
      </c>
      <c r="AO139" s="2">
        <f t="shared" si="17"/>
        <v>4.5</v>
      </c>
      <c r="AP139" s="1">
        <v>0</v>
      </c>
      <c r="AQ139" s="1">
        <v>1</v>
      </c>
      <c r="AR139" s="1">
        <v>0</v>
      </c>
      <c r="AS139" s="1">
        <v>1</v>
      </c>
      <c r="AT139" s="1">
        <v>1</v>
      </c>
      <c r="AU139" s="1">
        <v>1</v>
      </c>
      <c r="AV139" s="1">
        <v>0</v>
      </c>
      <c r="AW139" s="1">
        <v>0</v>
      </c>
      <c r="AX139" s="1">
        <v>0</v>
      </c>
      <c r="AY139" s="3">
        <f t="shared" si="18"/>
        <v>4.5</v>
      </c>
      <c r="AZ139" s="3">
        <f t="shared" si="15"/>
        <v>20.5</v>
      </c>
      <c r="BA139" s="3">
        <f t="shared" si="19"/>
        <v>44.565217391304344</v>
      </c>
    </row>
    <row r="140" spans="1:53">
      <c r="A140" s="1" t="s">
        <v>15</v>
      </c>
      <c r="B140" s="1" t="s">
        <v>174</v>
      </c>
      <c r="C140" s="1" t="s">
        <v>17</v>
      </c>
      <c r="D140" s="1">
        <v>60</v>
      </c>
      <c r="E140" s="1">
        <v>16</v>
      </c>
      <c r="F140" s="1" t="s">
        <v>18</v>
      </c>
      <c r="G140" s="1" t="s">
        <v>225</v>
      </c>
      <c r="H140" s="1">
        <v>12</v>
      </c>
      <c r="I140" s="1">
        <v>300000</v>
      </c>
      <c r="J140">
        <v>0</v>
      </c>
      <c r="K140" s="1">
        <v>4</v>
      </c>
      <c r="L140" s="1">
        <v>0</v>
      </c>
      <c r="M140" s="1">
        <v>0</v>
      </c>
      <c r="N140" s="1">
        <v>0</v>
      </c>
      <c r="O140" s="1">
        <f t="shared" si="14"/>
        <v>0</v>
      </c>
      <c r="P140" s="1">
        <v>0</v>
      </c>
      <c r="Q140" s="1" t="s">
        <v>19</v>
      </c>
      <c r="R140" s="1">
        <v>0</v>
      </c>
      <c r="S140" s="1">
        <v>0</v>
      </c>
      <c r="T140" s="1" t="s">
        <v>224</v>
      </c>
      <c r="U140" s="1" t="s">
        <v>224</v>
      </c>
      <c r="V140" s="1" t="s">
        <v>21</v>
      </c>
      <c r="W140" s="1">
        <v>1</v>
      </c>
      <c r="X140" s="1">
        <v>3</v>
      </c>
      <c r="Y140" s="1">
        <v>1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1</v>
      </c>
      <c r="AG140" s="2">
        <f t="shared" si="16"/>
        <v>9</v>
      </c>
      <c r="AH140" s="1">
        <v>1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1</v>
      </c>
      <c r="AO140" s="2">
        <f t="shared" si="17"/>
        <v>5.5</v>
      </c>
      <c r="AP140" s="1">
        <v>0</v>
      </c>
      <c r="AQ140" s="1">
        <v>1</v>
      </c>
      <c r="AR140" s="1">
        <v>0</v>
      </c>
      <c r="AS140" s="1">
        <v>1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3">
        <f t="shared" si="18"/>
        <v>3.5</v>
      </c>
      <c r="AZ140" s="3">
        <f t="shared" si="15"/>
        <v>18</v>
      </c>
      <c r="BA140" s="3">
        <f t="shared" si="19"/>
        <v>39.130434782608695</v>
      </c>
    </row>
    <row r="141" spans="1:53">
      <c r="A141" s="1" t="s">
        <v>15</v>
      </c>
      <c r="B141" s="1" t="s">
        <v>175</v>
      </c>
      <c r="C141" s="1" t="s">
        <v>17</v>
      </c>
      <c r="D141" s="1">
        <v>50</v>
      </c>
      <c r="E141" s="1">
        <v>10</v>
      </c>
      <c r="F141" s="1" t="s">
        <v>18</v>
      </c>
      <c r="G141" s="1" t="s">
        <v>225</v>
      </c>
      <c r="H141" s="1">
        <v>15</v>
      </c>
      <c r="I141" s="1">
        <v>350000</v>
      </c>
      <c r="J141">
        <v>0</v>
      </c>
      <c r="K141" s="1">
        <v>20</v>
      </c>
      <c r="L141" s="1">
        <v>0</v>
      </c>
      <c r="M141" s="1">
        <v>0</v>
      </c>
      <c r="N141" s="1">
        <v>0</v>
      </c>
      <c r="O141" s="1">
        <f t="shared" si="14"/>
        <v>0</v>
      </c>
      <c r="P141" s="1">
        <v>0</v>
      </c>
      <c r="Q141" s="1" t="s">
        <v>20</v>
      </c>
      <c r="R141" s="1">
        <v>1</v>
      </c>
      <c r="S141" s="1">
        <v>0</v>
      </c>
      <c r="T141" s="1" t="s">
        <v>224</v>
      </c>
      <c r="U141" s="1" t="s">
        <v>224</v>
      </c>
      <c r="V141" s="1" t="s">
        <v>21</v>
      </c>
      <c r="W141" s="1">
        <v>1</v>
      </c>
      <c r="X141" s="1">
        <v>3</v>
      </c>
      <c r="Y141" s="1">
        <v>1</v>
      </c>
      <c r="Z141" s="1">
        <v>1</v>
      </c>
      <c r="AA141" s="1">
        <v>0</v>
      </c>
      <c r="AB141" s="1">
        <v>0</v>
      </c>
      <c r="AC141" s="1">
        <v>0</v>
      </c>
      <c r="AD141" s="1">
        <v>0</v>
      </c>
      <c r="AE141" s="1">
        <v>1</v>
      </c>
      <c r="AF141" s="1">
        <v>1</v>
      </c>
      <c r="AG141" s="2">
        <f t="shared" si="16"/>
        <v>9.5</v>
      </c>
      <c r="AH141" s="1">
        <v>1</v>
      </c>
      <c r="AI141" s="1">
        <v>0</v>
      </c>
      <c r="AJ141" s="1">
        <v>1</v>
      </c>
      <c r="AK141" s="1">
        <v>1</v>
      </c>
      <c r="AL141" s="1">
        <v>0</v>
      </c>
      <c r="AM141" s="1">
        <v>0</v>
      </c>
      <c r="AN141" s="1">
        <v>0</v>
      </c>
      <c r="AO141" s="2">
        <f t="shared" si="17"/>
        <v>6</v>
      </c>
      <c r="AP141" s="1">
        <v>0</v>
      </c>
      <c r="AQ141" s="1">
        <v>1</v>
      </c>
      <c r="AR141" s="1">
        <v>0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3">
        <f t="shared" si="18"/>
        <v>1.5</v>
      </c>
      <c r="AZ141" s="3">
        <f t="shared" si="15"/>
        <v>17</v>
      </c>
      <c r="BA141" s="3">
        <f t="shared" si="19"/>
        <v>36.95652173913043</v>
      </c>
    </row>
    <row r="142" spans="1:53">
      <c r="A142" s="1" t="s">
        <v>15</v>
      </c>
      <c r="B142" s="1" t="s">
        <v>176</v>
      </c>
      <c r="C142" s="1" t="s">
        <v>17</v>
      </c>
      <c r="D142" s="1">
        <v>65</v>
      </c>
      <c r="E142" s="1">
        <v>12</v>
      </c>
      <c r="F142" s="1" t="s">
        <v>18</v>
      </c>
      <c r="G142" s="1" t="s">
        <v>225</v>
      </c>
      <c r="H142" s="1">
        <v>7</v>
      </c>
      <c r="I142" s="1">
        <v>250000</v>
      </c>
      <c r="J142">
        <v>0</v>
      </c>
      <c r="K142" s="1">
        <v>2</v>
      </c>
      <c r="L142" s="1">
        <v>0</v>
      </c>
      <c r="M142" s="1">
        <v>0</v>
      </c>
      <c r="N142" s="1">
        <v>0</v>
      </c>
      <c r="O142" s="1">
        <f t="shared" si="14"/>
        <v>0</v>
      </c>
      <c r="P142" s="1">
        <v>0</v>
      </c>
      <c r="Q142" s="1" t="s">
        <v>19</v>
      </c>
      <c r="R142" s="1">
        <v>0</v>
      </c>
      <c r="S142" s="1">
        <v>0</v>
      </c>
      <c r="T142" s="1" t="s">
        <v>224</v>
      </c>
      <c r="U142" s="1" t="s">
        <v>224</v>
      </c>
      <c r="V142" s="1" t="s">
        <v>37</v>
      </c>
      <c r="W142" s="1">
        <v>2</v>
      </c>
      <c r="X142" s="1">
        <v>4</v>
      </c>
      <c r="Y142" s="1">
        <v>1</v>
      </c>
      <c r="Z142" s="1">
        <v>1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1</v>
      </c>
      <c r="AG142" s="2">
        <f t="shared" si="16"/>
        <v>9.5</v>
      </c>
      <c r="AH142" s="1">
        <v>0</v>
      </c>
      <c r="AI142" s="1">
        <v>1</v>
      </c>
      <c r="AJ142" s="1">
        <v>0</v>
      </c>
      <c r="AK142" s="1">
        <v>1</v>
      </c>
      <c r="AL142" s="1">
        <v>0</v>
      </c>
      <c r="AM142" s="1">
        <v>1</v>
      </c>
      <c r="AN142" s="1">
        <v>0</v>
      </c>
      <c r="AO142" s="2">
        <f t="shared" si="17"/>
        <v>3</v>
      </c>
      <c r="AP142" s="1">
        <v>0</v>
      </c>
      <c r="AQ142" s="1">
        <v>1</v>
      </c>
      <c r="AR142" s="1">
        <v>0</v>
      </c>
      <c r="AS142" s="1">
        <v>0</v>
      </c>
      <c r="AT142" s="1">
        <v>2</v>
      </c>
      <c r="AU142" s="1">
        <v>1</v>
      </c>
      <c r="AV142" s="1">
        <v>0</v>
      </c>
      <c r="AW142" s="1">
        <v>0</v>
      </c>
      <c r="AX142" s="1">
        <v>0</v>
      </c>
      <c r="AY142" s="3">
        <f t="shared" si="18"/>
        <v>3</v>
      </c>
      <c r="AZ142" s="3">
        <f t="shared" si="15"/>
        <v>15.5</v>
      </c>
      <c r="BA142" s="3">
        <f t="shared" si="19"/>
        <v>33.695652173913047</v>
      </c>
    </row>
    <row r="143" spans="1:53">
      <c r="A143" s="1" t="s">
        <v>15</v>
      </c>
      <c r="B143" s="1" t="s">
        <v>177</v>
      </c>
      <c r="C143" s="1" t="s">
        <v>17</v>
      </c>
      <c r="D143" s="1">
        <v>60</v>
      </c>
      <c r="E143" s="1">
        <v>16</v>
      </c>
      <c r="F143" s="1" t="s">
        <v>18</v>
      </c>
      <c r="G143" s="1" t="s">
        <v>225</v>
      </c>
      <c r="H143" s="1">
        <v>12</v>
      </c>
      <c r="I143" s="1">
        <v>400000</v>
      </c>
      <c r="J143">
        <v>0</v>
      </c>
      <c r="K143" s="1">
        <v>6</v>
      </c>
      <c r="L143" s="1">
        <v>0</v>
      </c>
      <c r="M143" s="1">
        <v>0</v>
      </c>
      <c r="N143" s="1">
        <v>0</v>
      </c>
      <c r="O143" s="1">
        <f t="shared" si="14"/>
        <v>0</v>
      </c>
      <c r="P143" s="1">
        <v>0</v>
      </c>
      <c r="Q143" s="1" t="s">
        <v>19</v>
      </c>
      <c r="R143" s="1">
        <v>0</v>
      </c>
      <c r="S143" s="1">
        <v>0</v>
      </c>
      <c r="T143" s="1" t="s">
        <v>224</v>
      </c>
      <c r="U143" s="1" t="s">
        <v>224</v>
      </c>
      <c r="V143" s="1" t="s">
        <v>21</v>
      </c>
      <c r="W143" s="1">
        <v>1</v>
      </c>
      <c r="X143" s="1">
        <v>4</v>
      </c>
      <c r="Y143" s="1">
        <v>1</v>
      </c>
      <c r="Z143" s="1">
        <v>1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2">
        <f t="shared" si="16"/>
        <v>6.5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0</v>
      </c>
      <c r="AN143" s="1">
        <v>0</v>
      </c>
      <c r="AO143" s="2">
        <f t="shared" si="17"/>
        <v>8</v>
      </c>
      <c r="AP143" s="1">
        <v>0</v>
      </c>
      <c r="AQ143" s="1">
        <v>1</v>
      </c>
      <c r="AR143" s="1">
        <v>0</v>
      </c>
      <c r="AS143" s="1">
        <v>1</v>
      </c>
      <c r="AT143" s="1">
        <v>1</v>
      </c>
      <c r="AU143" s="1">
        <v>0</v>
      </c>
      <c r="AV143" s="1">
        <v>0</v>
      </c>
      <c r="AW143" s="1">
        <v>0</v>
      </c>
      <c r="AX143" s="1">
        <v>0</v>
      </c>
      <c r="AY143" s="3">
        <f t="shared" si="18"/>
        <v>3.5</v>
      </c>
      <c r="AZ143" s="3">
        <f t="shared" si="15"/>
        <v>18</v>
      </c>
      <c r="BA143" s="3">
        <f t="shared" si="19"/>
        <v>39.130434782608695</v>
      </c>
    </row>
    <row r="144" spans="1:53">
      <c r="A144" s="1" t="s">
        <v>15</v>
      </c>
      <c r="B144" s="1" t="s">
        <v>178</v>
      </c>
      <c r="C144" s="1" t="s">
        <v>17</v>
      </c>
      <c r="D144" s="1">
        <v>26</v>
      </c>
      <c r="E144" s="1">
        <v>16</v>
      </c>
      <c r="F144" s="1" t="s">
        <v>18</v>
      </c>
      <c r="G144" s="1" t="s">
        <v>225</v>
      </c>
      <c r="H144" s="1">
        <v>12</v>
      </c>
      <c r="I144" s="1">
        <v>250000</v>
      </c>
      <c r="J144">
        <v>0</v>
      </c>
      <c r="K144" s="1">
        <v>3</v>
      </c>
      <c r="L144" s="1">
        <v>0</v>
      </c>
      <c r="M144" s="1">
        <v>0</v>
      </c>
      <c r="N144" s="1">
        <v>0</v>
      </c>
      <c r="O144" s="1">
        <f t="shared" si="14"/>
        <v>0</v>
      </c>
      <c r="P144" s="1">
        <v>0</v>
      </c>
      <c r="Q144" s="1" t="s">
        <v>19</v>
      </c>
      <c r="R144" s="1">
        <v>0</v>
      </c>
      <c r="S144" s="1">
        <v>0</v>
      </c>
      <c r="T144" s="1" t="s">
        <v>224</v>
      </c>
      <c r="U144" s="1" t="s">
        <v>224</v>
      </c>
      <c r="V144" s="1" t="s">
        <v>21</v>
      </c>
      <c r="W144" s="1">
        <v>1</v>
      </c>
      <c r="X144" s="1">
        <v>3</v>
      </c>
      <c r="Y144" s="1">
        <v>1</v>
      </c>
      <c r="Z144" s="1">
        <v>1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1">
        <v>1</v>
      </c>
      <c r="AG144" s="2">
        <f t="shared" si="16"/>
        <v>9.5</v>
      </c>
      <c r="AH144" s="1">
        <v>1</v>
      </c>
      <c r="AI144" s="1">
        <v>0</v>
      </c>
      <c r="AJ144" s="1">
        <v>1</v>
      </c>
      <c r="AK144" s="1">
        <v>1</v>
      </c>
      <c r="AL144" s="1">
        <v>1</v>
      </c>
      <c r="AM144" s="1">
        <v>1</v>
      </c>
      <c r="AN144" s="1">
        <v>0</v>
      </c>
      <c r="AO144" s="2">
        <f t="shared" si="17"/>
        <v>8</v>
      </c>
      <c r="AP144" s="1">
        <v>0</v>
      </c>
      <c r="AQ144" s="1">
        <v>1</v>
      </c>
      <c r="AR144" s="1">
        <v>0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3">
        <f t="shared" si="18"/>
        <v>1.5</v>
      </c>
      <c r="AZ144" s="3">
        <f t="shared" si="15"/>
        <v>19</v>
      </c>
      <c r="BA144" s="3">
        <f t="shared" si="19"/>
        <v>41.304347826086953</v>
      </c>
    </row>
    <row r="145" spans="1:53">
      <c r="A145" s="1" t="s">
        <v>63</v>
      </c>
      <c r="B145" s="1" t="s">
        <v>179</v>
      </c>
      <c r="C145" s="1" t="s">
        <v>17</v>
      </c>
      <c r="D145" s="1">
        <v>40</v>
      </c>
      <c r="E145" s="1">
        <v>8</v>
      </c>
      <c r="F145" s="1" t="s">
        <v>23</v>
      </c>
      <c r="G145" s="1" t="s">
        <v>225</v>
      </c>
      <c r="H145" s="1">
        <v>15</v>
      </c>
      <c r="I145" s="1">
        <v>350000</v>
      </c>
      <c r="J145">
        <v>0</v>
      </c>
      <c r="K145" s="1">
        <v>4</v>
      </c>
      <c r="L145" s="1">
        <v>0</v>
      </c>
      <c r="M145" s="1">
        <v>0</v>
      </c>
      <c r="N145" s="1">
        <v>0</v>
      </c>
      <c r="O145" s="1">
        <f t="shared" si="14"/>
        <v>0</v>
      </c>
      <c r="P145" s="1">
        <v>0</v>
      </c>
      <c r="Q145" s="1" t="s">
        <v>19</v>
      </c>
      <c r="R145" s="1">
        <v>0</v>
      </c>
      <c r="S145" s="1">
        <v>0</v>
      </c>
      <c r="T145" s="1" t="s">
        <v>224</v>
      </c>
      <c r="U145" s="1" t="s">
        <v>224</v>
      </c>
      <c r="V145" s="1" t="s">
        <v>21</v>
      </c>
      <c r="W145" s="1">
        <v>1</v>
      </c>
      <c r="X145" s="1">
        <v>4</v>
      </c>
      <c r="Y145" s="1">
        <v>1</v>
      </c>
      <c r="Z145" s="1">
        <v>1</v>
      </c>
      <c r="AA145" s="1">
        <v>0</v>
      </c>
      <c r="AB145" s="1">
        <v>0</v>
      </c>
      <c r="AC145" s="1">
        <v>0</v>
      </c>
      <c r="AD145" s="1">
        <v>0</v>
      </c>
      <c r="AE145" s="1">
        <v>1</v>
      </c>
      <c r="AF145" s="1">
        <v>1</v>
      </c>
      <c r="AG145" s="2">
        <f t="shared" si="16"/>
        <v>10.5</v>
      </c>
      <c r="AH145" s="1">
        <v>1</v>
      </c>
      <c r="AI145" s="1">
        <v>0</v>
      </c>
      <c r="AJ145" s="1">
        <v>1</v>
      </c>
      <c r="AK145" s="1">
        <v>1</v>
      </c>
      <c r="AL145" s="1">
        <v>0</v>
      </c>
      <c r="AM145" s="1">
        <v>1</v>
      </c>
      <c r="AN145" s="1">
        <v>0</v>
      </c>
      <c r="AO145" s="2">
        <f t="shared" si="17"/>
        <v>6.5</v>
      </c>
      <c r="AP145" s="1">
        <v>0</v>
      </c>
      <c r="AQ145" s="1">
        <v>1</v>
      </c>
      <c r="AR145" s="1">
        <v>0</v>
      </c>
      <c r="AS145" s="1">
        <v>1</v>
      </c>
      <c r="AT145" s="1">
        <v>1</v>
      </c>
      <c r="AU145" s="1">
        <v>1</v>
      </c>
      <c r="AV145" s="1">
        <v>0</v>
      </c>
      <c r="AW145" s="1">
        <v>0</v>
      </c>
      <c r="AX145" s="1">
        <v>0</v>
      </c>
      <c r="AY145" s="3">
        <f t="shared" si="18"/>
        <v>4.5</v>
      </c>
      <c r="AZ145" s="3">
        <f t="shared" si="15"/>
        <v>21.5</v>
      </c>
      <c r="BA145" s="3">
        <f t="shared" si="19"/>
        <v>46.739130434782609</v>
      </c>
    </row>
    <row r="146" spans="1:53">
      <c r="A146" s="1" t="s">
        <v>63</v>
      </c>
      <c r="B146" s="1" t="s">
        <v>180</v>
      </c>
      <c r="C146" s="1" t="s">
        <v>17</v>
      </c>
      <c r="D146" s="1">
        <v>43</v>
      </c>
      <c r="E146" s="1">
        <v>16</v>
      </c>
      <c r="F146" s="1" t="s">
        <v>18</v>
      </c>
      <c r="G146" s="1" t="s">
        <v>225</v>
      </c>
      <c r="H146" s="1">
        <v>13</v>
      </c>
      <c r="I146" s="1">
        <v>380000</v>
      </c>
      <c r="J146">
        <v>0</v>
      </c>
      <c r="K146" s="1">
        <v>8</v>
      </c>
      <c r="L146" s="1">
        <v>0</v>
      </c>
      <c r="M146" s="1">
        <v>0</v>
      </c>
      <c r="N146" s="1">
        <v>0</v>
      </c>
      <c r="O146" s="1">
        <f t="shared" si="14"/>
        <v>0</v>
      </c>
      <c r="P146" s="1">
        <v>0</v>
      </c>
      <c r="Q146" s="1" t="s">
        <v>19</v>
      </c>
      <c r="R146" s="1">
        <v>0</v>
      </c>
      <c r="S146" s="1">
        <v>0</v>
      </c>
      <c r="T146" s="1" t="s">
        <v>224</v>
      </c>
      <c r="U146" s="1" t="s">
        <v>224</v>
      </c>
      <c r="V146" s="1" t="s">
        <v>37</v>
      </c>
      <c r="W146" s="1">
        <v>1</v>
      </c>
      <c r="X146" s="1">
        <v>5</v>
      </c>
      <c r="Y146" s="1">
        <v>1</v>
      </c>
      <c r="Z146" s="1">
        <v>1</v>
      </c>
      <c r="AA146" s="1">
        <v>0</v>
      </c>
      <c r="AB146" s="1">
        <v>0</v>
      </c>
      <c r="AC146" s="1">
        <v>0</v>
      </c>
      <c r="AD146" s="1">
        <v>0</v>
      </c>
      <c r="AE146" s="1">
        <v>1</v>
      </c>
      <c r="AF146" s="1">
        <v>1</v>
      </c>
      <c r="AG146" s="2">
        <f t="shared" si="16"/>
        <v>11.5</v>
      </c>
      <c r="AH146" s="1">
        <v>1</v>
      </c>
      <c r="AI146" s="1">
        <v>0</v>
      </c>
      <c r="AJ146" s="1">
        <v>1</v>
      </c>
      <c r="AK146" s="1">
        <v>1</v>
      </c>
      <c r="AL146" s="1">
        <v>0</v>
      </c>
      <c r="AM146" s="1">
        <v>0</v>
      </c>
      <c r="AN146" s="1">
        <v>0</v>
      </c>
      <c r="AO146" s="2">
        <f t="shared" si="17"/>
        <v>6</v>
      </c>
      <c r="AP146" s="1">
        <v>0</v>
      </c>
      <c r="AQ146" s="1">
        <v>0</v>
      </c>
      <c r="AR146" s="1">
        <v>0</v>
      </c>
      <c r="AS146" s="1">
        <v>0</v>
      </c>
      <c r="AT146" s="1">
        <v>2</v>
      </c>
      <c r="AU146" s="1">
        <v>0</v>
      </c>
      <c r="AV146" s="1">
        <v>0</v>
      </c>
      <c r="AW146" s="1">
        <v>0</v>
      </c>
      <c r="AX146" s="1">
        <v>0</v>
      </c>
      <c r="AY146" s="3">
        <f t="shared" si="18"/>
        <v>1</v>
      </c>
      <c r="AZ146" s="3">
        <f t="shared" si="15"/>
        <v>18.5</v>
      </c>
      <c r="BA146" s="3">
        <f t="shared" si="19"/>
        <v>40.217391304347828</v>
      </c>
    </row>
    <row r="147" spans="1:53">
      <c r="A147" s="1" t="s">
        <v>63</v>
      </c>
      <c r="B147" s="1" t="s">
        <v>181</v>
      </c>
      <c r="C147" s="1" t="s">
        <v>30</v>
      </c>
      <c r="D147" s="1">
        <v>32</v>
      </c>
      <c r="E147" s="1">
        <v>0</v>
      </c>
      <c r="F147" s="1" t="s">
        <v>23</v>
      </c>
      <c r="G147" s="1" t="s">
        <v>225</v>
      </c>
      <c r="H147" s="1">
        <v>13</v>
      </c>
      <c r="I147" s="1">
        <v>150000</v>
      </c>
      <c r="J147">
        <v>0</v>
      </c>
      <c r="K147" s="1">
        <v>7</v>
      </c>
      <c r="L147" s="1">
        <v>0</v>
      </c>
      <c r="M147" s="1">
        <v>0</v>
      </c>
      <c r="N147" s="1">
        <v>0</v>
      </c>
      <c r="O147" s="1">
        <f t="shared" si="14"/>
        <v>0</v>
      </c>
      <c r="P147" s="1">
        <v>0</v>
      </c>
      <c r="Q147" s="1" t="s">
        <v>19</v>
      </c>
      <c r="R147" s="1">
        <v>0</v>
      </c>
      <c r="S147" s="1">
        <v>0</v>
      </c>
      <c r="T147" s="1" t="s">
        <v>224</v>
      </c>
      <c r="U147" s="1" t="s">
        <v>224</v>
      </c>
      <c r="V147" s="1" t="s">
        <v>37</v>
      </c>
      <c r="W147" s="1">
        <v>1</v>
      </c>
      <c r="X147" s="1">
        <v>3</v>
      </c>
      <c r="Y147" s="1">
        <v>1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1</v>
      </c>
      <c r="AG147" s="2">
        <f t="shared" si="16"/>
        <v>7</v>
      </c>
      <c r="AH147" s="1">
        <v>1</v>
      </c>
      <c r="AI147" s="1">
        <v>0</v>
      </c>
      <c r="AJ147" s="1">
        <v>1</v>
      </c>
      <c r="AK147" s="1">
        <v>1</v>
      </c>
      <c r="AL147" s="1">
        <v>0</v>
      </c>
      <c r="AM147" s="1">
        <v>1</v>
      </c>
      <c r="AN147" s="1">
        <v>0</v>
      </c>
      <c r="AO147" s="2">
        <f t="shared" si="17"/>
        <v>6.5</v>
      </c>
      <c r="AP147" s="1">
        <v>0</v>
      </c>
      <c r="AQ147" s="1">
        <v>1</v>
      </c>
      <c r="AR147" s="1">
        <v>0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3">
        <f t="shared" si="18"/>
        <v>1.5</v>
      </c>
      <c r="AZ147" s="3">
        <f t="shared" si="15"/>
        <v>15</v>
      </c>
      <c r="BA147" s="3">
        <f t="shared" si="19"/>
        <v>32.608695652173914</v>
      </c>
    </row>
    <row r="148" spans="1:53">
      <c r="A148" s="1" t="s">
        <v>15</v>
      </c>
      <c r="B148" s="1" t="s">
        <v>182</v>
      </c>
      <c r="C148" s="1" t="s">
        <v>17</v>
      </c>
      <c r="D148" s="1">
        <v>48</v>
      </c>
      <c r="E148" s="1">
        <v>16</v>
      </c>
      <c r="F148" s="1" t="s">
        <v>18</v>
      </c>
      <c r="G148" s="1" t="s">
        <v>225</v>
      </c>
      <c r="H148" s="1">
        <v>7</v>
      </c>
      <c r="I148" s="1">
        <v>120000</v>
      </c>
      <c r="J148">
        <v>0</v>
      </c>
      <c r="K148" s="1">
        <v>30</v>
      </c>
      <c r="L148" s="1">
        <v>0</v>
      </c>
      <c r="M148" s="1">
        <v>0</v>
      </c>
      <c r="N148" s="1">
        <v>0</v>
      </c>
      <c r="O148" s="1">
        <f t="shared" si="14"/>
        <v>0</v>
      </c>
      <c r="P148" s="1">
        <v>0</v>
      </c>
      <c r="Q148" s="1" t="s">
        <v>19</v>
      </c>
      <c r="R148" s="1">
        <v>1</v>
      </c>
      <c r="S148" s="1">
        <v>0</v>
      </c>
      <c r="T148" s="1" t="s">
        <v>224</v>
      </c>
      <c r="U148" s="1" t="s">
        <v>224</v>
      </c>
      <c r="V148" s="1" t="s">
        <v>37</v>
      </c>
      <c r="W148" s="1">
        <v>1</v>
      </c>
      <c r="X148" s="1">
        <v>5</v>
      </c>
      <c r="Y148" s="1">
        <v>1</v>
      </c>
      <c r="Z148" s="1">
        <v>1</v>
      </c>
      <c r="AA148" s="1">
        <v>0</v>
      </c>
      <c r="AB148" s="1">
        <v>0</v>
      </c>
      <c r="AC148" s="1">
        <v>1</v>
      </c>
      <c r="AD148" s="1">
        <v>0</v>
      </c>
      <c r="AE148" s="1">
        <v>1</v>
      </c>
      <c r="AF148" s="1">
        <v>1</v>
      </c>
      <c r="AG148" s="2">
        <f t="shared" si="16"/>
        <v>13.5</v>
      </c>
      <c r="AH148" s="1">
        <v>1</v>
      </c>
      <c r="AI148" s="1">
        <v>0</v>
      </c>
      <c r="AJ148" s="1">
        <v>1</v>
      </c>
      <c r="AK148" s="1">
        <v>1</v>
      </c>
      <c r="AL148" s="1">
        <v>0</v>
      </c>
      <c r="AM148" s="1">
        <v>0</v>
      </c>
      <c r="AN148" s="1">
        <v>0</v>
      </c>
      <c r="AO148" s="2">
        <f t="shared" si="17"/>
        <v>6</v>
      </c>
      <c r="AP148" s="1">
        <v>0</v>
      </c>
      <c r="AQ148" s="1">
        <v>1</v>
      </c>
      <c r="AR148" s="1">
        <v>1</v>
      </c>
      <c r="AS148" s="1">
        <v>1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3">
        <f t="shared" si="18"/>
        <v>5.5</v>
      </c>
      <c r="AZ148" s="3">
        <f t="shared" si="15"/>
        <v>25</v>
      </c>
      <c r="BA148" s="3">
        <f t="shared" si="19"/>
        <v>54.347826086956516</v>
      </c>
    </row>
    <row r="149" spans="1:53">
      <c r="A149" s="1" t="s">
        <v>15</v>
      </c>
      <c r="B149" s="1" t="s">
        <v>175</v>
      </c>
      <c r="C149" s="1" t="s">
        <v>17</v>
      </c>
      <c r="D149" s="1">
        <v>50</v>
      </c>
      <c r="E149" s="1">
        <v>12</v>
      </c>
      <c r="F149" s="1" t="s">
        <v>18</v>
      </c>
      <c r="G149" s="1" t="s">
        <v>225</v>
      </c>
      <c r="H149" s="1">
        <v>15</v>
      </c>
      <c r="I149" s="1">
        <v>450000</v>
      </c>
      <c r="J149">
        <v>0</v>
      </c>
      <c r="K149" s="1">
        <v>20</v>
      </c>
      <c r="L149" s="1">
        <v>0</v>
      </c>
      <c r="M149" s="1">
        <v>0</v>
      </c>
      <c r="N149" s="1">
        <v>0</v>
      </c>
      <c r="O149" s="1">
        <f t="shared" si="14"/>
        <v>0</v>
      </c>
      <c r="P149" s="1">
        <v>0</v>
      </c>
      <c r="Q149" s="1" t="s">
        <v>20</v>
      </c>
      <c r="R149" s="1">
        <v>1</v>
      </c>
      <c r="S149" s="1">
        <v>0</v>
      </c>
      <c r="T149" s="1" t="s">
        <v>224</v>
      </c>
      <c r="U149" s="1" t="s">
        <v>224</v>
      </c>
      <c r="V149" s="1" t="s">
        <v>21</v>
      </c>
      <c r="W149" s="1">
        <v>3</v>
      </c>
      <c r="X149" s="1">
        <v>5</v>
      </c>
      <c r="Y149" s="1">
        <v>1</v>
      </c>
      <c r="Z149" s="1">
        <v>1</v>
      </c>
      <c r="AA149" s="1">
        <v>0</v>
      </c>
      <c r="AB149" s="1">
        <v>0</v>
      </c>
      <c r="AC149" s="1">
        <v>1</v>
      </c>
      <c r="AD149" s="1">
        <v>0</v>
      </c>
      <c r="AE149" s="1">
        <v>1</v>
      </c>
      <c r="AF149" s="1">
        <v>1</v>
      </c>
      <c r="AG149" s="2">
        <f t="shared" si="16"/>
        <v>15.5</v>
      </c>
      <c r="AH149" s="1">
        <v>1</v>
      </c>
      <c r="AI149" s="1">
        <v>1</v>
      </c>
      <c r="AJ149" s="1">
        <v>1</v>
      </c>
      <c r="AK149" s="1">
        <v>1</v>
      </c>
      <c r="AL149" s="1">
        <v>0</v>
      </c>
      <c r="AM149" s="1">
        <v>1</v>
      </c>
      <c r="AN149" s="1">
        <v>0</v>
      </c>
      <c r="AO149" s="2">
        <f t="shared" si="17"/>
        <v>7</v>
      </c>
      <c r="AP149" s="1">
        <v>0</v>
      </c>
      <c r="AQ149" s="1">
        <v>1</v>
      </c>
      <c r="AR149" s="1">
        <v>0</v>
      </c>
      <c r="AS149" s="1">
        <v>1</v>
      </c>
      <c r="AT149" s="1">
        <v>2</v>
      </c>
      <c r="AU149" s="1">
        <v>1</v>
      </c>
      <c r="AV149" s="1">
        <v>0</v>
      </c>
      <c r="AW149" s="1">
        <v>0</v>
      </c>
      <c r="AX149" s="1">
        <v>0</v>
      </c>
      <c r="AY149" s="3">
        <f t="shared" si="18"/>
        <v>5</v>
      </c>
      <c r="AZ149" s="3">
        <f t="shared" si="15"/>
        <v>27.5</v>
      </c>
      <c r="BA149" s="3">
        <f t="shared" si="19"/>
        <v>59.782608695652172</v>
      </c>
    </row>
    <row r="150" spans="1:53">
      <c r="A150" s="1" t="s">
        <v>15</v>
      </c>
      <c r="B150" s="1" t="s">
        <v>183</v>
      </c>
      <c r="C150" s="1" t="s">
        <v>30</v>
      </c>
      <c r="D150" s="1">
        <v>34</v>
      </c>
      <c r="E150" s="1">
        <v>8</v>
      </c>
      <c r="F150" s="1" t="s">
        <v>23</v>
      </c>
      <c r="G150" s="1" t="s">
        <v>225</v>
      </c>
      <c r="H150" s="1">
        <v>12</v>
      </c>
      <c r="I150" s="1">
        <v>180000</v>
      </c>
      <c r="J150">
        <v>0</v>
      </c>
      <c r="K150" s="1">
        <v>5</v>
      </c>
      <c r="L150" s="1">
        <v>0</v>
      </c>
      <c r="M150" s="1">
        <v>0</v>
      </c>
      <c r="N150" s="1">
        <v>0</v>
      </c>
      <c r="O150" s="1">
        <f t="shared" si="14"/>
        <v>0</v>
      </c>
      <c r="P150" s="1">
        <v>0</v>
      </c>
      <c r="Q150" s="1" t="s">
        <v>19</v>
      </c>
      <c r="R150" s="1">
        <v>0</v>
      </c>
      <c r="S150" s="1">
        <v>0</v>
      </c>
      <c r="T150" s="1" t="s">
        <v>224</v>
      </c>
      <c r="U150" s="1" t="s">
        <v>224</v>
      </c>
      <c r="V150" s="1" t="s">
        <v>37</v>
      </c>
      <c r="W150" s="1">
        <v>1</v>
      </c>
      <c r="X150" s="1">
        <v>3</v>
      </c>
      <c r="Y150" s="1">
        <v>1</v>
      </c>
      <c r="Z150" s="1">
        <v>1</v>
      </c>
      <c r="AA150" s="1">
        <v>0</v>
      </c>
      <c r="AB150" s="1">
        <v>0</v>
      </c>
      <c r="AC150" s="1">
        <v>0</v>
      </c>
      <c r="AD150" s="1">
        <v>0</v>
      </c>
      <c r="AE150" s="1">
        <v>1</v>
      </c>
      <c r="AF150" s="1">
        <v>1</v>
      </c>
      <c r="AG150" s="2">
        <f t="shared" si="16"/>
        <v>9.5</v>
      </c>
      <c r="AH150" s="1">
        <v>1</v>
      </c>
      <c r="AI150" s="1">
        <v>0</v>
      </c>
      <c r="AJ150" s="1">
        <v>1</v>
      </c>
      <c r="AK150" s="1">
        <v>1</v>
      </c>
      <c r="AL150" s="1">
        <v>0</v>
      </c>
      <c r="AM150" s="1">
        <v>0</v>
      </c>
      <c r="AN150" s="1">
        <v>0</v>
      </c>
      <c r="AO150" s="2">
        <f t="shared" si="17"/>
        <v>6</v>
      </c>
      <c r="AP150" s="1">
        <v>0</v>
      </c>
      <c r="AQ150" s="1">
        <v>1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3">
        <f t="shared" si="18"/>
        <v>1.5</v>
      </c>
      <c r="AZ150" s="3">
        <f t="shared" si="15"/>
        <v>17</v>
      </c>
      <c r="BA150" s="3">
        <f t="shared" si="19"/>
        <v>36.95652173913043</v>
      </c>
    </row>
    <row r="151" spans="1:53">
      <c r="A151" s="1" t="s">
        <v>15</v>
      </c>
      <c r="B151" s="1" t="s">
        <v>184</v>
      </c>
      <c r="C151" s="1" t="s">
        <v>17</v>
      </c>
      <c r="D151" s="1">
        <v>40</v>
      </c>
      <c r="E151" s="1">
        <v>12</v>
      </c>
      <c r="F151" s="1" t="s">
        <v>18</v>
      </c>
      <c r="G151" s="1" t="s">
        <v>225</v>
      </c>
      <c r="H151" s="1">
        <v>11</v>
      </c>
      <c r="I151" s="1">
        <v>200000</v>
      </c>
      <c r="J151">
        <v>0</v>
      </c>
      <c r="K151" s="1">
        <v>4</v>
      </c>
      <c r="L151" s="1">
        <v>0</v>
      </c>
      <c r="M151" s="1">
        <v>0</v>
      </c>
      <c r="N151" s="1">
        <v>0</v>
      </c>
      <c r="O151" s="1">
        <f t="shared" si="14"/>
        <v>0</v>
      </c>
      <c r="P151" s="1">
        <v>0</v>
      </c>
      <c r="Q151" s="1" t="s">
        <v>19</v>
      </c>
      <c r="R151" s="1">
        <v>1</v>
      </c>
      <c r="S151" s="1">
        <v>0</v>
      </c>
      <c r="T151" s="1" t="s">
        <v>224</v>
      </c>
      <c r="U151" s="1" t="s">
        <v>224</v>
      </c>
      <c r="V151" s="1" t="s">
        <v>21</v>
      </c>
      <c r="W151" s="1">
        <v>1</v>
      </c>
      <c r="X151" s="1">
        <v>4</v>
      </c>
      <c r="Y151" s="1">
        <v>0</v>
      </c>
      <c r="Z151" s="1">
        <v>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1</v>
      </c>
      <c r="AG151" s="2">
        <f t="shared" si="16"/>
        <v>7.5</v>
      </c>
      <c r="AH151" s="1">
        <v>1</v>
      </c>
      <c r="AI151" s="1">
        <v>0</v>
      </c>
      <c r="AJ151" s="1">
        <v>0</v>
      </c>
      <c r="AK151" s="1">
        <v>1</v>
      </c>
      <c r="AL151" s="1">
        <v>0</v>
      </c>
      <c r="AM151" s="1">
        <v>0</v>
      </c>
      <c r="AN151" s="1">
        <v>0</v>
      </c>
      <c r="AO151" s="2">
        <f t="shared" si="17"/>
        <v>4</v>
      </c>
      <c r="AP151" s="1">
        <v>0</v>
      </c>
      <c r="AQ151" s="1">
        <v>1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3">
        <f t="shared" si="18"/>
        <v>1.5</v>
      </c>
      <c r="AZ151" s="3">
        <f t="shared" si="15"/>
        <v>13</v>
      </c>
      <c r="BA151" s="3">
        <f t="shared" si="19"/>
        <v>28.260869565217391</v>
      </c>
    </row>
    <row r="152" spans="1:53">
      <c r="L152" s="1"/>
      <c r="M152" s="1"/>
      <c r="N152" s="1"/>
      <c r="O152" s="1"/>
      <c r="P152" s="1"/>
      <c r="W152" s="1" t="s">
        <v>192</v>
      </c>
      <c r="X152" s="1" t="s">
        <v>193</v>
      </c>
      <c r="Y152" s="1" t="s">
        <v>194</v>
      </c>
      <c r="Z152" s="1" t="s">
        <v>195</v>
      </c>
      <c r="AA152" s="1" t="s">
        <v>196</v>
      </c>
      <c r="AB152" s="1" t="s">
        <v>197</v>
      </c>
      <c r="AC152" s="1" t="s">
        <v>198</v>
      </c>
      <c r="AD152" s="1" t="s">
        <v>199</v>
      </c>
      <c r="AE152" s="1" t="s">
        <v>200</v>
      </c>
      <c r="AF152" s="1" t="s">
        <v>201</v>
      </c>
      <c r="AG152" s="2" t="s">
        <v>202</v>
      </c>
      <c r="AH152" s="1" t="s">
        <v>203</v>
      </c>
      <c r="AI152" s="1" t="s">
        <v>204</v>
      </c>
      <c r="AJ152" s="1" t="s">
        <v>205</v>
      </c>
      <c r="AK152" s="1" t="s">
        <v>206</v>
      </c>
      <c r="AL152" s="1" t="s">
        <v>207</v>
      </c>
      <c r="AM152" s="1" t="s">
        <v>208</v>
      </c>
      <c r="AN152" s="1" t="s">
        <v>209</v>
      </c>
      <c r="AO152" s="2" t="s">
        <v>210</v>
      </c>
      <c r="AP152" s="1" t="s">
        <v>211</v>
      </c>
      <c r="AQ152" s="1" t="s">
        <v>212</v>
      </c>
      <c r="AR152" s="1" t="s">
        <v>213</v>
      </c>
      <c r="AS152" s="1" t="s">
        <v>214</v>
      </c>
      <c r="AT152" s="1" t="s">
        <v>215</v>
      </c>
      <c r="AU152" s="1" t="s">
        <v>216</v>
      </c>
      <c r="AV152" s="1" t="s">
        <v>217</v>
      </c>
      <c r="AW152" s="1" t="s">
        <v>218</v>
      </c>
      <c r="AX152" s="1" t="s">
        <v>219</v>
      </c>
      <c r="AY152" s="2" t="s">
        <v>220</v>
      </c>
      <c r="AZ152" s="3" t="s">
        <v>221</v>
      </c>
      <c r="BA152" s="3" t="s">
        <v>222</v>
      </c>
    </row>
    <row r="153" spans="1:53">
      <c r="L153" s="1"/>
      <c r="M153" s="1"/>
      <c r="N153" s="1"/>
      <c r="O153" s="1"/>
      <c r="P153" s="1"/>
      <c r="W153">
        <f t="shared" ref="W153:BA153" si="20">AVERAGE(W2:W151)</f>
        <v>2.1333333333333333</v>
      </c>
      <c r="X153">
        <f t="shared" si="20"/>
        <v>3.74</v>
      </c>
      <c r="Y153">
        <f t="shared" si="20"/>
        <v>0.95333333333333337</v>
      </c>
      <c r="Z153">
        <f t="shared" si="20"/>
        <v>0.77333333333333332</v>
      </c>
      <c r="AA153">
        <f t="shared" si="20"/>
        <v>9.3333333333333338E-2</v>
      </c>
      <c r="AB153">
        <f t="shared" si="20"/>
        <v>0.22666666666666666</v>
      </c>
      <c r="AC153">
        <f t="shared" si="20"/>
        <v>0.16666666666666666</v>
      </c>
      <c r="AD153">
        <f t="shared" si="20"/>
        <v>0.26666666666666666</v>
      </c>
      <c r="AE153">
        <f t="shared" si="20"/>
        <v>0.6333333333333333</v>
      </c>
      <c r="AF153">
        <f t="shared" si="20"/>
        <v>0.91333333333333333</v>
      </c>
      <c r="AG153" s="3">
        <f t="shared" si="20"/>
        <v>11.333333333333334</v>
      </c>
      <c r="AH153">
        <f t="shared" si="20"/>
        <v>0.94</v>
      </c>
      <c r="AI153">
        <f t="shared" si="20"/>
        <v>0.56666666666666665</v>
      </c>
      <c r="AJ153">
        <f t="shared" si="20"/>
        <v>0.28000000000000003</v>
      </c>
      <c r="AK153">
        <f t="shared" si="20"/>
        <v>0.78</v>
      </c>
      <c r="AL153">
        <f t="shared" si="20"/>
        <v>0.35333333333333333</v>
      </c>
      <c r="AM153">
        <f t="shared" si="20"/>
        <v>0.48</v>
      </c>
      <c r="AN153">
        <f t="shared" si="20"/>
        <v>0.13333333333333333</v>
      </c>
      <c r="AO153" s="3">
        <f t="shared" si="20"/>
        <v>5.253333333333333</v>
      </c>
      <c r="AP153">
        <f t="shared" si="20"/>
        <v>0.16666666666666666</v>
      </c>
      <c r="AQ153">
        <f t="shared" si="20"/>
        <v>0.91333333333333333</v>
      </c>
      <c r="AR153">
        <f t="shared" si="20"/>
        <v>0.33333333333333331</v>
      </c>
      <c r="AS153">
        <f t="shared" si="20"/>
        <v>0.43333333333333335</v>
      </c>
      <c r="AT153">
        <f t="shared" si="20"/>
        <v>1.4733333333333334</v>
      </c>
      <c r="AU153">
        <f t="shared" si="20"/>
        <v>0.38</v>
      </c>
      <c r="AV153">
        <f t="shared" si="20"/>
        <v>9.3333333333333338E-2</v>
      </c>
      <c r="AW153">
        <f t="shared" si="20"/>
        <v>5.3333333333333337E-2</v>
      </c>
      <c r="AX153">
        <f t="shared" si="20"/>
        <v>0.04</v>
      </c>
      <c r="AY153" s="3">
        <f t="shared" si="20"/>
        <v>4.2233333333333336</v>
      </c>
      <c r="AZ153" s="3">
        <f t="shared" si="20"/>
        <v>20.81</v>
      </c>
      <c r="BA153" s="3">
        <f t="shared" si="20"/>
        <v>45.239130434782602</v>
      </c>
    </row>
    <row r="154" spans="1:53">
      <c r="J154" s="1"/>
      <c r="L154" s="1"/>
      <c r="M154" s="1"/>
      <c r="N154" s="1"/>
      <c r="O154" s="1"/>
      <c r="P154" s="1"/>
      <c r="W154">
        <f>W153</f>
        <v>2.1333333333333333</v>
      </c>
      <c r="X154">
        <f>X153</f>
        <v>3.74</v>
      </c>
      <c r="Y154">
        <f>Y153</f>
        <v>0.95333333333333337</v>
      </c>
      <c r="Z154">
        <f>Z153/2</f>
        <v>0.38666666666666666</v>
      </c>
      <c r="AA154">
        <f>AA153/2</f>
        <v>4.6666666666666669E-2</v>
      </c>
      <c r="AB154">
        <f>AB153/2</f>
        <v>0.11333333333333333</v>
      </c>
      <c r="AC154">
        <f>AC153*2</f>
        <v>0.33333333333333331</v>
      </c>
      <c r="AD154">
        <f>AD153*2</f>
        <v>0.53333333333333333</v>
      </c>
      <c r="AE154">
        <f t="shared" ref="AE154:AF154" si="21">AE153*2</f>
        <v>1.2666666666666666</v>
      </c>
      <c r="AF154">
        <f t="shared" si="21"/>
        <v>1.8266666666666667</v>
      </c>
      <c r="AG154" s="3">
        <f>AG153</f>
        <v>11.333333333333334</v>
      </c>
      <c r="AH154">
        <f>AH153*2</f>
        <v>1.88</v>
      </c>
      <c r="AI154">
        <f>AI153/2</f>
        <v>0.28333333333333333</v>
      </c>
      <c r="AJ154">
        <f>AJ153*2</f>
        <v>0.56000000000000005</v>
      </c>
      <c r="AK154">
        <f>AK153*2</f>
        <v>1.56</v>
      </c>
      <c r="AL154">
        <f>AL153*1.5</f>
        <v>0.53</v>
      </c>
      <c r="AM154">
        <f>AM153/2</f>
        <v>0.24</v>
      </c>
      <c r="AN154">
        <f>AN153*1.5</f>
        <v>0.2</v>
      </c>
      <c r="AO154" s="3">
        <f>AO153</f>
        <v>5.253333333333333</v>
      </c>
      <c r="AP154">
        <f>AP153*2</f>
        <v>0.33333333333333331</v>
      </c>
      <c r="AQ154">
        <f>AQ153</f>
        <v>0.91333333333333333</v>
      </c>
      <c r="AR154">
        <f>AR153*2</f>
        <v>0.66666666666666663</v>
      </c>
      <c r="AS154">
        <f>AS153*2</f>
        <v>0.8666666666666667</v>
      </c>
      <c r="AT154">
        <f>AT153/2</f>
        <v>0.73666666666666669</v>
      </c>
      <c r="AU154">
        <f>AU153</f>
        <v>0.38</v>
      </c>
      <c r="AV154">
        <f>AV153*2</f>
        <v>0.18666666666666668</v>
      </c>
      <c r="AW154">
        <f>AW153*1.5</f>
        <v>0.08</v>
      </c>
      <c r="AX154">
        <f>AX153*1.5</f>
        <v>0.06</v>
      </c>
      <c r="AY154" s="3">
        <f>AY153</f>
        <v>4.2233333333333336</v>
      </c>
      <c r="AZ154" s="3">
        <f>AZ153</f>
        <v>20.81</v>
      </c>
      <c r="BA154" s="3" t="s">
        <v>185</v>
      </c>
    </row>
    <row r="155" spans="1:53">
      <c r="J155" s="1"/>
      <c r="L155" s="1"/>
      <c r="M155" s="1"/>
      <c r="N155" s="1"/>
      <c r="O155" s="1"/>
      <c r="P155" s="1"/>
      <c r="W155">
        <v>5</v>
      </c>
      <c r="X155">
        <v>5</v>
      </c>
      <c r="Y155">
        <v>1</v>
      </c>
      <c r="Z155">
        <v>0.5</v>
      </c>
      <c r="AA155">
        <v>0.5</v>
      </c>
      <c r="AB155">
        <v>0.5</v>
      </c>
      <c r="AC155">
        <v>2</v>
      </c>
      <c r="AD155">
        <v>2</v>
      </c>
      <c r="AE155">
        <v>2</v>
      </c>
      <c r="AF155">
        <v>2</v>
      </c>
      <c r="AG155" s="3">
        <v>20.5</v>
      </c>
      <c r="AH155">
        <v>2</v>
      </c>
      <c r="AI155">
        <v>0.5</v>
      </c>
      <c r="AJ155">
        <v>2</v>
      </c>
      <c r="AK155">
        <v>2</v>
      </c>
      <c r="AL155">
        <v>1.5</v>
      </c>
      <c r="AM155">
        <v>0.5</v>
      </c>
      <c r="AN155">
        <v>1.5</v>
      </c>
      <c r="AO155" s="3">
        <v>10</v>
      </c>
      <c r="AP155">
        <v>2</v>
      </c>
      <c r="AQ155">
        <v>1</v>
      </c>
      <c r="AR155">
        <v>2</v>
      </c>
      <c r="AS155">
        <v>2</v>
      </c>
      <c r="AT155">
        <v>2.5</v>
      </c>
      <c r="AU155">
        <v>1</v>
      </c>
      <c r="AV155">
        <v>2</v>
      </c>
      <c r="AW155">
        <v>1.5</v>
      </c>
      <c r="AX155">
        <v>1.5</v>
      </c>
      <c r="AY155" s="3">
        <v>15.5</v>
      </c>
      <c r="AZ155" s="3">
        <v>46</v>
      </c>
      <c r="BA155" s="3" t="s">
        <v>185</v>
      </c>
    </row>
    <row r="156" spans="1:53">
      <c r="J156" s="1"/>
      <c r="L156" s="1"/>
      <c r="M156" s="1"/>
      <c r="N156" s="1"/>
      <c r="O156" s="1"/>
      <c r="P156" s="1"/>
      <c r="W156">
        <f>W154/W155*100</f>
        <v>42.666666666666664</v>
      </c>
      <c r="X156">
        <f t="shared" ref="X156:AG156" si="22">X154/X155*100</f>
        <v>74.8</v>
      </c>
      <c r="Y156">
        <f t="shared" si="22"/>
        <v>95.333333333333343</v>
      </c>
      <c r="Z156">
        <f t="shared" si="22"/>
        <v>77.333333333333329</v>
      </c>
      <c r="AA156">
        <f t="shared" si="22"/>
        <v>9.3333333333333339</v>
      </c>
      <c r="AB156">
        <f t="shared" si="22"/>
        <v>22.666666666666664</v>
      </c>
      <c r="AC156">
        <f t="shared" si="22"/>
        <v>16.666666666666664</v>
      </c>
      <c r="AD156">
        <f t="shared" si="22"/>
        <v>26.666666666666668</v>
      </c>
      <c r="AE156">
        <f t="shared" si="22"/>
        <v>63.333333333333329</v>
      </c>
      <c r="AF156">
        <f t="shared" si="22"/>
        <v>91.333333333333329</v>
      </c>
      <c r="AG156" s="3">
        <f t="shared" si="22"/>
        <v>55.284552845528459</v>
      </c>
      <c r="AH156">
        <f>AH154/AH155*100</f>
        <v>94</v>
      </c>
      <c r="AI156">
        <f t="shared" ref="AI156:AO156" si="23">AI154/AI155*100</f>
        <v>56.666666666666664</v>
      </c>
      <c r="AJ156">
        <f t="shared" si="23"/>
        <v>28.000000000000004</v>
      </c>
      <c r="AK156">
        <f t="shared" si="23"/>
        <v>78</v>
      </c>
      <c r="AL156">
        <f t="shared" si="23"/>
        <v>35.333333333333336</v>
      </c>
      <c r="AM156">
        <f t="shared" si="23"/>
        <v>48</v>
      </c>
      <c r="AN156">
        <f t="shared" si="23"/>
        <v>13.333333333333334</v>
      </c>
      <c r="AO156" s="3">
        <f t="shared" si="23"/>
        <v>52.533333333333331</v>
      </c>
      <c r="AP156">
        <f>AP154/AP155*100</f>
        <v>16.666666666666664</v>
      </c>
      <c r="AQ156">
        <f t="shared" ref="AQ156:AZ156" si="24">AQ154/AQ155*100</f>
        <v>91.333333333333329</v>
      </c>
      <c r="AR156">
        <f t="shared" si="24"/>
        <v>33.333333333333329</v>
      </c>
      <c r="AS156">
        <f t="shared" si="24"/>
        <v>43.333333333333336</v>
      </c>
      <c r="AT156">
        <f t="shared" si="24"/>
        <v>29.466666666666669</v>
      </c>
      <c r="AU156">
        <f t="shared" si="24"/>
        <v>38</v>
      </c>
      <c r="AV156">
        <f t="shared" si="24"/>
        <v>9.3333333333333339</v>
      </c>
      <c r="AW156">
        <f t="shared" si="24"/>
        <v>5.3333333333333339</v>
      </c>
      <c r="AX156">
        <f t="shared" si="24"/>
        <v>4</v>
      </c>
      <c r="AY156" s="3">
        <f t="shared" si="24"/>
        <v>27.247311827956995</v>
      </c>
      <c r="AZ156" s="3">
        <f t="shared" si="24"/>
        <v>45.239130434782602</v>
      </c>
      <c r="BA156" s="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topLeftCell="A8" workbookViewId="0">
      <selection activeCell="C30" sqref="C30"/>
    </sheetView>
  </sheetViews>
  <sheetFormatPr defaultRowHeight="15"/>
  <cols>
    <col min="1" max="1" width="37.140625" customWidth="1"/>
  </cols>
  <sheetData>
    <row r="1" spans="1:2">
      <c r="A1" s="3" t="s">
        <v>226</v>
      </c>
    </row>
    <row r="2" spans="1:2">
      <c r="A2" s="3" t="s">
        <v>227</v>
      </c>
      <c r="B2" s="3" t="s">
        <v>228</v>
      </c>
    </row>
    <row r="3" spans="1:2">
      <c r="A3" t="s">
        <v>192</v>
      </c>
      <c r="B3">
        <v>2.1333333333333333</v>
      </c>
    </row>
    <row r="4" spans="1:2">
      <c r="A4" t="s">
        <v>193</v>
      </c>
      <c r="B4">
        <v>3.74</v>
      </c>
    </row>
    <row r="5" spans="1:2">
      <c r="A5" t="s">
        <v>194</v>
      </c>
      <c r="B5">
        <v>0.95333333333333337</v>
      </c>
    </row>
    <row r="6" spans="1:2">
      <c r="A6" t="s">
        <v>195</v>
      </c>
      <c r="B6">
        <v>0.77333333333333332</v>
      </c>
    </row>
    <row r="7" spans="1:2">
      <c r="A7" t="s">
        <v>196</v>
      </c>
      <c r="B7">
        <v>9.3333333333333338E-2</v>
      </c>
    </row>
    <row r="8" spans="1:2">
      <c r="A8" t="s">
        <v>197</v>
      </c>
      <c r="B8">
        <v>0.22666666666666666</v>
      </c>
    </row>
    <row r="9" spans="1:2">
      <c r="A9" t="s">
        <v>198</v>
      </c>
      <c r="B9">
        <v>0.16666666666666666</v>
      </c>
    </row>
    <row r="10" spans="1:2">
      <c r="A10" t="s">
        <v>199</v>
      </c>
      <c r="B10">
        <v>0.26666666666666666</v>
      </c>
    </row>
    <row r="11" spans="1:2">
      <c r="A11" t="s">
        <v>200</v>
      </c>
      <c r="B11">
        <v>0.6333333333333333</v>
      </c>
    </row>
    <row r="12" spans="1:2">
      <c r="A12" t="s">
        <v>201</v>
      </c>
      <c r="B12">
        <v>0.91333333333333333</v>
      </c>
    </row>
    <row r="13" spans="1:2">
      <c r="A13" s="3" t="s">
        <v>202</v>
      </c>
      <c r="B13" s="3">
        <v>11.333333333333334</v>
      </c>
    </row>
    <row r="14" spans="1:2">
      <c r="A14" t="s">
        <v>229</v>
      </c>
      <c r="B14">
        <v>0.94</v>
      </c>
    </row>
    <row r="15" spans="1:2">
      <c r="A15" t="s">
        <v>230</v>
      </c>
      <c r="B15">
        <v>0.56666666666666665</v>
      </c>
    </row>
    <row r="16" spans="1:2">
      <c r="A16" t="s">
        <v>231</v>
      </c>
      <c r="B16">
        <v>0.28000000000000003</v>
      </c>
    </row>
    <row r="17" spans="1:2">
      <c r="A17" t="s">
        <v>232</v>
      </c>
      <c r="B17">
        <v>0.78</v>
      </c>
    </row>
    <row r="18" spans="1:2">
      <c r="A18" t="s">
        <v>233</v>
      </c>
      <c r="B18">
        <v>0.35333333333333333</v>
      </c>
    </row>
    <row r="19" spans="1:2">
      <c r="A19" t="s">
        <v>234</v>
      </c>
      <c r="B19">
        <v>0.48</v>
      </c>
    </row>
    <row r="20" spans="1:2">
      <c r="A20" t="s">
        <v>235</v>
      </c>
      <c r="B20">
        <v>0.13333333333333333</v>
      </c>
    </row>
    <row r="21" spans="1:2">
      <c r="A21" s="3" t="s">
        <v>210</v>
      </c>
      <c r="B21" s="3">
        <v>5.253333333333333</v>
      </c>
    </row>
    <row r="22" spans="1:2">
      <c r="A22" t="s">
        <v>211</v>
      </c>
      <c r="B22">
        <v>0.16666666666666666</v>
      </c>
    </row>
    <row r="23" spans="1:2">
      <c r="A23" t="s">
        <v>212</v>
      </c>
      <c r="B23">
        <v>0.91333333333333333</v>
      </c>
    </row>
    <row r="24" spans="1:2">
      <c r="A24" t="s">
        <v>213</v>
      </c>
      <c r="B24">
        <v>0.33333333333333331</v>
      </c>
    </row>
    <row r="25" spans="1:2">
      <c r="A25" t="s">
        <v>214</v>
      </c>
      <c r="B25">
        <v>0.43333333333333335</v>
      </c>
    </row>
    <row r="26" spans="1:2">
      <c r="A26" t="s">
        <v>215</v>
      </c>
      <c r="B26">
        <v>1.4733333333333334</v>
      </c>
    </row>
    <row r="27" spans="1:2">
      <c r="A27" t="s">
        <v>216</v>
      </c>
      <c r="B27">
        <v>0.38</v>
      </c>
    </row>
    <row r="28" spans="1:2">
      <c r="A28" t="s">
        <v>217</v>
      </c>
      <c r="B28">
        <v>9.3333333333333338E-2</v>
      </c>
    </row>
    <row r="29" spans="1:2">
      <c r="A29" t="s">
        <v>218</v>
      </c>
      <c r="B29">
        <v>5.3333333333333337E-2</v>
      </c>
    </row>
    <row r="30" spans="1:2">
      <c r="A30" t="s">
        <v>219</v>
      </c>
      <c r="B30">
        <v>0.04</v>
      </c>
    </row>
    <row r="31" spans="1:2">
      <c r="A31" s="3" t="s">
        <v>220</v>
      </c>
      <c r="B31" s="3">
        <v>4.2233333333333336</v>
      </c>
    </row>
    <row r="32" spans="1:2" s="3" customFormat="1">
      <c r="A32" s="3" t="s">
        <v>221</v>
      </c>
      <c r="B32" s="3">
        <v>20.81</v>
      </c>
    </row>
    <row r="33" spans="1:2" s="3" customFormat="1">
      <c r="A33" s="3" t="s">
        <v>236</v>
      </c>
      <c r="B33" s="3">
        <v>45.239130434782602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4"/>
  <sheetViews>
    <sheetView workbookViewId="0">
      <selection activeCell="F6" sqref="F6"/>
    </sheetView>
  </sheetViews>
  <sheetFormatPr defaultRowHeight="15"/>
  <cols>
    <col min="1" max="1" width="11.140625" customWidth="1"/>
    <col min="2" max="2" width="16.85546875" customWidth="1"/>
    <col min="3" max="3" width="20.42578125" customWidth="1"/>
  </cols>
  <sheetData>
    <row r="1" spans="1:4">
      <c r="A1" t="s">
        <v>202</v>
      </c>
      <c r="B1" t="s">
        <v>210</v>
      </c>
      <c r="C1" t="s">
        <v>220</v>
      </c>
      <c r="D1" t="s">
        <v>221</v>
      </c>
    </row>
    <row r="2" spans="1:4">
      <c r="A2">
        <v>8.5</v>
      </c>
      <c r="B2">
        <v>4.5</v>
      </c>
      <c r="C2">
        <v>7</v>
      </c>
      <c r="D2">
        <v>20</v>
      </c>
    </row>
    <row r="3" spans="1:4">
      <c r="A3">
        <v>12.5</v>
      </c>
      <c r="B3">
        <v>6</v>
      </c>
      <c r="C3">
        <v>8</v>
      </c>
      <c r="D3">
        <v>26.5</v>
      </c>
    </row>
    <row r="4" spans="1:4">
      <c r="A4">
        <v>13.5</v>
      </c>
      <c r="B4">
        <v>7.5</v>
      </c>
      <c r="C4">
        <v>15</v>
      </c>
      <c r="D4">
        <v>36</v>
      </c>
    </row>
    <row r="5" spans="1:4">
      <c r="A5">
        <v>11.5</v>
      </c>
      <c r="B5">
        <v>9</v>
      </c>
      <c r="C5">
        <v>5.5</v>
      </c>
      <c r="D5">
        <v>26</v>
      </c>
    </row>
    <row r="6" spans="1:4">
      <c r="A6">
        <v>9.5</v>
      </c>
      <c r="B6">
        <v>8</v>
      </c>
      <c r="C6">
        <v>3</v>
      </c>
      <c r="D6">
        <v>20.5</v>
      </c>
    </row>
    <row r="7" spans="1:4">
      <c r="A7">
        <v>7.5</v>
      </c>
      <c r="B7">
        <v>8</v>
      </c>
      <c r="C7">
        <v>4</v>
      </c>
      <c r="D7">
        <v>19.5</v>
      </c>
    </row>
    <row r="8" spans="1:4">
      <c r="A8">
        <v>9.5</v>
      </c>
      <c r="B8">
        <v>8</v>
      </c>
      <c r="C8">
        <v>3</v>
      </c>
      <c r="D8">
        <v>20.5</v>
      </c>
    </row>
    <row r="9" spans="1:4">
      <c r="A9">
        <v>10.5</v>
      </c>
      <c r="B9">
        <v>8</v>
      </c>
      <c r="C9">
        <v>4</v>
      </c>
      <c r="D9">
        <v>22.5</v>
      </c>
    </row>
    <row r="10" spans="1:4">
      <c r="A10">
        <v>7.5</v>
      </c>
      <c r="B10">
        <v>7</v>
      </c>
      <c r="C10">
        <v>9</v>
      </c>
      <c r="D10">
        <v>23.5</v>
      </c>
    </row>
    <row r="11" spans="1:4">
      <c r="A11">
        <v>9.5</v>
      </c>
      <c r="B11">
        <v>6.5</v>
      </c>
      <c r="C11">
        <v>3</v>
      </c>
      <c r="D11">
        <v>19</v>
      </c>
    </row>
    <row r="12" spans="1:4">
      <c r="A12">
        <v>15.5</v>
      </c>
      <c r="B12">
        <v>6.5</v>
      </c>
      <c r="C12">
        <v>10.5</v>
      </c>
      <c r="D12">
        <v>32.5</v>
      </c>
    </row>
    <row r="13" spans="1:4">
      <c r="A13">
        <v>11.5</v>
      </c>
      <c r="B13">
        <v>8</v>
      </c>
      <c r="C13">
        <v>8.5</v>
      </c>
      <c r="D13">
        <v>28</v>
      </c>
    </row>
    <row r="14" spans="1:4">
      <c r="A14">
        <v>9.5</v>
      </c>
      <c r="B14">
        <v>8</v>
      </c>
      <c r="C14">
        <v>3.5</v>
      </c>
      <c r="D14">
        <v>21</v>
      </c>
    </row>
    <row r="15" spans="1:4">
      <c r="A15">
        <v>9.5</v>
      </c>
      <c r="B15">
        <v>8</v>
      </c>
      <c r="C15">
        <v>2</v>
      </c>
      <c r="D15">
        <v>19.5</v>
      </c>
    </row>
    <row r="16" spans="1:4">
      <c r="A16">
        <v>9</v>
      </c>
      <c r="B16">
        <v>8</v>
      </c>
      <c r="C16">
        <v>11</v>
      </c>
      <c r="D16">
        <v>28</v>
      </c>
    </row>
    <row r="17" spans="1:4">
      <c r="A17">
        <v>14</v>
      </c>
      <c r="B17">
        <v>4.5</v>
      </c>
      <c r="C17">
        <v>12</v>
      </c>
      <c r="D17">
        <v>30.5</v>
      </c>
    </row>
    <row r="18" spans="1:4">
      <c r="A18">
        <v>11.5</v>
      </c>
      <c r="B18">
        <v>2.5</v>
      </c>
      <c r="C18">
        <v>6.5</v>
      </c>
      <c r="D18">
        <v>20.5</v>
      </c>
    </row>
    <row r="19" spans="1:4">
      <c r="A19">
        <v>14</v>
      </c>
      <c r="B19">
        <v>6</v>
      </c>
      <c r="C19">
        <v>7</v>
      </c>
      <c r="D19">
        <v>27</v>
      </c>
    </row>
    <row r="20" spans="1:4">
      <c r="A20">
        <v>12</v>
      </c>
      <c r="B20">
        <v>4</v>
      </c>
      <c r="C20">
        <v>5</v>
      </c>
      <c r="D20">
        <v>21</v>
      </c>
    </row>
    <row r="21" spans="1:4">
      <c r="A21">
        <v>11</v>
      </c>
      <c r="B21">
        <v>2.5</v>
      </c>
      <c r="C21">
        <v>1</v>
      </c>
      <c r="D21">
        <v>14.5</v>
      </c>
    </row>
    <row r="22" spans="1:4">
      <c r="A22">
        <v>14</v>
      </c>
      <c r="B22">
        <v>3</v>
      </c>
      <c r="C22">
        <v>4.5</v>
      </c>
      <c r="D22">
        <v>21.5</v>
      </c>
    </row>
    <row r="23" spans="1:4">
      <c r="A23">
        <v>11</v>
      </c>
      <c r="B23">
        <v>4</v>
      </c>
      <c r="C23">
        <v>5.5</v>
      </c>
      <c r="D23">
        <v>20.5</v>
      </c>
    </row>
    <row r="24" spans="1:4">
      <c r="A24">
        <v>7.5</v>
      </c>
      <c r="B24">
        <v>2.5</v>
      </c>
      <c r="C24">
        <v>3.5</v>
      </c>
      <c r="D24">
        <v>13.5</v>
      </c>
    </row>
    <row r="25" spans="1:4">
      <c r="A25">
        <v>11.5</v>
      </c>
      <c r="B25">
        <v>4.5</v>
      </c>
      <c r="C25">
        <v>10</v>
      </c>
      <c r="D25">
        <v>26</v>
      </c>
    </row>
    <row r="26" spans="1:4">
      <c r="A26">
        <v>20</v>
      </c>
      <c r="B26">
        <v>7.5</v>
      </c>
      <c r="C26">
        <v>8.5</v>
      </c>
      <c r="D26">
        <v>36</v>
      </c>
    </row>
    <row r="27" spans="1:4">
      <c r="A27">
        <v>13.5</v>
      </c>
      <c r="B27">
        <v>2.5</v>
      </c>
      <c r="C27">
        <v>7.5</v>
      </c>
      <c r="D27">
        <v>23.5</v>
      </c>
    </row>
    <row r="28" spans="1:4">
      <c r="A28">
        <v>5.5</v>
      </c>
      <c r="B28">
        <v>2.5</v>
      </c>
      <c r="C28">
        <v>1</v>
      </c>
      <c r="D28">
        <v>9</v>
      </c>
    </row>
    <row r="29" spans="1:4">
      <c r="A29">
        <v>7.5</v>
      </c>
      <c r="B29">
        <v>2.5</v>
      </c>
      <c r="C29">
        <v>2</v>
      </c>
      <c r="D29">
        <v>12</v>
      </c>
    </row>
    <row r="30" spans="1:4">
      <c r="A30">
        <v>10</v>
      </c>
      <c r="B30">
        <v>4</v>
      </c>
      <c r="C30">
        <v>4</v>
      </c>
      <c r="D30">
        <v>18</v>
      </c>
    </row>
    <row r="31" spans="1:4">
      <c r="A31">
        <v>18</v>
      </c>
      <c r="B31">
        <v>6</v>
      </c>
      <c r="C31">
        <v>7.5</v>
      </c>
      <c r="D31">
        <v>31.5</v>
      </c>
    </row>
    <row r="32" spans="1:4">
      <c r="A32">
        <v>9.5</v>
      </c>
      <c r="B32">
        <v>2</v>
      </c>
      <c r="C32">
        <v>3.5</v>
      </c>
      <c r="D32">
        <v>15</v>
      </c>
    </row>
    <row r="33" spans="1:4">
      <c r="A33">
        <v>10.5</v>
      </c>
      <c r="B33">
        <v>6</v>
      </c>
      <c r="C33">
        <v>5</v>
      </c>
      <c r="D33">
        <v>21.5</v>
      </c>
    </row>
    <row r="34" spans="1:4">
      <c r="A34">
        <v>7.5</v>
      </c>
      <c r="B34">
        <v>4</v>
      </c>
      <c r="C34">
        <v>2.5</v>
      </c>
      <c r="D34">
        <v>14</v>
      </c>
    </row>
    <row r="35" spans="1:4">
      <c r="A35">
        <v>13.5</v>
      </c>
      <c r="B35">
        <v>2</v>
      </c>
      <c r="C35">
        <v>4.5</v>
      </c>
      <c r="D35">
        <v>20</v>
      </c>
    </row>
    <row r="36" spans="1:4">
      <c r="A36">
        <v>10.5</v>
      </c>
      <c r="B36">
        <v>6</v>
      </c>
      <c r="C36">
        <v>3</v>
      </c>
      <c r="D36">
        <v>19.5</v>
      </c>
    </row>
    <row r="37" spans="1:4">
      <c r="A37">
        <v>5</v>
      </c>
      <c r="B37">
        <v>2.5</v>
      </c>
      <c r="C37">
        <v>5.5</v>
      </c>
      <c r="D37">
        <v>13</v>
      </c>
    </row>
    <row r="38" spans="1:4">
      <c r="A38">
        <v>19.5</v>
      </c>
      <c r="B38">
        <v>6</v>
      </c>
      <c r="C38">
        <v>1</v>
      </c>
      <c r="D38">
        <v>26.5</v>
      </c>
    </row>
    <row r="39" spans="1:4">
      <c r="A39">
        <v>13.5</v>
      </c>
      <c r="B39">
        <v>6</v>
      </c>
      <c r="C39">
        <v>6.5</v>
      </c>
      <c r="D39">
        <v>26</v>
      </c>
    </row>
    <row r="40" spans="1:4">
      <c r="A40">
        <v>10.5</v>
      </c>
      <c r="B40">
        <v>6</v>
      </c>
      <c r="C40">
        <v>6.5</v>
      </c>
      <c r="D40">
        <v>23</v>
      </c>
    </row>
    <row r="41" spans="1:4">
      <c r="A41">
        <v>11.5</v>
      </c>
      <c r="B41">
        <v>8</v>
      </c>
      <c r="C41">
        <v>5</v>
      </c>
      <c r="D41">
        <v>24.5</v>
      </c>
    </row>
    <row r="42" spans="1:4">
      <c r="A42">
        <v>10.5</v>
      </c>
      <c r="B42">
        <v>6</v>
      </c>
      <c r="C42">
        <v>6</v>
      </c>
      <c r="D42">
        <v>22.5</v>
      </c>
    </row>
    <row r="43" spans="1:4">
      <c r="A43">
        <v>12.5</v>
      </c>
      <c r="B43">
        <v>4</v>
      </c>
      <c r="C43">
        <v>3</v>
      </c>
      <c r="D43">
        <v>19.5</v>
      </c>
    </row>
    <row r="44" spans="1:4">
      <c r="A44">
        <v>11</v>
      </c>
      <c r="B44">
        <v>4</v>
      </c>
      <c r="C44">
        <v>3</v>
      </c>
      <c r="D44">
        <v>18</v>
      </c>
    </row>
    <row r="45" spans="1:4">
      <c r="A45">
        <v>9.5</v>
      </c>
      <c r="B45">
        <v>5.5</v>
      </c>
      <c r="C45">
        <v>1.5</v>
      </c>
      <c r="D45">
        <v>16.5</v>
      </c>
    </row>
    <row r="46" spans="1:4">
      <c r="A46">
        <v>10.5</v>
      </c>
      <c r="B46">
        <v>4</v>
      </c>
      <c r="C46">
        <v>1.5</v>
      </c>
      <c r="D46">
        <v>16</v>
      </c>
    </row>
    <row r="47" spans="1:4">
      <c r="A47">
        <v>10.5</v>
      </c>
      <c r="B47">
        <v>6</v>
      </c>
      <c r="C47">
        <v>4</v>
      </c>
      <c r="D47">
        <v>20.5</v>
      </c>
    </row>
    <row r="48" spans="1:4">
      <c r="A48">
        <v>13.5</v>
      </c>
      <c r="B48">
        <v>4.5</v>
      </c>
      <c r="C48">
        <v>2.5</v>
      </c>
      <c r="D48">
        <v>20.5</v>
      </c>
    </row>
    <row r="49" spans="1:4">
      <c r="A49">
        <v>8.5</v>
      </c>
      <c r="B49">
        <v>3</v>
      </c>
      <c r="C49">
        <v>2</v>
      </c>
      <c r="D49">
        <v>13.5</v>
      </c>
    </row>
    <row r="50" spans="1:4">
      <c r="A50">
        <v>12.5</v>
      </c>
      <c r="B50">
        <v>4</v>
      </c>
      <c r="C50">
        <v>2.5</v>
      </c>
      <c r="D50">
        <v>19</v>
      </c>
    </row>
    <row r="51" spans="1:4">
      <c r="A51">
        <v>14.5</v>
      </c>
      <c r="B51">
        <v>4.5</v>
      </c>
      <c r="C51">
        <v>5.5</v>
      </c>
      <c r="D51">
        <v>24.5</v>
      </c>
    </row>
    <row r="52" spans="1:4">
      <c r="A52">
        <v>9.5</v>
      </c>
      <c r="B52">
        <v>4</v>
      </c>
      <c r="C52">
        <v>1.5</v>
      </c>
      <c r="D52">
        <v>15</v>
      </c>
    </row>
    <row r="53" spans="1:4">
      <c r="A53">
        <v>11.5</v>
      </c>
      <c r="B53">
        <v>4.5</v>
      </c>
      <c r="C53">
        <v>1.5</v>
      </c>
      <c r="D53">
        <v>17.5</v>
      </c>
    </row>
    <row r="54" spans="1:4">
      <c r="A54">
        <v>13.5</v>
      </c>
      <c r="B54">
        <v>6</v>
      </c>
      <c r="C54">
        <v>3.5</v>
      </c>
      <c r="D54">
        <v>23</v>
      </c>
    </row>
    <row r="55" spans="1:4">
      <c r="A55">
        <v>19.5</v>
      </c>
      <c r="B55">
        <v>8.5</v>
      </c>
      <c r="C55">
        <v>9.5</v>
      </c>
      <c r="D55">
        <v>37.5</v>
      </c>
    </row>
    <row r="56" spans="1:4">
      <c r="A56">
        <v>13.5</v>
      </c>
      <c r="B56">
        <v>3</v>
      </c>
      <c r="C56">
        <v>5</v>
      </c>
      <c r="D56">
        <v>21.5</v>
      </c>
    </row>
    <row r="57" spans="1:4">
      <c r="A57">
        <v>20.5</v>
      </c>
      <c r="B57">
        <v>6</v>
      </c>
      <c r="C57">
        <v>9.5</v>
      </c>
      <c r="D57">
        <v>36</v>
      </c>
    </row>
    <row r="58" spans="1:4">
      <c r="A58">
        <v>10.5</v>
      </c>
      <c r="B58">
        <v>5.5</v>
      </c>
      <c r="C58">
        <v>0.5</v>
      </c>
      <c r="D58">
        <v>16.5</v>
      </c>
    </row>
    <row r="59" spans="1:4">
      <c r="A59">
        <v>18.5</v>
      </c>
      <c r="B59">
        <v>8</v>
      </c>
      <c r="C59">
        <v>5</v>
      </c>
      <c r="D59">
        <v>31.5</v>
      </c>
    </row>
    <row r="60" spans="1:4">
      <c r="A60">
        <v>12.5</v>
      </c>
      <c r="B60">
        <v>4.5</v>
      </c>
      <c r="C60">
        <v>4.5</v>
      </c>
      <c r="D60">
        <v>21.5</v>
      </c>
    </row>
    <row r="61" spans="1:4">
      <c r="A61">
        <v>12</v>
      </c>
      <c r="B61">
        <v>4</v>
      </c>
      <c r="C61">
        <v>5</v>
      </c>
      <c r="D61">
        <v>21</v>
      </c>
    </row>
    <row r="62" spans="1:4">
      <c r="A62">
        <v>13.5</v>
      </c>
      <c r="B62">
        <v>4</v>
      </c>
      <c r="C62">
        <v>1.5</v>
      </c>
      <c r="D62">
        <v>19</v>
      </c>
    </row>
    <row r="63" spans="1:4">
      <c r="A63">
        <v>15.5</v>
      </c>
      <c r="B63">
        <v>6.5</v>
      </c>
      <c r="C63">
        <v>5</v>
      </c>
      <c r="D63">
        <v>27</v>
      </c>
    </row>
    <row r="64" spans="1:4">
      <c r="A64">
        <v>16.5</v>
      </c>
      <c r="B64">
        <v>4</v>
      </c>
      <c r="C64">
        <v>3.5</v>
      </c>
      <c r="D64">
        <v>24</v>
      </c>
    </row>
    <row r="65" spans="1:4">
      <c r="A65">
        <v>10.5</v>
      </c>
      <c r="B65">
        <v>4.5</v>
      </c>
      <c r="C65">
        <v>4.5</v>
      </c>
      <c r="D65">
        <v>19.5</v>
      </c>
    </row>
    <row r="66" spans="1:4">
      <c r="A66">
        <v>14.5</v>
      </c>
      <c r="B66">
        <v>8.5</v>
      </c>
      <c r="C66">
        <v>7</v>
      </c>
      <c r="D66">
        <v>30</v>
      </c>
    </row>
    <row r="67" spans="1:4">
      <c r="A67">
        <v>8.5</v>
      </c>
      <c r="B67">
        <v>5.5</v>
      </c>
      <c r="C67">
        <v>5</v>
      </c>
      <c r="D67">
        <v>19</v>
      </c>
    </row>
    <row r="68" spans="1:4">
      <c r="A68">
        <v>15.5</v>
      </c>
      <c r="B68">
        <v>7.5</v>
      </c>
      <c r="C68">
        <v>9.5</v>
      </c>
      <c r="D68">
        <v>32.5</v>
      </c>
    </row>
    <row r="69" spans="1:4">
      <c r="A69">
        <v>17.5</v>
      </c>
      <c r="B69">
        <v>7.5</v>
      </c>
      <c r="C69">
        <v>6.5</v>
      </c>
      <c r="D69">
        <v>31.5</v>
      </c>
    </row>
    <row r="70" spans="1:4">
      <c r="A70">
        <v>8</v>
      </c>
      <c r="B70">
        <v>4</v>
      </c>
      <c r="C70">
        <v>0</v>
      </c>
      <c r="D70">
        <v>12</v>
      </c>
    </row>
    <row r="71" spans="1:4">
      <c r="A71">
        <v>15.5</v>
      </c>
      <c r="B71">
        <v>6</v>
      </c>
      <c r="C71">
        <v>6</v>
      </c>
      <c r="D71">
        <v>27.5</v>
      </c>
    </row>
    <row r="72" spans="1:4">
      <c r="A72">
        <v>13.5</v>
      </c>
      <c r="B72">
        <v>6</v>
      </c>
      <c r="C72">
        <v>2.5</v>
      </c>
      <c r="D72">
        <v>22</v>
      </c>
    </row>
    <row r="73" spans="1:4">
      <c r="A73">
        <v>14.5</v>
      </c>
      <c r="B73">
        <v>6.5</v>
      </c>
      <c r="C73">
        <v>4</v>
      </c>
      <c r="D73">
        <v>25</v>
      </c>
    </row>
    <row r="74" spans="1:4">
      <c r="A74">
        <v>12</v>
      </c>
      <c r="B74">
        <v>6</v>
      </c>
      <c r="C74">
        <v>4</v>
      </c>
      <c r="D74">
        <v>22</v>
      </c>
    </row>
    <row r="75" spans="1:4">
      <c r="A75">
        <v>11</v>
      </c>
      <c r="B75">
        <v>5</v>
      </c>
      <c r="C75">
        <v>6</v>
      </c>
      <c r="D75">
        <v>22</v>
      </c>
    </row>
    <row r="76" spans="1:4">
      <c r="A76">
        <v>16.5</v>
      </c>
      <c r="B76">
        <v>6.5</v>
      </c>
      <c r="C76">
        <v>6</v>
      </c>
      <c r="D76">
        <v>29</v>
      </c>
    </row>
    <row r="77" spans="1:4">
      <c r="A77">
        <v>17.5</v>
      </c>
      <c r="B77">
        <v>8</v>
      </c>
      <c r="C77">
        <v>10.5</v>
      </c>
      <c r="D77">
        <v>36</v>
      </c>
    </row>
    <row r="78" spans="1:4">
      <c r="A78">
        <v>12.5</v>
      </c>
      <c r="B78">
        <v>5</v>
      </c>
      <c r="C78">
        <v>8</v>
      </c>
      <c r="D78">
        <v>25.5</v>
      </c>
    </row>
    <row r="79" spans="1:4">
      <c r="A79">
        <v>12.5</v>
      </c>
      <c r="B79">
        <v>6</v>
      </c>
      <c r="C79">
        <v>3.5</v>
      </c>
      <c r="D79">
        <v>22</v>
      </c>
    </row>
    <row r="80" spans="1:4">
      <c r="A80">
        <v>7.5</v>
      </c>
      <c r="B80">
        <v>4.5</v>
      </c>
      <c r="C80">
        <v>1.5</v>
      </c>
      <c r="D80">
        <v>13.5</v>
      </c>
    </row>
    <row r="81" spans="1:4">
      <c r="A81">
        <v>12.5</v>
      </c>
      <c r="B81">
        <v>6</v>
      </c>
      <c r="C81">
        <v>5.5</v>
      </c>
      <c r="D81">
        <v>24</v>
      </c>
    </row>
    <row r="82" spans="1:4">
      <c r="A82">
        <v>6.5</v>
      </c>
      <c r="B82">
        <v>2.5</v>
      </c>
      <c r="C82">
        <v>1</v>
      </c>
      <c r="D82">
        <v>10</v>
      </c>
    </row>
    <row r="83" spans="1:4">
      <c r="A83">
        <v>10.5</v>
      </c>
      <c r="B83">
        <v>3</v>
      </c>
      <c r="C83">
        <v>1.5</v>
      </c>
      <c r="D83">
        <v>15</v>
      </c>
    </row>
    <row r="84" spans="1:4">
      <c r="A84">
        <v>10.5</v>
      </c>
      <c r="B84">
        <v>6.5</v>
      </c>
      <c r="C84">
        <v>1.5</v>
      </c>
      <c r="D84">
        <v>18.5</v>
      </c>
    </row>
    <row r="85" spans="1:4">
      <c r="A85">
        <v>18.5</v>
      </c>
      <c r="B85">
        <v>5</v>
      </c>
      <c r="C85">
        <v>6.5</v>
      </c>
      <c r="D85">
        <v>30</v>
      </c>
    </row>
    <row r="86" spans="1:4">
      <c r="A86">
        <v>9.5</v>
      </c>
      <c r="B86">
        <v>4</v>
      </c>
      <c r="C86">
        <v>1</v>
      </c>
      <c r="D86">
        <v>14.5</v>
      </c>
    </row>
    <row r="87" spans="1:4">
      <c r="A87">
        <v>10.5</v>
      </c>
      <c r="B87">
        <v>6</v>
      </c>
      <c r="C87">
        <v>1.5</v>
      </c>
      <c r="D87">
        <v>18</v>
      </c>
    </row>
    <row r="88" spans="1:4">
      <c r="A88">
        <v>12.5</v>
      </c>
      <c r="B88">
        <v>5</v>
      </c>
      <c r="C88">
        <v>2.5</v>
      </c>
      <c r="D88">
        <v>20</v>
      </c>
    </row>
    <row r="89" spans="1:4">
      <c r="A89">
        <v>10.5</v>
      </c>
      <c r="B89">
        <v>5</v>
      </c>
      <c r="C89">
        <v>1.5</v>
      </c>
      <c r="D89">
        <v>17</v>
      </c>
    </row>
    <row r="90" spans="1:4">
      <c r="A90">
        <v>14.5</v>
      </c>
      <c r="B90">
        <v>3</v>
      </c>
      <c r="C90">
        <v>1.5</v>
      </c>
      <c r="D90">
        <v>19</v>
      </c>
    </row>
    <row r="91" spans="1:4">
      <c r="A91">
        <v>9.5</v>
      </c>
      <c r="B91">
        <v>4.5</v>
      </c>
      <c r="C91">
        <v>1.5</v>
      </c>
      <c r="D91">
        <v>15.5</v>
      </c>
    </row>
    <row r="92" spans="1:4">
      <c r="A92">
        <v>13</v>
      </c>
      <c r="B92">
        <v>5</v>
      </c>
      <c r="C92">
        <v>9</v>
      </c>
      <c r="D92">
        <v>27</v>
      </c>
    </row>
    <row r="93" spans="1:4">
      <c r="A93">
        <v>13.5</v>
      </c>
      <c r="B93">
        <v>4.5</v>
      </c>
      <c r="C93">
        <v>3.5</v>
      </c>
      <c r="D93">
        <v>21.5</v>
      </c>
    </row>
    <row r="94" spans="1:4">
      <c r="A94">
        <v>9.5</v>
      </c>
      <c r="B94">
        <v>4.5</v>
      </c>
      <c r="C94">
        <v>1.5</v>
      </c>
      <c r="D94">
        <v>15.5</v>
      </c>
    </row>
    <row r="95" spans="1:4">
      <c r="A95">
        <v>7.5</v>
      </c>
      <c r="B95">
        <v>3</v>
      </c>
      <c r="C95">
        <v>1.5</v>
      </c>
      <c r="D95">
        <v>12</v>
      </c>
    </row>
    <row r="96" spans="1:4">
      <c r="A96">
        <v>13</v>
      </c>
      <c r="B96">
        <v>7</v>
      </c>
      <c r="C96">
        <v>2</v>
      </c>
      <c r="D96">
        <v>22</v>
      </c>
    </row>
    <row r="97" spans="1:4">
      <c r="A97">
        <v>11.5</v>
      </c>
      <c r="B97">
        <v>6.5</v>
      </c>
      <c r="C97">
        <v>2.5</v>
      </c>
      <c r="D97">
        <v>20.5</v>
      </c>
    </row>
    <row r="98" spans="1:4">
      <c r="A98">
        <v>8.5</v>
      </c>
      <c r="B98">
        <v>4</v>
      </c>
      <c r="C98">
        <v>1.5</v>
      </c>
      <c r="D98">
        <v>14</v>
      </c>
    </row>
    <row r="99" spans="1:4">
      <c r="A99">
        <v>15.5</v>
      </c>
      <c r="B99">
        <v>5.5</v>
      </c>
      <c r="C99">
        <v>8.5</v>
      </c>
      <c r="D99">
        <v>29.5</v>
      </c>
    </row>
    <row r="100" spans="1:4">
      <c r="A100">
        <v>9.5</v>
      </c>
      <c r="B100">
        <v>4.5</v>
      </c>
      <c r="C100">
        <v>2.5</v>
      </c>
      <c r="D100">
        <v>16.5</v>
      </c>
    </row>
    <row r="101" spans="1:4">
      <c r="A101">
        <v>12</v>
      </c>
      <c r="B101">
        <v>7.5</v>
      </c>
      <c r="C101">
        <v>3.5</v>
      </c>
      <c r="D101">
        <v>23</v>
      </c>
    </row>
    <row r="102" spans="1:4">
      <c r="A102">
        <v>12</v>
      </c>
      <c r="B102">
        <v>4</v>
      </c>
      <c r="C102">
        <v>7</v>
      </c>
      <c r="D102">
        <v>23</v>
      </c>
    </row>
    <row r="103" spans="1:4">
      <c r="A103">
        <v>8.5</v>
      </c>
      <c r="B103">
        <v>5.5</v>
      </c>
      <c r="C103">
        <v>1.5</v>
      </c>
      <c r="D103">
        <v>15.5</v>
      </c>
    </row>
    <row r="104" spans="1:4">
      <c r="A104">
        <v>13.5</v>
      </c>
      <c r="B104">
        <v>4.5</v>
      </c>
      <c r="C104">
        <v>2</v>
      </c>
      <c r="D104">
        <v>20</v>
      </c>
    </row>
    <row r="105" spans="1:4">
      <c r="A105">
        <v>10.5</v>
      </c>
      <c r="B105">
        <v>5.5</v>
      </c>
      <c r="C105">
        <v>3.5</v>
      </c>
      <c r="D105">
        <v>19.5</v>
      </c>
    </row>
    <row r="106" spans="1:4">
      <c r="A106">
        <v>11.5</v>
      </c>
      <c r="B106">
        <v>3</v>
      </c>
      <c r="C106">
        <v>3.5</v>
      </c>
      <c r="D106">
        <v>18</v>
      </c>
    </row>
    <row r="107" spans="1:4">
      <c r="A107">
        <v>8.5</v>
      </c>
      <c r="B107">
        <v>4.5</v>
      </c>
      <c r="C107">
        <v>5.5</v>
      </c>
      <c r="D107">
        <v>18.5</v>
      </c>
    </row>
    <row r="108" spans="1:4">
      <c r="A108">
        <v>10.5</v>
      </c>
      <c r="B108">
        <v>6.5</v>
      </c>
      <c r="C108">
        <v>7</v>
      </c>
      <c r="D108">
        <v>24</v>
      </c>
    </row>
    <row r="109" spans="1:4">
      <c r="A109">
        <v>9.5</v>
      </c>
      <c r="B109">
        <v>4.5</v>
      </c>
      <c r="C109">
        <v>1.5</v>
      </c>
      <c r="D109">
        <v>15.5</v>
      </c>
    </row>
    <row r="110" spans="1:4">
      <c r="A110">
        <v>10.5</v>
      </c>
      <c r="B110">
        <v>5.5</v>
      </c>
      <c r="C110">
        <v>6.5</v>
      </c>
      <c r="D110">
        <v>22.5</v>
      </c>
    </row>
    <row r="111" spans="1:4">
      <c r="A111">
        <v>11.5</v>
      </c>
      <c r="B111">
        <v>5</v>
      </c>
      <c r="C111">
        <v>2</v>
      </c>
      <c r="D111">
        <v>18.5</v>
      </c>
    </row>
    <row r="112" spans="1:4">
      <c r="A112">
        <v>7.5</v>
      </c>
      <c r="B112">
        <v>4.5</v>
      </c>
      <c r="C112">
        <v>4.5</v>
      </c>
      <c r="D112">
        <v>16.5</v>
      </c>
    </row>
    <row r="113" spans="1:4">
      <c r="A113">
        <v>7.5</v>
      </c>
      <c r="B113">
        <v>3</v>
      </c>
      <c r="C113">
        <v>1.5</v>
      </c>
      <c r="D113">
        <v>12</v>
      </c>
    </row>
    <row r="114" spans="1:4">
      <c r="A114">
        <v>10</v>
      </c>
      <c r="B114">
        <v>4</v>
      </c>
      <c r="C114">
        <v>6.5</v>
      </c>
      <c r="D114">
        <v>20.5</v>
      </c>
    </row>
    <row r="115" spans="1:4">
      <c r="A115">
        <v>8</v>
      </c>
      <c r="B115">
        <v>5</v>
      </c>
      <c r="C115">
        <v>4.5</v>
      </c>
      <c r="D115">
        <v>17.5</v>
      </c>
    </row>
    <row r="116" spans="1:4">
      <c r="A116">
        <v>10</v>
      </c>
      <c r="B116">
        <v>4.5</v>
      </c>
      <c r="C116">
        <v>6</v>
      </c>
      <c r="D116">
        <v>20.5</v>
      </c>
    </row>
    <row r="117" spans="1:4">
      <c r="A117">
        <v>14.5</v>
      </c>
      <c r="B117">
        <v>7</v>
      </c>
      <c r="C117">
        <v>8.5</v>
      </c>
      <c r="D117">
        <v>30</v>
      </c>
    </row>
    <row r="118" spans="1:4">
      <c r="A118">
        <v>9</v>
      </c>
      <c r="B118">
        <v>4.5</v>
      </c>
      <c r="C118">
        <v>6.5</v>
      </c>
      <c r="D118">
        <v>20</v>
      </c>
    </row>
    <row r="119" spans="1:4">
      <c r="A119">
        <v>10.5</v>
      </c>
      <c r="B119">
        <v>5</v>
      </c>
      <c r="C119">
        <v>4</v>
      </c>
      <c r="D119">
        <v>19.5</v>
      </c>
    </row>
    <row r="120" spans="1:4">
      <c r="A120">
        <v>11.5</v>
      </c>
      <c r="B120">
        <v>6.5</v>
      </c>
      <c r="C120">
        <v>6.5</v>
      </c>
      <c r="D120">
        <v>24.5</v>
      </c>
    </row>
    <row r="121" spans="1:4">
      <c r="A121">
        <v>11.5</v>
      </c>
      <c r="B121">
        <v>7</v>
      </c>
      <c r="C121">
        <v>5.5</v>
      </c>
      <c r="D121">
        <v>24</v>
      </c>
    </row>
    <row r="122" spans="1:4">
      <c r="A122">
        <v>9.5</v>
      </c>
      <c r="B122">
        <v>4.5</v>
      </c>
      <c r="C122">
        <v>0.5</v>
      </c>
      <c r="D122">
        <v>14.5</v>
      </c>
    </row>
    <row r="123" spans="1:4">
      <c r="A123">
        <v>10.5</v>
      </c>
      <c r="B123">
        <v>4.5</v>
      </c>
      <c r="C123">
        <v>1.5</v>
      </c>
      <c r="D123">
        <v>16.5</v>
      </c>
    </row>
    <row r="124" spans="1:4">
      <c r="A124">
        <v>13.5</v>
      </c>
      <c r="B124">
        <v>4.5</v>
      </c>
      <c r="C124">
        <v>3.5</v>
      </c>
      <c r="D124">
        <v>21.5</v>
      </c>
    </row>
    <row r="125" spans="1:4">
      <c r="A125">
        <v>13</v>
      </c>
      <c r="B125">
        <v>4.5</v>
      </c>
      <c r="C125">
        <v>1.5</v>
      </c>
      <c r="D125">
        <v>19</v>
      </c>
    </row>
    <row r="126" spans="1:4">
      <c r="A126">
        <v>11.5</v>
      </c>
      <c r="B126">
        <v>4.5</v>
      </c>
      <c r="C126">
        <v>0.5</v>
      </c>
      <c r="D126">
        <v>16.5</v>
      </c>
    </row>
    <row r="127" spans="1:4">
      <c r="A127">
        <v>9</v>
      </c>
      <c r="B127">
        <v>5.5</v>
      </c>
      <c r="C127">
        <v>5.5</v>
      </c>
      <c r="D127">
        <v>20</v>
      </c>
    </row>
    <row r="128" spans="1:4">
      <c r="A128">
        <v>6.5</v>
      </c>
      <c r="B128">
        <v>7</v>
      </c>
      <c r="C128">
        <v>1.5</v>
      </c>
      <c r="D128">
        <v>15</v>
      </c>
    </row>
    <row r="129" spans="1:4">
      <c r="A129">
        <v>8.5</v>
      </c>
      <c r="B129">
        <v>4.5</v>
      </c>
      <c r="C129">
        <v>1.5</v>
      </c>
      <c r="D129">
        <v>14.5</v>
      </c>
    </row>
    <row r="130" spans="1:4">
      <c r="A130">
        <v>11</v>
      </c>
      <c r="B130">
        <v>4</v>
      </c>
      <c r="C130">
        <v>3</v>
      </c>
      <c r="D130">
        <v>18</v>
      </c>
    </row>
    <row r="131" spans="1:4">
      <c r="A131">
        <v>12.5</v>
      </c>
      <c r="B131">
        <v>6.5</v>
      </c>
      <c r="C131">
        <v>5</v>
      </c>
      <c r="D131">
        <v>24</v>
      </c>
    </row>
    <row r="132" spans="1:4">
      <c r="A132">
        <v>7.5</v>
      </c>
      <c r="B132">
        <v>4.5</v>
      </c>
      <c r="C132">
        <v>3.5</v>
      </c>
      <c r="D132">
        <v>15.5</v>
      </c>
    </row>
    <row r="133" spans="1:4">
      <c r="A133">
        <v>10.5</v>
      </c>
      <c r="B133">
        <v>4.5</v>
      </c>
      <c r="C133">
        <v>3.5</v>
      </c>
      <c r="D133">
        <v>18.5</v>
      </c>
    </row>
    <row r="134" spans="1:4">
      <c r="A134">
        <v>7.5</v>
      </c>
      <c r="B134">
        <v>4</v>
      </c>
      <c r="C134">
        <v>1.5</v>
      </c>
      <c r="D134">
        <v>13</v>
      </c>
    </row>
    <row r="135" spans="1:4">
      <c r="A135">
        <v>12</v>
      </c>
      <c r="B135">
        <v>6</v>
      </c>
      <c r="C135">
        <v>2.5</v>
      </c>
      <c r="D135">
        <v>20.5</v>
      </c>
    </row>
    <row r="136" spans="1:4">
      <c r="A136">
        <v>11.5</v>
      </c>
      <c r="B136">
        <v>5</v>
      </c>
      <c r="C136">
        <v>5</v>
      </c>
      <c r="D136">
        <v>21.5</v>
      </c>
    </row>
    <row r="137" spans="1:4">
      <c r="A137">
        <v>8.5</v>
      </c>
      <c r="B137">
        <v>4</v>
      </c>
      <c r="C137">
        <v>1.5</v>
      </c>
      <c r="D137">
        <v>14</v>
      </c>
    </row>
    <row r="138" spans="1:4">
      <c r="A138">
        <v>5.5</v>
      </c>
      <c r="B138">
        <v>2</v>
      </c>
      <c r="C138">
        <v>1.5</v>
      </c>
      <c r="D138">
        <v>9</v>
      </c>
    </row>
    <row r="139" spans="1:4">
      <c r="A139">
        <v>11.5</v>
      </c>
      <c r="B139">
        <v>4.5</v>
      </c>
      <c r="C139">
        <v>4.5</v>
      </c>
      <c r="D139">
        <v>20.5</v>
      </c>
    </row>
    <row r="140" spans="1:4">
      <c r="A140">
        <v>9</v>
      </c>
      <c r="B140">
        <v>5.5</v>
      </c>
      <c r="C140">
        <v>3.5</v>
      </c>
      <c r="D140">
        <v>18</v>
      </c>
    </row>
    <row r="141" spans="1:4">
      <c r="A141">
        <v>9.5</v>
      </c>
      <c r="B141">
        <v>6</v>
      </c>
      <c r="C141">
        <v>1.5</v>
      </c>
      <c r="D141">
        <v>17</v>
      </c>
    </row>
    <row r="142" spans="1:4">
      <c r="A142">
        <v>9.5</v>
      </c>
      <c r="B142">
        <v>3</v>
      </c>
      <c r="C142">
        <v>3</v>
      </c>
      <c r="D142">
        <v>15.5</v>
      </c>
    </row>
    <row r="143" spans="1:4">
      <c r="A143">
        <v>6.5</v>
      </c>
      <c r="B143">
        <v>8</v>
      </c>
      <c r="C143">
        <v>3.5</v>
      </c>
      <c r="D143">
        <v>18</v>
      </c>
    </row>
    <row r="144" spans="1:4">
      <c r="A144">
        <v>9.5</v>
      </c>
      <c r="B144">
        <v>8</v>
      </c>
      <c r="C144">
        <v>1.5</v>
      </c>
      <c r="D144">
        <v>19</v>
      </c>
    </row>
    <row r="145" spans="1:4">
      <c r="A145">
        <v>10.5</v>
      </c>
      <c r="B145">
        <v>6.5</v>
      </c>
      <c r="C145">
        <v>4.5</v>
      </c>
      <c r="D145">
        <v>21.5</v>
      </c>
    </row>
    <row r="146" spans="1:4">
      <c r="A146">
        <v>11.5</v>
      </c>
      <c r="B146">
        <v>6</v>
      </c>
      <c r="C146">
        <v>1</v>
      </c>
      <c r="D146">
        <v>18.5</v>
      </c>
    </row>
    <row r="147" spans="1:4">
      <c r="A147">
        <v>7</v>
      </c>
      <c r="B147">
        <v>6.5</v>
      </c>
      <c r="C147">
        <v>1.5</v>
      </c>
      <c r="D147">
        <v>15</v>
      </c>
    </row>
    <row r="148" spans="1:4">
      <c r="A148">
        <v>13.5</v>
      </c>
      <c r="B148">
        <v>6</v>
      </c>
      <c r="C148">
        <v>5.5</v>
      </c>
      <c r="D148">
        <v>25</v>
      </c>
    </row>
    <row r="149" spans="1:4">
      <c r="A149">
        <v>15.5</v>
      </c>
      <c r="B149">
        <v>7</v>
      </c>
      <c r="C149">
        <v>5</v>
      </c>
      <c r="D149">
        <v>27.5</v>
      </c>
    </row>
    <row r="150" spans="1:4">
      <c r="A150">
        <v>9.5</v>
      </c>
      <c r="B150">
        <v>6</v>
      </c>
      <c r="C150">
        <v>1.5</v>
      </c>
      <c r="D150">
        <v>17</v>
      </c>
    </row>
    <row r="151" spans="1:4">
      <c r="A151">
        <v>7.5</v>
      </c>
      <c r="B151">
        <v>4</v>
      </c>
      <c r="C151">
        <v>1.5</v>
      </c>
      <c r="D151">
        <v>13</v>
      </c>
    </row>
    <row r="153" spans="1:4">
      <c r="A153">
        <f t="shared" ref="A153:D153" si="0">AVERAGE(A2:A151)</f>
        <v>11.333333333333334</v>
      </c>
      <c r="B153">
        <f t="shared" si="0"/>
        <v>5.253333333333333</v>
      </c>
      <c r="C153">
        <f t="shared" si="0"/>
        <v>4.2233333333333336</v>
      </c>
      <c r="D153">
        <f t="shared" si="0"/>
        <v>20.81</v>
      </c>
    </row>
    <row r="154" spans="1:4">
      <c r="A154">
        <f>A153/20.5*100</f>
        <v>55.284552845528459</v>
      </c>
      <c r="B154">
        <f>B153/10*100</f>
        <v>52.533333333333331</v>
      </c>
      <c r="C154">
        <f>C153/15.5*100</f>
        <v>27.247311827956995</v>
      </c>
      <c r="D154">
        <f>D153/46*100</f>
        <v>45.239130434782602</v>
      </c>
    </row>
    <row r="157" spans="1:4">
      <c r="A157" t="s">
        <v>202</v>
      </c>
      <c r="B157" t="s">
        <v>210</v>
      </c>
      <c r="C157" t="s">
        <v>220</v>
      </c>
      <c r="D157" t="s">
        <v>221</v>
      </c>
    </row>
    <row r="158" spans="1:4">
      <c r="A158">
        <v>11.333333333333334</v>
      </c>
      <c r="B158">
        <v>5.253333333333333</v>
      </c>
      <c r="C158">
        <v>4.2233333333333336</v>
      </c>
      <c r="D158">
        <v>20.81</v>
      </c>
    </row>
    <row r="159" spans="1:4">
      <c r="A159">
        <v>55.284552845528459</v>
      </c>
      <c r="B159">
        <v>52.533333333333331</v>
      </c>
      <c r="C159">
        <v>27.247311827956995</v>
      </c>
      <c r="D159">
        <v>45.239130434782602</v>
      </c>
    </row>
    <row r="161" spans="1:3">
      <c r="A161" t="s">
        <v>237</v>
      </c>
      <c r="B161" t="s">
        <v>238</v>
      </c>
      <c r="C161" t="s">
        <v>239</v>
      </c>
    </row>
    <row r="162" spans="1:3">
      <c r="A162" t="s">
        <v>202</v>
      </c>
      <c r="B162">
        <v>11.333333333333334</v>
      </c>
      <c r="C162">
        <v>55.284552845528459</v>
      </c>
    </row>
    <row r="163" spans="1:3">
      <c r="A163" t="s">
        <v>210</v>
      </c>
      <c r="B163">
        <v>5.253333333333333</v>
      </c>
      <c r="C163">
        <v>52.533333333333331</v>
      </c>
    </row>
    <row r="164" spans="1:3">
      <c r="A164" t="s">
        <v>220</v>
      </c>
      <c r="B164">
        <v>4.2233333333333336</v>
      </c>
      <c r="C164">
        <v>27.247311827956995</v>
      </c>
    </row>
    <row r="165" spans="1:3">
      <c r="A165" t="s">
        <v>221</v>
      </c>
      <c r="B165">
        <v>20.81</v>
      </c>
      <c r="C165">
        <v>45.239130434782602</v>
      </c>
    </row>
    <row r="166" spans="1:3">
      <c r="A166" t="s">
        <v>240</v>
      </c>
      <c r="B166">
        <v>6.13</v>
      </c>
      <c r="C166">
        <v>58.38095238095238</v>
      </c>
    </row>
    <row r="167" spans="1:3">
      <c r="A167" t="s">
        <v>241</v>
      </c>
      <c r="B167">
        <v>9.1933333333333334</v>
      </c>
      <c r="C167">
        <v>68.098765432098759</v>
      </c>
    </row>
    <row r="168" spans="1:3">
      <c r="A168" t="s">
        <v>242</v>
      </c>
      <c r="B168">
        <v>15.323333333333334</v>
      </c>
      <c r="C168">
        <v>63.847222222222221</v>
      </c>
    </row>
    <row r="169" spans="1:3">
      <c r="A169" t="s">
        <v>243</v>
      </c>
      <c r="B169">
        <v>4.206666666666667</v>
      </c>
      <c r="C169">
        <v>32.358974358974365</v>
      </c>
    </row>
    <row r="170" spans="1:3">
      <c r="A170" t="s">
        <v>244</v>
      </c>
      <c r="B170">
        <v>1.7333333333333334</v>
      </c>
      <c r="C170">
        <v>28.888888888888893</v>
      </c>
    </row>
    <row r="171" spans="1:3">
      <c r="A171" t="s">
        <v>245</v>
      </c>
      <c r="B171">
        <v>1.39</v>
      </c>
      <c r="C171">
        <v>15.444444444444445</v>
      </c>
    </row>
    <row r="172" spans="1:3">
      <c r="A172" t="s">
        <v>246</v>
      </c>
      <c r="B172">
        <v>1.0466666666666666</v>
      </c>
      <c r="C172">
        <v>52.333333333333329</v>
      </c>
    </row>
    <row r="173" spans="1:3">
      <c r="A173" t="s">
        <v>247</v>
      </c>
      <c r="B173">
        <v>8.3766666666666669</v>
      </c>
      <c r="C173">
        <v>27.922222222222221</v>
      </c>
    </row>
    <row r="174" spans="1:3">
      <c r="A174" t="s">
        <v>248</v>
      </c>
      <c r="B174">
        <v>44.51</v>
      </c>
      <c r="C174">
        <v>44.51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H43"/>
  <sheetViews>
    <sheetView tabSelected="1" topLeftCell="A13" workbookViewId="0">
      <selection activeCell="A30" sqref="A30"/>
    </sheetView>
  </sheetViews>
  <sheetFormatPr defaultRowHeight="15"/>
  <sheetData>
    <row r="1" spans="1:5" ht="15.75" thickBot="1">
      <c r="A1" s="3" t="s">
        <v>249</v>
      </c>
    </row>
    <row r="2" spans="1:5">
      <c r="B2" s="4" t="s">
        <v>202</v>
      </c>
      <c r="C2" s="4" t="s">
        <v>210</v>
      </c>
      <c r="D2" s="4" t="s">
        <v>220</v>
      </c>
      <c r="E2" s="4" t="s">
        <v>221</v>
      </c>
    </row>
    <row r="3" spans="1:5">
      <c r="A3" s="5"/>
      <c r="B3" s="5"/>
      <c r="C3" s="5"/>
      <c r="D3" s="5"/>
      <c r="E3" s="5"/>
    </row>
    <row r="4" spans="1:5">
      <c r="A4" s="5" t="s">
        <v>250</v>
      </c>
      <c r="B4" s="5">
        <v>11.333333333333334</v>
      </c>
      <c r="C4" s="5">
        <v>5.253333333333333</v>
      </c>
      <c r="D4" s="5">
        <v>4.2233333333333336</v>
      </c>
      <c r="E4" s="5">
        <v>20.81</v>
      </c>
    </row>
    <row r="5" spans="1:5">
      <c r="A5" s="5" t="s">
        <v>251</v>
      </c>
      <c r="B5" s="5">
        <v>0.24950360860802495</v>
      </c>
      <c r="C5" s="5">
        <v>0.13317216209720234</v>
      </c>
      <c r="D5" s="5">
        <v>0.22463177259408812</v>
      </c>
      <c r="E5" s="5">
        <v>0.47160229519396396</v>
      </c>
    </row>
    <row r="6" spans="1:5">
      <c r="A6" s="5" t="s">
        <v>252</v>
      </c>
      <c r="B6" s="5">
        <v>11</v>
      </c>
      <c r="C6" s="5">
        <v>5</v>
      </c>
      <c r="D6" s="5">
        <v>3.5</v>
      </c>
      <c r="E6" s="5">
        <v>20.25</v>
      </c>
    </row>
    <row r="7" spans="1:5">
      <c r="A7" s="5" t="s">
        <v>253</v>
      </c>
      <c r="B7" s="5">
        <v>10.5</v>
      </c>
      <c r="C7" s="5">
        <v>4.5</v>
      </c>
      <c r="D7" s="5">
        <v>1.5</v>
      </c>
      <c r="E7" s="5">
        <v>20.5</v>
      </c>
    </row>
    <row r="8" spans="1:5">
      <c r="A8" s="5" t="s">
        <v>254</v>
      </c>
      <c r="B8" s="5">
        <v>3.0557826503637289</v>
      </c>
      <c r="C8" s="5">
        <v>1.6310192254067792</v>
      </c>
      <c r="D8" s="5">
        <v>2.7511661143621113</v>
      </c>
      <c r="E8" s="5">
        <v>5.7759249237530961</v>
      </c>
    </row>
    <row r="9" spans="1:5">
      <c r="A9" s="5" t="s">
        <v>255</v>
      </c>
      <c r="B9" s="5">
        <v>9.3378076062639739</v>
      </c>
      <c r="C9" s="5">
        <v>2.6602237136465301</v>
      </c>
      <c r="D9" s="5">
        <v>7.5689149888143179</v>
      </c>
      <c r="E9" s="5">
        <v>33.361308724832206</v>
      </c>
    </row>
    <row r="10" spans="1:5">
      <c r="A10" s="5" t="s">
        <v>256</v>
      </c>
      <c r="B10" s="5">
        <v>0.59006738638370404</v>
      </c>
      <c r="C10" s="5">
        <v>-0.62530234255581174</v>
      </c>
      <c r="D10" s="5">
        <v>0.94674719543074026</v>
      </c>
      <c r="E10" s="5">
        <v>0.40238258561260576</v>
      </c>
    </row>
    <row r="11" spans="1:5">
      <c r="A11" s="5" t="s">
        <v>257</v>
      </c>
      <c r="B11" s="5">
        <v>0.69515229439368953</v>
      </c>
      <c r="C11" s="5">
        <v>0.13375320955005371</v>
      </c>
      <c r="D11" s="5">
        <v>0.97053232045912941</v>
      </c>
      <c r="E11" s="5">
        <v>0.6583785167016496</v>
      </c>
    </row>
    <row r="12" spans="1:5">
      <c r="A12" s="5" t="s">
        <v>258</v>
      </c>
      <c r="B12" s="5">
        <v>15.5</v>
      </c>
      <c r="C12" s="5">
        <v>7</v>
      </c>
      <c r="D12" s="5">
        <v>15</v>
      </c>
      <c r="E12" s="5">
        <v>28.5</v>
      </c>
    </row>
    <row r="13" spans="1:5">
      <c r="A13" s="5" t="s">
        <v>259</v>
      </c>
      <c r="B13" s="5">
        <v>5</v>
      </c>
      <c r="C13" s="5">
        <v>2</v>
      </c>
      <c r="D13" s="5">
        <v>0</v>
      </c>
      <c r="E13" s="5">
        <v>9</v>
      </c>
    </row>
    <row r="14" spans="1:5">
      <c r="A14" s="5" t="s">
        <v>260</v>
      </c>
      <c r="B14" s="5">
        <v>20.5</v>
      </c>
      <c r="C14" s="5">
        <v>9</v>
      </c>
      <c r="D14" s="5">
        <v>15</v>
      </c>
      <c r="E14" s="5">
        <v>37.5</v>
      </c>
    </row>
    <row r="15" spans="1:5">
      <c r="A15" s="5" t="s">
        <v>261</v>
      </c>
      <c r="B15" s="5">
        <v>1700</v>
      </c>
      <c r="C15" s="5">
        <v>788</v>
      </c>
      <c r="D15" s="5">
        <v>633.5</v>
      </c>
      <c r="E15" s="5">
        <v>3121.5</v>
      </c>
    </row>
    <row r="16" spans="1:5" ht="15.75" thickBot="1">
      <c r="A16" s="6" t="s">
        <v>262</v>
      </c>
      <c r="B16" s="6">
        <v>150</v>
      </c>
      <c r="C16" s="6">
        <v>150</v>
      </c>
      <c r="D16" s="6">
        <v>150</v>
      </c>
      <c r="E16" s="6">
        <v>150</v>
      </c>
    </row>
    <row r="20" spans="1:60" ht="15.75" thickBot="1">
      <c r="A20" s="3" t="s">
        <v>263</v>
      </c>
    </row>
    <row r="21" spans="1:60">
      <c r="A21" s="7" t="s">
        <v>264</v>
      </c>
      <c r="B21" s="4" t="s">
        <v>3</v>
      </c>
      <c r="C21" s="4" t="s">
        <v>4</v>
      </c>
      <c r="D21" s="4" t="s">
        <v>6</v>
      </c>
      <c r="E21" s="4" t="s">
        <v>7</v>
      </c>
      <c r="F21" s="4" t="s">
        <v>8</v>
      </c>
      <c r="G21" s="4" t="s">
        <v>187</v>
      </c>
    </row>
    <row r="22" spans="1:60">
      <c r="A22" s="5" t="s">
        <v>250</v>
      </c>
      <c r="B22" s="5">
        <v>46.093333333333334</v>
      </c>
      <c r="C22" s="5">
        <v>7.7133333333333329</v>
      </c>
      <c r="D22" s="5">
        <v>26.626666666666665</v>
      </c>
      <c r="E22" s="5">
        <v>553866.66666666663</v>
      </c>
      <c r="F22" s="5">
        <v>7.7766666666666664</v>
      </c>
      <c r="G22" s="5">
        <v>0.72666666666666668</v>
      </c>
    </row>
    <row r="23" spans="1:60">
      <c r="A23" s="5" t="s">
        <v>251</v>
      </c>
      <c r="B23" s="5">
        <v>0.9360943501399358</v>
      </c>
      <c r="C23" s="5">
        <v>0.43011227571889471</v>
      </c>
      <c r="D23" s="5">
        <v>2.7109942151544781</v>
      </c>
      <c r="E23" s="5">
        <v>68441.244199179288</v>
      </c>
      <c r="F23" s="5">
        <v>0.57516725836335125</v>
      </c>
      <c r="G23" s="5">
        <v>0.15161964263515243</v>
      </c>
    </row>
    <row r="24" spans="1:60">
      <c r="A24" s="5" t="s">
        <v>254</v>
      </c>
      <c r="B24" s="5">
        <v>11.464767544725287</v>
      </c>
      <c r="C24" s="5">
        <v>5.2677780380928141</v>
      </c>
      <c r="D24" s="5">
        <v>33.202762613827133</v>
      </c>
      <c r="E24" s="5">
        <v>838230.62824604183</v>
      </c>
      <c r="F24" s="5">
        <v>7.0443314987287549</v>
      </c>
      <c r="G24" s="5">
        <v>1.8569537971962846</v>
      </c>
    </row>
    <row r="25" spans="1:60">
      <c r="A25" s="5" t="s">
        <v>259</v>
      </c>
      <c r="B25" s="5">
        <v>18</v>
      </c>
      <c r="C25" s="5">
        <v>0</v>
      </c>
      <c r="D25" s="5">
        <v>1</v>
      </c>
      <c r="E25" s="5">
        <v>50000</v>
      </c>
      <c r="F25" s="5">
        <v>1</v>
      </c>
      <c r="G25" s="5">
        <v>0</v>
      </c>
    </row>
    <row r="26" spans="1:60">
      <c r="A26" s="5" t="s">
        <v>260</v>
      </c>
      <c r="B26" s="5">
        <v>72</v>
      </c>
      <c r="C26" s="5">
        <v>18</v>
      </c>
      <c r="D26" s="5">
        <v>220</v>
      </c>
      <c r="E26" s="5">
        <v>6000000</v>
      </c>
      <c r="F26" s="5">
        <v>38</v>
      </c>
      <c r="G26" s="5">
        <v>12</v>
      </c>
    </row>
    <row r="28" spans="1:60" ht="15.75" thickBot="1"/>
    <row r="29" spans="1:60">
      <c r="A29" s="4"/>
      <c r="B29" s="4"/>
      <c r="C29" s="4" t="s">
        <v>193</v>
      </c>
      <c r="D29" s="4"/>
      <c r="E29" s="4" t="s">
        <v>194</v>
      </c>
      <c r="F29" s="4"/>
      <c r="G29" s="4" t="s">
        <v>195</v>
      </c>
      <c r="H29" s="4"/>
      <c r="I29" s="4" t="s">
        <v>196</v>
      </c>
      <c r="J29" s="4"/>
      <c r="K29" s="4" t="s">
        <v>197</v>
      </c>
      <c r="L29" s="4"/>
      <c r="M29" s="4" t="s">
        <v>198</v>
      </c>
      <c r="N29" s="4"/>
      <c r="O29" s="4" t="s">
        <v>199</v>
      </c>
      <c r="P29" s="4"/>
      <c r="Q29" s="4" t="s">
        <v>200</v>
      </c>
      <c r="R29" s="4"/>
      <c r="S29" s="4" t="s">
        <v>201</v>
      </c>
      <c r="T29" s="4"/>
      <c r="U29" s="4" t="s">
        <v>202</v>
      </c>
      <c r="V29" s="4"/>
      <c r="W29" s="4" t="s">
        <v>203</v>
      </c>
      <c r="X29" s="4"/>
      <c r="Y29" s="4" t="s">
        <v>204</v>
      </c>
      <c r="Z29" s="4"/>
      <c r="AA29" s="4" t="s">
        <v>205</v>
      </c>
      <c r="AB29" s="4"/>
      <c r="AC29" s="4" t="s">
        <v>206</v>
      </c>
      <c r="AD29" s="4"/>
      <c r="AE29" s="4" t="s">
        <v>207</v>
      </c>
      <c r="AF29" s="4"/>
      <c r="AG29" s="4" t="s">
        <v>208</v>
      </c>
      <c r="AH29" s="4"/>
      <c r="AI29" s="4" t="s">
        <v>209</v>
      </c>
      <c r="AJ29" s="4"/>
      <c r="AK29" s="4" t="s">
        <v>210</v>
      </c>
      <c r="AL29" s="4"/>
      <c r="AM29" s="4" t="s">
        <v>211</v>
      </c>
      <c r="AN29" s="4"/>
      <c r="AO29" s="4" t="s">
        <v>212</v>
      </c>
      <c r="AP29" s="4"/>
      <c r="AQ29" s="4" t="s">
        <v>213</v>
      </c>
      <c r="AR29" s="4"/>
      <c r="AS29" s="4" t="s">
        <v>214</v>
      </c>
      <c r="AT29" s="4"/>
      <c r="AU29" s="4" t="s">
        <v>215</v>
      </c>
      <c r="AV29" s="4"/>
      <c r="AW29" s="4" t="s">
        <v>216</v>
      </c>
      <c r="AX29" s="4"/>
      <c r="AY29" s="4" t="s">
        <v>217</v>
      </c>
      <c r="AZ29" s="4"/>
      <c r="BA29" s="4" t="s">
        <v>218</v>
      </c>
      <c r="BB29" s="4"/>
      <c r="BC29" s="4" t="s">
        <v>219</v>
      </c>
      <c r="BD29" s="4"/>
      <c r="BE29" s="4" t="s">
        <v>220</v>
      </c>
      <c r="BF29" s="4"/>
      <c r="BG29" s="4" t="s">
        <v>221</v>
      </c>
      <c r="BH29" s="4"/>
    </row>
    <row r="30" spans="1:6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>
      <c r="A31" s="5" t="s">
        <v>250</v>
      </c>
      <c r="B31" s="5">
        <v>2.1333333333333333</v>
      </c>
      <c r="C31" s="5" t="s">
        <v>250</v>
      </c>
      <c r="D31" s="5">
        <v>3.74</v>
      </c>
      <c r="E31" s="5" t="s">
        <v>250</v>
      </c>
      <c r="F31" s="5">
        <v>0.95333333333333337</v>
      </c>
      <c r="G31" s="5" t="s">
        <v>250</v>
      </c>
      <c r="H31" s="5">
        <v>0.77333333333333332</v>
      </c>
      <c r="I31" s="5" t="s">
        <v>250</v>
      </c>
      <c r="J31" s="5">
        <v>9.3333333333333338E-2</v>
      </c>
      <c r="K31" s="5" t="s">
        <v>250</v>
      </c>
      <c r="L31" s="5">
        <v>0.22666666666666666</v>
      </c>
      <c r="M31" s="5" t="s">
        <v>250</v>
      </c>
      <c r="N31" s="5">
        <v>0.16666666666666666</v>
      </c>
      <c r="O31" s="5" t="s">
        <v>250</v>
      </c>
      <c r="P31" s="5">
        <v>0.26666666666666666</v>
      </c>
      <c r="Q31" s="5" t="s">
        <v>250</v>
      </c>
      <c r="R31" s="5">
        <v>0.6333333333333333</v>
      </c>
      <c r="S31" s="5" t="s">
        <v>250</v>
      </c>
      <c r="T31" s="5">
        <v>0.91333333333333333</v>
      </c>
      <c r="U31" s="5" t="s">
        <v>250</v>
      </c>
      <c r="V31" s="5">
        <v>11.333333333333334</v>
      </c>
      <c r="W31" s="5" t="s">
        <v>250</v>
      </c>
      <c r="X31" s="5">
        <v>0.94</v>
      </c>
      <c r="Y31" s="5" t="s">
        <v>250</v>
      </c>
      <c r="Z31" s="5">
        <v>0.56666666666666665</v>
      </c>
      <c r="AA31" s="5" t="s">
        <v>250</v>
      </c>
      <c r="AB31" s="5">
        <v>0.28000000000000003</v>
      </c>
      <c r="AC31" s="5" t="s">
        <v>250</v>
      </c>
      <c r="AD31" s="5">
        <v>0.78</v>
      </c>
      <c r="AE31" s="5" t="s">
        <v>250</v>
      </c>
      <c r="AF31" s="5">
        <v>0.35333333333333333</v>
      </c>
      <c r="AG31" s="5" t="s">
        <v>250</v>
      </c>
      <c r="AH31" s="5">
        <v>0.48</v>
      </c>
      <c r="AI31" s="5" t="s">
        <v>250</v>
      </c>
      <c r="AJ31" s="5">
        <v>0.13333333333333333</v>
      </c>
      <c r="AK31" s="5" t="s">
        <v>250</v>
      </c>
      <c r="AL31" s="5">
        <v>5.253333333333333</v>
      </c>
      <c r="AM31" s="5" t="s">
        <v>250</v>
      </c>
      <c r="AN31" s="5">
        <v>0.16666666666666666</v>
      </c>
      <c r="AO31" s="5" t="s">
        <v>250</v>
      </c>
      <c r="AP31" s="5">
        <v>0.91333333333333333</v>
      </c>
      <c r="AQ31" s="5" t="s">
        <v>250</v>
      </c>
      <c r="AR31" s="5">
        <v>0.33333333333333331</v>
      </c>
      <c r="AS31" s="5" t="s">
        <v>250</v>
      </c>
      <c r="AT31" s="5">
        <v>0.43333333333333335</v>
      </c>
      <c r="AU31" s="5" t="s">
        <v>250</v>
      </c>
      <c r="AV31" s="5">
        <v>1.4733333333333334</v>
      </c>
      <c r="AW31" s="5" t="s">
        <v>250</v>
      </c>
      <c r="AX31" s="5">
        <v>0.38</v>
      </c>
      <c r="AY31" s="5" t="s">
        <v>250</v>
      </c>
      <c r="AZ31" s="5">
        <v>9.3333333333333338E-2</v>
      </c>
      <c r="BA31" s="5" t="s">
        <v>250</v>
      </c>
      <c r="BB31" s="5">
        <v>5.3333333333333337E-2</v>
      </c>
      <c r="BC31" s="5" t="s">
        <v>250</v>
      </c>
      <c r="BD31" s="5">
        <v>0.04</v>
      </c>
      <c r="BE31" s="5" t="s">
        <v>250</v>
      </c>
      <c r="BF31" s="5">
        <v>4.2233333333333336</v>
      </c>
      <c r="BG31" s="5" t="s">
        <v>250</v>
      </c>
      <c r="BH31" s="5">
        <v>20.81</v>
      </c>
    </row>
    <row r="32" spans="1:60">
      <c r="A32" s="5" t="s">
        <v>251</v>
      </c>
      <c r="B32" s="5">
        <v>8.7042722245450163E-2</v>
      </c>
      <c r="C32" s="5" t="s">
        <v>251</v>
      </c>
      <c r="D32" s="5">
        <v>7.2925446898658999E-2</v>
      </c>
      <c r="E32" s="5" t="s">
        <v>251</v>
      </c>
      <c r="F32" s="5">
        <v>1.7279558643243615E-2</v>
      </c>
      <c r="G32" s="5" t="s">
        <v>251</v>
      </c>
      <c r="H32" s="5">
        <v>3.4299205470368889E-2</v>
      </c>
      <c r="I32" s="5" t="s">
        <v>251</v>
      </c>
      <c r="J32" s="5">
        <v>2.3831373802832904E-2</v>
      </c>
      <c r="K32" s="5" t="s">
        <v>251</v>
      </c>
      <c r="L32" s="5">
        <v>4.8370925749537434E-2</v>
      </c>
      <c r="M32" s="5" t="s">
        <v>251</v>
      </c>
      <c r="N32" s="5">
        <v>3.0530971060304658E-2</v>
      </c>
      <c r="O32" s="5" t="s">
        <v>251</v>
      </c>
      <c r="P32" s="5">
        <v>3.6227798621918855E-2</v>
      </c>
      <c r="Q32" s="5" t="s">
        <v>251</v>
      </c>
      <c r="R32" s="5">
        <v>3.9478328284971595E-2</v>
      </c>
      <c r="S32" s="5" t="s">
        <v>251</v>
      </c>
      <c r="T32" s="5">
        <v>2.3048760038210964E-2</v>
      </c>
      <c r="U32" s="5" t="s">
        <v>251</v>
      </c>
      <c r="V32" s="5">
        <v>0.24950360860802495</v>
      </c>
      <c r="W32" s="5" t="s">
        <v>251</v>
      </c>
      <c r="X32" s="5">
        <v>1.9455680145728297E-2</v>
      </c>
      <c r="Y32" s="5" t="s">
        <v>251</v>
      </c>
      <c r="Z32" s="5">
        <v>4.059586016811275E-2</v>
      </c>
      <c r="AA32" s="5" t="s">
        <v>251</v>
      </c>
      <c r="AB32" s="5">
        <v>3.6783422002692842E-2</v>
      </c>
      <c r="AC32" s="5" t="s">
        <v>251</v>
      </c>
      <c r="AD32" s="5">
        <v>3.3936379482039522E-2</v>
      </c>
      <c r="AE32" s="5" t="s">
        <v>251</v>
      </c>
      <c r="AF32" s="5">
        <v>3.9159704745622831E-2</v>
      </c>
      <c r="AG32" s="5" t="s">
        <v>251</v>
      </c>
      <c r="AH32" s="5">
        <v>4.092881363092387E-2</v>
      </c>
      <c r="AI32" s="5" t="s">
        <v>251</v>
      </c>
      <c r="AJ32" s="5">
        <v>2.7848530325897871E-2</v>
      </c>
      <c r="AK32" s="5" t="s">
        <v>251</v>
      </c>
      <c r="AL32" s="5">
        <v>0.13317216209720234</v>
      </c>
      <c r="AM32" s="5" t="s">
        <v>251</v>
      </c>
      <c r="AN32" s="5">
        <v>3.0530971060304658E-2</v>
      </c>
      <c r="AO32" s="5" t="s">
        <v>251</v>
      </c>
      <c r="AP32" s="5">
        <v>2.3048760038210964E-2</v>
      </c>
      <c r="AQ32" s="5" t="s">
        <v>251</v>
      </c>
      <c r="AR32" s="5">
        <v>3.8618963090899482E-2</v>
      </c>
      <c r="AS32" s="5" t="s">
        <v>251</v>
      </c>
      <c r="AT32" s="5">
        <v>4.059586016811275E-2</v>
      </c>
      <c r="AU32" s="5" t="s">
        <v>251</v>
      </c>
      <c r="AV32" s="5">
        <v>6.1812060294994253E-2</v>
      </c>
      <c r="AW32" s="5" t="s">
        <v>251</v>
      </c>
      <c r="AX32" s="5">
        <v>3.9764406869602309E-2</v>
      </c>
      <c r="AY32" s="5" t="s">
        <v>251</v>
      </c>
      <c r="AZ32" s="5">
        <v>2.3831373802832904E-2</v>
      </c>
      <c r="BA32" s="5" t="s">
        <v>251</v>
      </c>
      <c r="BB32" s="5">
        <v>1.8407922296694256E-2</v>
      </c>
      <c r="BC32" s="5" t="s">
        <v>251</v>
      </c>
      <c r="BD32" s="5">
        <v>1.6053601490175626E-2</v>
      </c>
      <c r="BE32" s="5" t="s">
        <v>251</v>
      </c>
      <c r="BF32" s="5">
        <v>0.22463177259408812</v>
      </c>
      <c r="BG32" s="5" t="s">
        <v>251</v>
      </c>
      <c r="BH32" s="5">
        <v>0.47160229519396396</v>
      </c>
    </row>
    <row r="33" spans="1:60">
      <c r="A33" s="5" t="s">
        <v>252</v>
      </c>
      <c r="B33" s="5">
        <v>2</v>
      </c>
      <c r="C33" s="5" t="s">
        <v>252</v>
      </c>
      <c r="D33" s="5">
        <v>4</v>
      </c>
      <c r="E33" s="5" t="s">
        <v>252</v>
      </c>
      <c r="F33" s="5">
        <v>1</v>
      </c>
      <c r="G33" s="5" t="s">
        <v>252</v>
      </c>
      <c r="H33" s="5">
        <v>1</v>
      </c>
      <c r="I33" s="5" t="s">
        <v>252</v>
      </c>
      <c r="J33" s="5">
        <v>0</v>
      </c>
      <c r="K33" s="5" t="s">
        <v>252</v>
      </c>
      <c r="L33" s="5">
        <v>0</v>
      </c>
      <c r="M33" s="5" t="s">
        <v>252</v>
      </c>
      <c r="N33" s="5">
        <v>0</v>
      </c>
      <c r="O33" s="5" t="s">
        <v>252</v>
      </c>
      <c r="P33" s="5">
        <v>0</v>
      </c>
      <c r="Q33" s="5" t="s">
        <v>252</v>
      </c>
      <c r="R33" s="5">
        <v>1</v>
      </c>
      <c r="S33" s="5" t="s">
        <v>252</v>
      </c>
      <c r="T33" s="5">
        <v>1</v>
      </c>
      <c r="U33" s="5" t="s">
        <v>252</v>
      </c>
      <c r="V33" s="5">
        <v>11</v>
      </c>
      <c r="W33" s="5" t="s">
        <v>252</v>
      </c>
      <c r="X33" s="5">
        <v>1</v>
      </c>
      <c r="Y33" s="5" t="s">
        <v>252</v>
      </c>
      <c r="Z33" s="5">
        <v>1</v>
      </c>
      <c r="AA33" s="5" t="s">
        <v>252</v>
      </c>
      <c r="AB33" s="5">
        <v>0</v>
      </c>
      <c r="AC33" s="5" t="s">
        <v>252</v>
      </c>
      <c r="AD33" s="5">
        <v>1</v>
      </c>
      <c r="AE33" s="5" t="s">
        <v>252</v>
      </c>
      <c r="AF33" s="5">
        <v>0</v>
      </c>
      <c r="AG33" s="5" t="s">
        <v>252</v>
      </c>
      <c r="AH33" s="5">
        <v>0</v>
      </c>
      <c r="AI33" s="5" t="s">
        <v>252</v>
      </c>
      <c r="AJ33" s="5">
        <v>0</v>
      </c>
      <c r="AK33" s="5" t="s">
        <v>252</v>
      </c>
      <c r="AL33" s="5">
        <v>5</v>
      </c>
      <c r="AM33" s="5" t="s">
        <v>252</v>
      </c>
      <c r="AN33" s="5">
        <v>0</v>
      </c>
      <c r="AO33" s="5" t="s">
        <v>252</v>
      </c>
      <c r="AP33" s="5">
        <v>1</v>
      </c>
      <c r="AQ33" s="5" t="s">
        <v>252</v>
      </c>
      <c r="AR33" s="5">
        <v>0</v>
      </c>
      <c r="AS33" s="5" t="s">
        <v>252</v>
      </c>
      <c r="AT33" s="5">
        <v>0</v>
      </c>
      <c r="AU33" s="5" t="s">
        <v>252</v>
      </c>
      <c r="AV33" s="5">
        <v>1</v>
      </c>
      <c r="AW33" s="5" t="s">
        <v>252</v>
      </c>
      <c r="AX33" s="5">
        <v>0</v>
      </c>
      <c r="AY33" s="5" t="s">
        <v>252</v>
      </c>
      <c r="AZ33" s="5">
        <v>0</v>
      </c>
      <c r="BA33" s="5" t="s">
        <v>252</v>
      </c>
      <c r="BB33" s="5">
        <v>0</v>
      </c>
      <c r="BC33" s="5" t="s">
        <v>252</v>
      </c>
      <c r="BD33" s="5">
        <v>0</v>
      </c>
      <c r="BE33" s="5" t="s">
        <v>252</v>
      </c>
      <c r="BF33" s="5">
        <v>3.5</v>
      </c>
      <c r="BG33" s="5" t="s">
        <v>252</v>
      </c>
      <c r="BH33" s="5">
        <v>20.25</v>
      </c>
    </row>
    <row r="34" spans="1:60">
      <c r="A34" s="5" t="s">
        <v>253</v>
      </c>
      <c r="B34" s="5">
        <v>2</v>
      </c>
      <c r="C34" s="5" t="s">
        <v>253</v>
      </c>
      <c r="D34" s="5">
        <v>4</v>
      </c>
      <c r="E34" s="5" t="s">
        <v>253</v>
      </c>
      <c r="F34" s="5">
        <v>1</v>
      </c>
      <c r="G34" s="5" t="s">
        <v>253</v>
      </c>
      <c r="H34" s="5">
        <v>1</v>
      </c>
      <c r="I34" s="5" t="s">
        <v>253</v>
      </c>
      <c r="J34" s="5">
        <v>0</v>
      </c>
      <c r="K34" s="5" t="s">
        <v>253</v>
      </c>
      <c r="L34" s="5">
        <v>0</v>
      </c>
      <c r="M34" s="5" t="s">
        <v>253</v>
      </c>
      <c r="N34" s="5">
        <v>0</v>
      </c>
      <c r="O34" s="5" t="s">
        <v>253</v>
      </c>
      <c r="P34" s="5">
        <v>0</v>
      </c>
      <c r="Q34" s="5" t="s">
        <v>253</v>
      </c>
      <c r="R34" s="5">
        <v>1</v>
      </c>
      <c r="S34" s="5" t="s">
        <v>253</v>
      </c>
      <c r="T34" s="5">
        <v>1</v>
      </c>
      <c r="U34" s="5" t="s">
        <v>253</v>
      </c>
      <c r="V34" s="5">
        <v>10.5</v>
      </c>
      <c r="W34" s="5" t="s">
        <v>253</v>
      </c>
      <c r="X34" s="5">
        <v>1</v>
      </c>
      <c r="Y34" s="5" t="s">
        <v>253</v>
      </c>
      <c r="Z34" s="5">
        <v>1</v>
      </c>
      <c r="AA34" s="5" t="s">
        <v>253</v>
      </c>
      <c r="AB34" s="5">
        <v>0</v>
      </c>
      <c r="AC34" s="5" t="s">
        <v>253</v>
      </c>
      <c r="AD34" s="5">
        <v>1</v>
      </c>
      <c r="AE34" s="5" t="s">
        <v>253</v>
      </c>
      <c r="AF34" s="5">
        <v>0</v>
      </c>
      <c r="AG34" s="5" t="s">
        <v>253</v>
      </c>
      <c r="AH34" s="5">
        <v>0</v>
      </c>
      <c r="AI34" s="5" t="s">
        <v>253</v>
      </c>
      <c r="AJ34" s="5">
        <v>0</v>
      </c>
      <c r="AK34" s="5" t="s">
        <v>253</v>
      </c>
      <c r="AL34" s="5">
        <v>4.5</v>
      </c>
      <c r="AM34" s="5" t="s">
        <v>253</v>
      </c>
      <c r="AN34" s="5">
        <v>0</v>
      </c>
      <c r="AO34" s="5" t="s">
        <v>253</v>
      </c>
      <c r="AP34" s="5">
        <v>1</v>
      </c>
      <c r="AQ34" s="5" t="s">
        <v>253</v>
      </c>
      <c r="AR34" s="5">
        <v>0</v>
      </c>
      <c r="AS34" s="5" t="s">
        <v>253</v>
      </c>
      <c r="AT34" s="5">
        <v>0</v>
      </c>
      <c r="AU34" s="5" t="s">
        <v>253</v>
      </c>
      <c r="AV34" s="5">
        <v>1</v>
      </c>
      <c r="AW34" s="5" t="s">
        <v>253</v>
      </c>
      <c r="AX34" s="5">
        <v>0</v>
      </c>
      <c r="AY34" s="5" t="s">
        <v>253</v>
      </c>
      <c r="AZ34" s="5">
        <v>0</v>
      </c>
      <c r="BA34" s="5" t="s">
        <v>253</v>
      </c>
      <c r="BB34" s="5">
        <v>0</v>
      </c>
      <c r="BC34" s="5" t="s">
        <v>253</v>
      </c>
      <c r="BD34" s="5">
        <v>0</v>
      </c>
      <c r="BE34" s="5" t="s">
        <v>253</v>
      </c>
      <c r="BF34" s="5">
        <v>1.5</v>
      </c>
      <c r="BG34" s="5" t="s">
        <v>253</v>
      </c>
      <c r="BH34" s="5">
        <v>20.5</v>
      </c>
    </row>
    <row r="35" spans="1:60">
      <c r="A35" s="5" t="s">
        <v>254</v>
      </c>
      <c r="B35" s="5">
        <v>1.0660512766207766</v>
      </c>
      <c r="C35" s="5" t="s">
        <v>254</v>
      </c>
      <c r="D35" s="5">
        <v>0.89315067083072275</v>
      </c>
      <c r="E35" s="5" t="s">
        <v>254</v>
      </c>
      <c r="F35" s="5">
        <v>0.21163050828222824</v>
      </c>
      <c r="G35" s="5" t="s">
        <v>254</v>
      </c>
      <c r="H35" s="5">
        <v>0.42007775992640634</v>
      </c>
      <c r="I35" s="5" t="s">
        <v>254</v>
      </c>
      <c r="J35" s="5">
        <v>0.2918735284323547</v>
      </c>
      <c r="K35" s="5" t="s">
        <v>254</v>
      </c>
      <c r="L35" s="5">
        <v>0.5924204323620933</v>
      </c>
      <c r="M35" s="5" t="s">
        <v>254</v>
      </c>
      <c r="N35" s="5">
        <v>0.37392650224713153</v>
      </c>
      <c r="O35" s="5" t="s">
        <v>254</v>
      </c>
      <c r="P35" s="5">
        <v>0.44369810564002399</v>
      </c>
      <c r="Q35" s="5" t="s">
        <v>254</v>
      </c>
      <c r="R35" s="5">
        <v>0.48350880098132465</v>
      </c>
      <c r="S35" s="5" t="s">
        <v>254</v>
      </c>
      <c r="T35" s="5">
        <v>0.28228850648734283</v>
      </c>
      <c r="U35" s="5" t="s">
        <v>254</v>
      </c>
      <c r="V35" s="5">
        <v>3.0557826503637289</v>
      </c>
      <c r="W35" s="5" t="s">
        <v>254</v>
      </c>
      <c r="X35" s="5">
        <v>0.23828244477915897</v>
      </c>
      <c r="Y35" s="5" t="s">
        <v>254</v>
      </c>
      <c r="Z35" s="5">
        <v>0.49719571540626184</v>
      </c>
      <c r="AA35" s="5" t="s">
        <v>254</v>
      </c>
      <c r="AB35" s="5">
        <v>0.45050307450030591</v>
      </c>
      <c r="AC35" s="5" t="s">
        <v>254</v>
      </c>
      <c r="AD35" s="5">
        <v>0.41563406724226654</v>
      </c>
      <c r="AE35" s="5" t="s">
        <v>254</v>
      </c>
      <c r="AF35" s="5">
        <v>0.47960647552410429</v>
      </c>
      <c r="AG35" s="5" t="s">
        <v>254</v>
      </c>
      <c r="AH35" s="5">
        <v>0.50127354586616168</v>
      </c>
      <c r="AI35" s="5" t="s">
        <v>254</v>
      </c>
      <c r="AJ35" s="5">
        <v>0.34107344692436553</v>
      </c>
      <c r="AK35" s="5" t="s">
        <v>254</v>
      </c>
      <c r="AL35" s="5">
        <v>1.6310192254067792</v>
      </c>
      <c r="AM35" s="5" t="s">
        <v>254</v>
      </c>
      <c r="AN35" s="5">
        <v>0.37392650224713153</v>
      </c>
      <c r="AO35" s="5" t="s">
        <v>254</v>
      </c>
      <c r="AP35" s="5">
        <v>0.28228850648734283</v>
      </c>
      <c r="AQ35" s="5" t="s">
        <v>254</v>
      </c>
      <c r="AR35" s="5">
        <v>0.47298376984040208</v>
      </c>
      <c r="AS35" s="5" t="s">
        <v>254</v>
      </c>
      <c r="AT35" s="5">
        <v>0.49719571540626178</v>
      </c>
      <c r="AU35" s="5" t="s">
        <v>254</v>
      </c>
      <c r="AV35" s="5">
        <v>0.7570400383644188</v>
      </c>
      <c r="AW35" s="5" t="s">
        <v>254</v>
      </c>
      <c r="AX35" s="5">
        <v>0.48701253377473902</v>
      </c>
      <c r="AY35" s="5" t="s">
        <v>254</v>
      </c>
      <c r="AZ35" s="5">
        <v>0.2918735284323547</v>
      </c>
      <c r="BA35" s="5" t="s">
        <v>254</v>
      </c>
      <c r="BB35" s="5">
        <v>0.22545008425851171</v>
      </c>
      <c r="BC35" s="5" t="s">
        <v>254</v>
      </c>
      <c r="BD35" s="5">
        <v>0.1966156609245697</v>
      </c>
      <c r="BE35" s="5" t="s">
        <v>254</v>
      </c>
      <c r="BF35" s="5">
        <v>2.7511661143621113</v>
      </c>
      <c r="BG35" s="5" t="s">
        <v>254</v>
      </c>
      <c r="BH35" s="5">
        <v>5.7759249237530961</v>
      </c>
    </row>
    <row r="36" spans="1:60">
      <c r="A36" s="5" t="s">
        <v>255</v>
      </c>
      <c r="B36" s="5">
        <v>1.1364653243847878</v>
      </c>
      <c r="C36" s="5" t="s">
        <v>255</v>
      </c>
      <c r="D36" s="5">
        <v>0.79771812080536997</v>
      </c>
      <c r="E36" s="5" t="s">
        <v>255</v>
      </c>
      <c r="F36" s="5">
        <v>4.4787472035794272E-2</v>
      </c>
      <c r="G36" s="5" t="s">
        <v>255</v>
      </c>
      <c r="H36" s="5">
        <v>0.17646532438478749</v>
      </c>
      <c r="I36" s="5" t="s">
        <v>255</v>
      </c>
      <c r="J36" s="5">
        <v>8.5190156599552577E-2</v>
      </c>
      <c r="K36" s="5" t="s">
        <v>255</v>
      </c>
      <c r="L36" s="5">
        <v>0.3509619686800895</v>
      </c>
      <c r="M36" s="5" t="s">
        <v>255</v>
      </c>
      <c r="N36" s="5">
        <v>0.13982102908277405</v>
      </c>
      <c r="O36" s="5" t="s">
        <v>255</v>
      </c>
      <c r="P36" s="5">
        <v>0.19686800894854586</v>
      </c>
      <c r="Q36" s="5" t="s">
        <v>255</v>
      </c>
      <c r="R36" s="5">
        <v>0.23378076062639822</v>
      </c>
      <c r="S36" s="5" t="s">
        <v>255</v>
      </c>
      <c r="T36" s="5">
        <v>7.9686800894854595E-2</v>
      </c>
      <c r="U36" s="5" t="s">
        <v>255</v>
      </c>
      <c r="V36" s="5">
        <v>9.3378076062639739</v>
      </c>
      <c r="W36" s="5" t="s">
        <v>255</v>
      </c>
      <c r="X36" s="5">
        <v>5.6778523489932939E-2</v>
      </c>
      <c r="Y36" s="5" t="s">
        <v>255</v>
      </c>
      <c r="Z36" s="5">
        <v>0.24720357941834453</v>
      </c>
      <c r="AA36" s="5" t="s">
        <v>255</v>
      </c>
      <c r="AB36" s="5">
        <v>0.2029530201342282</v>
      </c>
      <c r="AC36" s="5" t="s">
        <v>255</v>
      </c>
      <c r="AD36" s="5">
        <v>0.17275167785234896</v>
      </c>
      <c r="AE36" s="5" t="s">
        <v>255</v>
      </c>
      <c r="AF36" s="5">
        <v>0.23002237136465326</v>
      </c>
      <c r="AG36" s="5" t="s">
        <v>255</v>
      </c>
      <c r="AH36" s="5">
        <v>0.2512751677852349</v>
      </c>
      <c r="AI36" s="5" t="s">
        <v>255</v>
      </c>
      <c r="AJ36" s="5">
        <v>0.116331096196868</v>
      </c>
      <c r="AK36" s="5" t="s">
        <v>255</v>
      </c>
      <c r="AL36" s="5">
        <v>2.6602237136465301</v>
      </c>
      <c r="AM36" s="5" t="s">
        <v>255</v>
      </c>
      <c r="AN36" s="5">
        <v>0.13982102908277405</v>
      </c>
      <c r="AO36" s="5" t="s">
        <v>255</v>
      </c>
      <c r="AP36" s="5">
        <v>7.9686800894854595E-2</v>
      </c>
      <c r="AQ36" s="5" t="s">
        <v>255</v>
      </c>
      <c r="AR36" s="5">
        <v>0.22371364653243844</v>
      </c>
      <c r="AS36" s="5" t="s">
        <v>255</v>
      </c>
      <c r="AT36" s="5">
        <v>0.24720357941834448</v>
      </c>
      <c r="AU36" s="5" t="s">
        <v>255</v>
      </c>
      <c r="AV36" s="5">
        <v>0.57310961968680074</v>
      </c>
      <c r="AW36" s="5" t="s">
        <v>255</v>
      </c>
      <c r="AX36" s="5">
        <v>0.23718120805369131</v>
      </c>
      <c r="AY36" s="5" t="s">
        <v>255</v>
      </c>
      <c r="AZ36" s="5">
        <v>8.5190156599552577E-2</v>
      </c>
      <c r="BA36" s="5" t="s">
        <v>255</v>
      </c>
      <c r="BB36" s="5">
        <v>5.0827740492170023E-2</v>
      </c>
      <c r="BC36" s="5" t="s">
        <v>255</v>
      </c>
      <c r="BD36" s="5">
        <v>3.8657718120805366E-2</v>
      </c>
      <c r="BE36" s="5" t="s">
        <v>255</v>
      </c>
      <c r="BF36" s="5">
        <v>7.5689149888143179</v>
      </c>
      <c r="BG36" s="5" t="s">
        <v>255</v>
      </c>
      <c r="BH36" s="5">
        <v>33.361308724832206</v>
      </c>
    </row>
    <row r="37" spans="1:60">
      <c r="A37" s="5" t="s">
        <v>256</v>
      </c>
      <c r="B37" s="5">
        <v>0.69711053004566326</v>
      </c>
      <c r="C37" s="5" t="s">
        <v>256</v>
      </c>
      <c r="D37" s="5">
        <v>0.3273639243910127</v>
      </c>
      <c r="E37" s="5" t="s">
        <v>256</v>
      </c>
      <c r="F37" s="5">
        <v>17.081346673183361</v>
      </c>
      <c r="G37" s="5" t="s">
        <v>256</v>
      </c>
      <c r="H37" s="5">
        <v>-0.26411892809312887</v>
      </c>
      <c r="I37" s="5" t="s">
        <v>256</v>
      </c>
      <c r="J37" s="5">
        <v>6.0569860183455111</v>
      </c>
      <c r="K37" s="5" t="s">
        <v>256</v>
      </c>
      <c r="L37" s="5">
        <v>4.4129498158084433</v>
      </c>
      <c r="M37" s="5" t="s">
        <v>256</v>
      </c>
      <c r="N37" s="5">
        <v>1.2820739106452947</v>
      </c>
      <c r="O37" s="5" t="s">
        <v>256</v>
      </c>
      <c r="P37" s="5">
        <v>-0.87554217018503744</v>
      </c>
      <c r="Q37" s="5" t="s">
        <v>256</v>
      </c>
      <c r="R37" s="5">
        <v>-1.7105329135404321</v>
      </c>
      <c r="S37" s="5" t="s">
        <v>256</v>
      </c>
      <c r="T37" s="5">
        <v>6.900983074080048</v>
      </c>
      <c r="U37" s="5" t="s">
        <v>256</v>
      </c>
      <c r="V37" s="5">
        <v>0.59006738638370404</v>
      </c>
      <c r="W37" s="5" t="s">
        <v>256</v>
      </c>
      <c r="X37" s="5">
        <v>12.172202597734525</v>
      </c>
      <c r="Y37" s="5" t="s">
        <v>256</v>
      </c>
      <c r="Z37" s="5">
        <v>-1.9523401876343032</v>
      </c>
      <c r="AA37" s="5" t="s">
        <v>256</v>
      </c>
      <c r="AB37" s="5">
        <v>-1.0340971437910156</v>
      </c>
      <c r="AC37" s="5" t="s">
        <v>256</v>
      </c>
      <c r="AD37" s="5">
        <v>-0.13729299443584697</v>
      </c>
      <c r="AE37" s="5" t="s">
        <v>256</v>
      </c>
      <c r="AF37" s="5">
        <v>-1.6377696665022687</v>
      </c>
      <c r="AG37" s="5" t="s">
        <v>256</v>
      </c>
      <c r="AH37" s="5">
        <v>-2.0205817080817079</v>
      </c>
      <c r="AI37" s="5" t="s">
        <v>256</v>
      </c>
      <c r="AJ37" s="5">
        <v>2.7855710891425671</v>
      </c>
      <c r="AK37" s="5" t="s">
        <v>256</v>
      </c>
      <c r="AL37" s="5">
        <v>-0.62530234255581174</v>
      </c>
      <c r="AM37" s="5" t="s">
        <v>256</v>
      </c>
      <c r="AN37" s="5">
        <v>1.282073910645309</v>
      </c>
      <c r="AO37" s="5" t="s">
        <v>256</v>
      </c>
      <c r="AP37" s="5">
        <v>6.9009830740800835</v>
      </c>
      <c r="AQ37" s="5" t="s">
        <v>256</v>
      </c>
      <c r="AR37" s="5">
        <v>-1.5101351351351266</v>
      </c>
      <c r="AS37" s="5" t="s">
        <v>256</v>
      </c>
      <c r="AT37" s="5">
        <v>-1.9523401876343038</v>
      </c>
      <c r="AU37" s="5" t="s">
        <v>256</v>
      </c>
      <c r="AV37" s="5">
        <v>0.27493442940608537</v>
      </c>
      <c r="AW37" s="5" t="s">
        <v>256</v>
      </c>
      <c r="AX37" s="5">
        <v>-1.7743792786237558</v>
      </c>
      <c r="AY37" s="5" t="s">
        <v>256</v>
      </c>
      <c r="AZ37" s="5">
        <v>6.0569860183454809</v>
      </c>
      <c r="BA37" s="5" t="s">
        <v>256</v>
      </c>
      <c r="BB37" s="5">
        <v>14.318937272282305</v>
      </c>
      <c r="BC37" s="5" t="s">
        <v>256</v>
      </c>
      <c r="BD37" s="5">
        <v>20.767211727033274</v>
      </c>
      <c r="BE37" s="5" t="s">
        <v>256</v>
      </c>
      <c r="BF37" s="5">
        <v>0.94674719543074026</v>
      </c>
      <c r="BG37" s="5" t="s">
        <v>256</v>
      </c>
      <c r="BH37" s="5">
        <v>0.40238258561260576</v>
      </c>
    </row>
    <row r="38" spans="1:60">
      <c r="A38" s="5" t="s">
        <v>257</v>
      </c>
      <c r="B38" s="5">
        <v>0.87535871137266397</v>
      </c>
      <c r="C38" s="5" t="s">
        <v>257</v>
      </c>
      <c r="D38" s="5">
        <v>-0.43584945577002565</v>
      </c>
      <c r="E38" s="5" t="s">
        <v>257</v>
      </c>
      <c r="F38" s="5">
        <v>-4.3420909696699201</v>
      </c>
      <c r="G38" s="5" t="s">
        <v>257</v>
      </c>
      <c r="H38" s="5">
        <v>-1.3189321285447717</v>
      </c>
      <c r="I38" s="5" t="s">
        <v>257</v>
      </c>
      <c r="J38" s="5">
        <v>2.8242517529827018</v>
      </c>
      <c r="K38" s="5" t="s">
        <v>257</v>
      </c>
      <c r="L38" s="5">
        <v>2.443639279129441</v>
      </c>
      <c r="M38" s="5" t="s">
        <v>257</v>
      </c>
      <c r="N38" s="5">
        <v>1.8069745568050526</v>
      </c>
      <c r="O38" s="5" t="s">
        <v>257</v>
      </c>
      <c r="P38" s="5">
        <v>1.06597924796348</v>
      </c>
      <c r="Q38" s="5" t="s">
        <v>257</v>
      </c>
      <c r="R38" s="5">
        <v>-0.55897694048532576</v>
      </c>
      <c r="S38" s="5" t="s">
        <v>257</v>
      </c>
      <c r="T38" s="5">
        <v>-2.9680196628033988</v>
      </c>
      <c r="U38" s="5" t="s">
        <v>257</v>
      </c>
      <c r="V38" s="5">
        <v>0.69515229439368953</v>
      </c>
      <c r="W38" s="5" t="s">
        <v>257</v>
      </c>
      <c r="X38" s="5">
        <v>-3.7430029422373137</v>
      </c>
      <c r="Y38" s="5" t="s">
        <v>257</v>
      </c>
      <c r="Z38" s="5">
        <v>-0.27179464936602565</v>
      </c>
      <c r="AA38" s="5" t="s">
        <v>257</v>
      </c>
      <c r="AB38" s="5">
        <v>0.98988435637334171</v>
      </c>
      <c r="AC38" s="5" t="s">
        <v>257</v>
      </c>
      <c r="AD38" s="5">
        <v>-1.3655463117674103</v>
      </c>
      <c r="AE38" s="5" t="s">
        <v>257</v>
      </c>
      <c r="AF38" s="5">
        <v>0.61987757144524924</v>
      </c>
      <c r="AG38" s="5" t="s">
        <v>257</v>
      </c>
      <c r="AH38" s="5">
        <v>8.0875084821182427E-2</v>
      </c>
      <c r="AI38" s="5" t="s">
        <v>257</v>
      </c>
      <c r="AJ38" s="5">
        <v>2.1791295978782634</v>
      </c>
      <c r="AK38" s="5" t="s">
        <v>257</v>
      </c>
      <c r="AL38" s="5">
        <v>0.13375320955005371</v>
      </c>
      <c r="AM38" s="5" t="s">
        <v>257</v>
      </c>
      <c r="AN38" s="5">
        <v>1.8069745568050495</v>
      </c>
      <c r="AO38" s="5" t="s">
        <v>257</v>
      </c>
      <c r="AP38" s="5">
        <v>-2.968019662803417</v>
      </c>
      <c r="AQ38" s="5" t="s">
        <v>257</v>
      </c>
      <c r="AR38" s="5">
        <v>0.71426940918466342</v>
      </c>
      <c r="AS38" s="5" t="s">
        <v>257</v>
      </c>
      <c r="AT38" s="5">
        <v>0.27179464936602615</v>
      </c>
      <c r="AU38" s="5" t="s">
        <v>257</v>
      </c>
      <c r="AV38" s="5">
        <v>0.5618052429463235</v>
      </c>
      <c r="AW38" s="5" t="s">
        <v>257</v>
      </c>
      <c r="AX38" s="5">
        <v>0.49945992428143982</v>
      </c>
      <c r="AY38" s="5" t="s">
        <v>257</v>
      </c>
      <c r="AZ38" s="5">
        <v>2.8242517529827005</v>
      </c>
      <c r="BA38" s="5" t="s">
        <v>257</v>
      </c>
      <c r="BB38" s="5">
        <v>4.0159905390286763</v>
      </c>
      <c r="BC38" s="5" t="s">
        <v>257</v>
      </c>
      <c r="BD38" s="5">
        <v>4.7424118101668258</v>
      </c>
      <c r="BE38" s="5" t="s">
        <v>257</v>
      </c>
      <c r="BF38" s="5">
        <v>0.97053232045912941</v>
      </c>
      <c r="BG38" s="5" t="s">
        <v>257</v>
      </c>
      <c r="BH38" s="5">
        <v>0.6583785167016496</v>
      </c>
    </row>
    <row r="39" spans="1:60">
      <c r="A39" s="5" t="s">
        <v>258</v>
      </c>
      <c r="B39" s="5">
        <v>5</v>
      </c>
      <c r="C39" s="5" t="s">
        <v>258</v>
      </c>
      <c r="D39" s="5">
        <v>4</v>
      </c>
      <c r="E39" s="5" t="s">
        <v>258</v>
      </c>
      <c r="F39" s="5">
        <v>1</v>
      </c>
      <c r="G39" s="5" t="s">
        <v>258</v>
      </c>
      <c r="H39" s="5">
        <v>1</v>
      </c>
      <c r="I39" s="5" t="s">
        <v>258</v>
      </c>
      <c r="J39" s="5">
        <v>1</v>
      </c>
      <c r="K39" s="5" t="s">
        <v>258</v>
      </c>
      <c r="L39" s="5">
        <v>2</v>
      </c>
      <c r="M39" s="5" t="s">
        <v>258</v>
      </c>
      <c r="N39" s="5">
        <v>1</v>
      </c>
      <c r="O39" s="5" t="s">
        <v>258</v>
      </c>
      <c r="P39" s="5">
        <v>1</v>
      </c>
      <c r="Q39" s="5" t="s">
        <v>258</v>
      </c>
      <c r="R39" s="5">
        <v>1</v>
      </c>
      <c r="S39" s="5" t="s">
        <v>258</v>
      </c>
      <c r="T39" s="5">
        <v>1</v>
      </c>
      <c r="U39" s="5" t="s">
        <v>258</v>
      </c>
      <c r="V39" s="5">
        <v>15.5</v>
      </c>
      <c r="W39" s="5" t="s">
        <v>258</v>
      </c>
      <c r="X39" s="5">
        <v>1</v>
      </c>
      <c r="Y39" s="5" t="s">
        <v>258</v>
      </c>
      <c r="Z39" s="5">
        <v>1</v>
      </c>
      <c r="AA39" s="5" t="s">
        <v>258</v>
      </c>
      <c r="AB39" s="5">
        <v>1</v>
      </c>
      <c r="AC39" s="5" t="s">
        <v>258</v>
      </c>
      <c r="AD39" s="5">
        <v>1</v>
      </c>
      <c r="AE39" s="5" t="s">
        <v>258</v>
      </c>
      <c r="AF39" s="5">
        <v>1</v>
      </c>
      <c r="AG39" s="5" t="s">
        <v>258</v>
      </c>
      <c r="AH39" s="5">
        <v>1</v>
      </c>
      <c r="AI39" s="5" t="s">
        <v>258</v>
      </c>
      <c r="AJ39" s="5">
        <v>1</v>
      </c>
      <c r="AK39" s="5" t="s">
        <v>258</v>
      </c>
      <c r="AL39" s="5">
        <v>7</v>
      </c>
      <c r="AM39" s="5" t="s">
        <v>258</v>
      </c>
      <c r="AN39" s="5">
        <v>1</v>
      </c>
      <c r="AO39" s="5" t="s">
        <v>258</v>
      </c>
      <c r="AP39" s="5">
        <v>1</v>
      </c>
      <c r="AQ39" s="5" t="s">
        <v>258</v>
      </c>
      <c r="AR39" s="5">
        <v>1</v>
      </c>
      <c r="AS39" s="5" t="s">
        <v>258</v>
      </c>
      <c r="AT39" s="5">
        <v>1</v>
      </c>
      <c r="AU39" s="5" t="s">
        <v>258</v>
      </c>
      <c r="AV39" s="5">
        <v>4</v>
      </c>
      <c r="AW39" s="5" t="s">
        <v>258</v>
      </c>
      <c r="AX39" s="5">
        <v>1</v>
      </c>
      <c r="AY39" s="5" t="s">
        <v>258</v>
      </c>
      <c r="AZ39" s="5">
        <v>1</v>
      </c>
      <c r="BA39" s="5" t="s">
        <v>258</v>
      </c>
      <c r="BB39" s="5">
        <v>1</v>
      </c>
      <c r="BC39" s="5" t="s">
        <v>258</v>
      </c>
      <c r="BD39" s="5">
        <v>1</v>
      </c>
      <c r="BE39" s="5" t="s">
        <v>258</v>
      </c>
      <c r="BF39" s="5">
        <v>15</v>
      </c>
      <c r="BG39" s="5" t="s">
        <v>258</v>
      </c>
      <c r="BH39" s="5">
        <v>28.5</v>
      </c>
    </row>
    <row r="40" spans="1:60">
      <c r="A40" s="5" t="s">
        <v>259</v>
      </c>
      <c r="B40" s="5">
        <v>0</v>
      </c>
      <c r="C40" s="5" t="s">
        <v>259</v>
      </c>
      <c r="D40" s="5">
        <v>1</v>
      </c>
      <c r="E40" s="5" t="s">
        <v>259</v>
      </c>
      <c r="F40" s="5">
        <v>0</v>
      </c>
      <c r="G40" s="5" t="s">
        <v>259</v>
      </c>
      <c r="H40" s="5">
        <v>0</v>
      </c>
      <c r="I40" s="5" t="s">
        <v>259</v>
      </c>
      <c r="J40" s="5">
        <v>0</v>
      </c>
      <c r="K40" s="5" t="s">
        <v>259</v>
      </c>
      <c r="L40" s="5">
        <v>0</v>
      </c>
      <c r="M40" s="5" t="s">
        <v>259</v>
      </c>
      <c r="N40" s="5">
        <v>0</v>
      </c>
      <c r="O40" s="5" t="s">
        <v>259</v>
      </c>
      <c r="P40" s="5">
        <v>0</v>
      </c>
      <c r="Q40" s="5" t="s">
        <v>259</v>
      </c>
      <c r="R40" s="5">
        <v>0</v>
      </c>
      <c r="S40" s="5" t="s">
        <v>259</v>
      </c>
      <c r="T40" s="5">
        <v>0</v>
      </c>
      <c r="U40" s="5" t="s">
        <v>259</v>
      </c>
      <c r="V40" s="5">
        <v>5</v>
      </c>
      <c r="W40" s="5" t="s">
        <v>259</v>
      </c>
      <c r="X40" s="5">
        <v>0</v>
      </c>
      <c r="Y40" s="5" t="s">
        <v>259</v>
      </c>
      <c r="Z40" s="5">
        <v>0</v>
      </c>
      <c r="AA40" s="5" t="s">
        <v>259</v>
      </c>
      <c r="AB40" s="5">
        <v>0</v>
      </c>
      <c r="AC40" s="5" t="s">
        <v>259</v>
      </c>
      <c r="AD40" s="5">
        <v>0</v>
      </c>
      <c r="AE40" s="5" t="s">
        <v>259</v>
      </c>
      <c r="AF40" s="5">
        <v>0</v>
      </c>
      <c r="AG40" s="5" t="s">
        <v>259</v>
      </c>
      <c r="AH40" s="5">
        <v>0</v>
      </c>
      <c r="AI40" s="5" t="s">
        <v>259</v>
      </c>
      <c r="AJ40" s="5">
        <v>0</v>
      </c>
      <c r="AK40" s="5" t="s">
        <v>259</v>
      </c>
      <c r="AL40" s="5">
        <v>2</v>
      </c>
      <c r="AM40" s="5" t="s">
        <v>259</v>
      </c>
      <c r="AN40" s="5">
        <v>0</v>
      </c>
      <c r="AO40" s="5" t="s">
        <v>259</v>
      </c>
      <c r="AP40" s="5">
        <v>0</v>
      </c>
      <c r="AQ40" s="5" t="s">
        <v>259</v>
      </c>
      <c r="AR40" s="5">
        <v>0</v>
      </c>
      <c r="AS40" s="5" t="s">
        <v>259</v>
      </c>
      <c r="AT40" s="5">
        <v>0</v>
      </c>
      <c r="AU40" s="5" t="s">
        <v>259</v>
      </c>
      <c r="AV40" s="5">
        <v>0</v>
      </c>
      <c r="AW40" s="5" t="s">
        <v>259</v>
      </c>
      <c r="AX40" s="5">
        <v>0</v>
      </c>
      <c r="AY40" s="5" t="s">
        <v>259</v>
      </c>
      <c r="AZ40" s="5">
        <v>0</v>
      </c>
      <c r="BA40" s="5" t="s">
        <v>259</v>
      </c>
      <c r="BB40" s="5">
        <v>0</v>
      </c>
      <c r="BC40" s="5" t="s">
        <v>259</v>
      </c>
      <c r="BD40" s="5">
        <v>0</v>
      </c>
      <c r="BE40" s="5" t="s">
        <v>259</v>
      </c>
      <c r="BF40" s="5">
        <v>0</v>
      </c>
      <c r="BG40" s="5" t="s">
        <v>259</v>
      </c>
      <c r="BH40" s="5">
        <v>9</v>
      </c>
    </row>
    <row r="41" spans="1:60">
      <c r="A41" s="5" t="s">
        <v>260</v>
      </c>
      <c r="B41" s="5">
        <v>5</v>
      </c>
      <c r="C41" s="5" t="s">
        <v>260</v>
      </c>
      <c r="D41" s="5">
        <v>5</v>
      </c>
      <c r="E41" s="5" t="s">
        <v>260</v>
      </c>
      <c r="F41" s="5">
        <v>1</v>
      </c>
      <c r="G41" s="5" t="s">
        <v>260</v>
      </c>
      <c r="H41" s="5">
        <v>1</v>
      </c>
      <c r="I41" s="5" t="s">
        <v>260</v>
      </c>
      <c r="J41" s="5">
        <v>1</v>
      </c>
      <c r="K41" s="5" t="s">
        <v>260</v>
      </c>
      <c r="L41" s="5">
        <v>2</v>
      </c>
      <c r="M41" s="5" t="s">
        <v>260</v>
      </c>
      <c r="N41" s="5">
        <v>1</v>
      </c>
      <c r="O41" s="5" t="s">
        <v>260</v>
      </c>
      <c r="P41" s="5">
        <v>1</v>
      </c>
      <c r="Q41" s="5" t="s">
        <v>260</v>
      </c>
      <c r="R41" s="5">
        <v>1</v>
      </c>
      <c r="S41" s="5" t="s">
        <v>260</v>
      </c>
      <c r="T41" s="5">
        <v>1</v>
      </c>
      <c r="U41" s="5" t="s">
        <v>260</v>
      </c>
      <c r="V41" s="5">
        <v>20.5</v>
      </c>
      <c r="W41" s="5" t="s">
        <v>260</v>
      </c>
      <c r="X41" s="5">
        <v>1</v>
      </c>
      <c r="Y41" s="5" t="s">
        <v>260</v>
      </c>
      <c r="Z41" s="5">
        <v>1</v>
      </c>
      <c r="AA41" s="5" t="s">
        <v>260</v>
      </c>
      <c r="AB41" s="5">
        <v>1</v>
      </c>
      <c r="AC41" s="5" t="s">
        <v>260</v>
      </c>
      <c r="AD41" s="5">
        <v>1</v>
      </c>
      <c r="AE41" s="5" t="s">
        <v>260</v>
      </c>
      <c r="AF41" s="5">
        <v>1</v>
      </c>
      <c r="AG41" s="5" t="s">
        <v>260</v>
      </c>
      <c r="AH41" s="5">
        <v>1</v>
      </c>
      <c r="AI41" s="5" t="s">
        <v>260</v>
      </c>
      <c r="AJ41" s="5">
        <v>1</v>
      </c>
      <c r="AK41" s="5" t="s">
        <v>260</v>
      </c>
      <c r="AL41" s="5">
        <v>9</v>
      </c>
      <c r="AM41" s="5" t="s">
        <v>260</v>
      </c>
      <c r="AN41" s="5">
        <v>1</v>
      </c>
      <c r="AO41" s="5" t="s">
        <v>260</v>
      </c>
      <c r="AP41" s="5">
        <v>1</v>
      </c>
      <c r="AQ41" s="5" t="s">
        <v>260</v>
      </c>
      <c r="AR41" s="5">
        <v>1</v>
      </c>
      <c r="AS41" s="5" t="s">
        <v>260</v>
      </c>
      <c r="AT41" s="5">
        <v>1</v>
      </c>
      <c r="AU41" s="5" t="s">
        <v>260</v>
      </c>
      <c r="AV41" s="5">
        <v>4</v>
      </c>
      <c r="AW41" s="5" t="s">
        <v>260</v>
      </c>
      <c r="AX41" s="5">
        <v>1</v>
      </c>
      <c r="AY41" s="5" t="s">
        <v>260</v>
      </c>
      <c r="AZ41" s="5">
        <v>1</v>
      </c>
      <c r="BA41" s="5" t="s">
        <v>260</v>
      </c>
      <c r="BB41" s="5">
        <v>1</v>
      </c>
      <c r="BC41" s="5" t="s">
        <v>260</v>
      </c>
      <c r="BD41" s="5">
        <v>1</v>
      </c>
      <c r="BE41" s="5" t="s">
        <v>260</v>
      </c>
      <c r="BF41" s="5">
        <v>15</v>
      </c>
      <c r="BG41" s="5" t="s">
        <v>260</v>
      </c>
      <c r="BH41" s="5">
        <v>37.5</v>
      </c>
    </row>
    <row r="42" spans="1:60">
      <c r="A42" s="5" t="s">
        <v>261</v>
      </c>
      <c r="B42" s="5">
        <v>320</v>
      </c>
      <c r="C42" s="5" t="s">
        <v>261</v>
      </c>
      <c r="D42" s="5">
        <v>561</v>
      </c>
      <c r="E42" s="5" t="s">
        <v>261</v>
      </c>
      <c r="F42" s="5">
        <v>143</v>
      </c>
      <c r="G42" s="5" t="s">
        <v>261</v>
      </c>
      <c r="H42" s="5">
        <v>116</v>
      </c>
      <c r="I42" s="5" t="s">
        <v>261</v>
      </c>
      <c r="J42" s="5">
        <v>14</v>
      </c>
      <c r="K42" s="5" t="s">
        <v>261</v>
      </c>
      <c r="L42" s="5">
        <v>34</v>
      </c>
      <c r="M42" s="5" t="s">
        <v>261</v>
      </c>
      <c r="N42" s="5">
        <v>25</v>
      </c>
      <c r="O42" s="5" t="s">
        <v>261</v>
      </c>
      <c r="P42" s="5">
        <v>40</v>
      </c>
      <c r="Q42" s="5" t="s">
        <v>261</v>
      </c>
      <c r="R42" s="5">
        <v>95</v>
      </c>
      <c r="S42" s="5" t="s">
        <v>261</v>
      </c>
      <c r="T42" s="5">
        <v>137</v>
      </c>
      <c r="U42" s="5" t="s">
        <v>261</v>
      </c>
      <c r="V42" s="5">
        <v>1700</v>
      </c>
      <c r="W42" s="5" t="s">
        <v>261</v>
      </c>
      <c r="X42" s="5">
        <v>141</v>
      </c>
      <c r="Y42" s="5" t="s">
        <v>261</v>
      </c>
      <c r="Z42" s="5">
        <v>85</v>
      </c>
      <c r="AA42" s="5" t="s">
        <v>261</v>
      </c>
      <c r="AB42" s="5">
        <v>42</v>
      </c>
      <c r="AC42" s="5" t="s">
        <v>261</v>
      </c>
      <c r="AD42" s="5">
        <v>117</v>
      </c>
      <c r="AE42" s="5" t="s">
        <v>261</v>
      </c>
      <c r="AF42" s="5">
        <v>53</v>
      </c>
      <c r="AG42" s="5" t="s">
        <v>261</v>
      </c>
      <c r="AH42" s="5">
        <v>72</v>
      </c>
      <c r="AI42" s="5" t="s">
        <v>261</v>
      </c>
      <c r="AJ42" s="5">
        <v>20</v>
      </c>
      <c r="AK42" s="5" t="s">
        <v>261</v>
      </c>
      <c r="AL42" s="5">
        <v>788</v>
      </c>
      <c r="AM42" s="5" t="s">
        <v>261</v>
      </c>
      <c r="AN42" s="5">
        <v>25</v>
      </c>
      <c r="AO42" s="5" t="s">
        <v>261</v>
      </c>
      <c r="AP42" s="5">
        <v>137</v>
      </c>
      <c r="AQ42" s="5" t="s">
        <v>261</v>
      </c>
      <c r="AR42" s="5">
        <v>50</v>
      </c>
      <c r="AS42" s="5" t="s">
        <v>261</v>
      </c>
      <c r="AT42" s="5">
        <v>65</v>
      </c>
      <c r="AU42" s="5" t="s">
        <v>261</v>
      </c>
      <c r="AV42" s="5">
        <v>221</v>
      </c>
      <c r="AW42" s="5" t="s">
        <v>261</v>
      </c>
      <c r="AX42" s="5">
        <v>57</v>
      </c>
      <c r="AY42" s="5" t="s">
        <v>261</v>
      </c>
      <c r="AZ42" s="5">
        <v>14</v>
      </c>
      <c r="BA42" s="5" t="s">
        <v>261</v>
      </c>
      <c r="BB42" s="5">
        <v>8</v>
      </c>
      <c r="BC42" s="5" t="s">
        <v>261</v>
      </c>
      <c r="BD42" s="5">
        <v>6</v>
      </c>
      <c r="BE42" s="5" t="s">
        <v>261</v>
      </c>
      <c r="BF42" s="5">
        <v>633.5</v>
      </c>
      <c r="BG42" s="5" t="s">
        <v>261</v>
      </c>
      <c r="BH42" s="5">
        <v>3121.5</v>
      </c>
    </row>
    <row r="43" spans="1:60" ht="15.75" thickBot="1">
      <c r="A43" s="6" t="s">
        <v>262</v>
      </c>
      <c r="B43" s="6">
        <v>150</v>
      </c>
      <c r="C43" s="6" t="s">
        <v>262</v>
      </c>
      <c r="D43" s="6">
        <v>150</v>
      </c>
      <c r="E43" s="6" t="s">
        <v>262</v>
      </c>
      <c r="F43" s="6">
        <v>150</v>
      </c>
      <c r="G43" s="6" t="s">
        <v>262</v>
      </c>
      <c r="H43" s="6">
        <v>150</v>
      </c>
      <c r="I43" s="6" t="s">
        <v>262</v>
      </c>
      <c r="J43" s="6">
        <v>150</v>
      </c>
      <c r="K43" s="6" t="s">
        <v>262</v>
      </c>
      <c r="L43" s="6">
        <v>150</v>
      </c>
      <c r="M43" s="6" t="s">
        <v>262</v>
      </c>
      <c r="N43" s="6">
        <v>150</v>
      </c>
      <c r="O43" s="6" t="s">
        <v>262</v>
      </c>
      <c r="P43" s="6">
        <v>150</v>
      </c>
      <c r="Q43" s="6" t="s">
        <v>262</v>
      </c>
      <c r="R43" s="6">
        <v>150</v>
      </c>
      <c r="S43" s="6" t="s">
        <v>262</v>
      </c>
      <c r="T43" s="6">
        <v>150</v>
      </c>
      <c r="U43" s="6" t="s">
        <v>262</v>
      </c>
      <c r="V43" s="6">
        <v>150</v>
      </c>
      <c r="W43" s="6" t="s">
        <v>262</v>
      </c>
      <c r="X43" s="6">
        <v>150</v>
      </c>
      <c r="Y43" s="6" t="s">
        <v>262</v>
      </c>
      <c r="Z43" s="6">
        <v>150</v>
      </c>
      <c r="AA43" s="6" t="s">
        <v>262</v>
      </c>
      <c r="AB43" s="6">
        <v>150</v>
      </c>
      <c r="AC43" s="6" t="s">
        <v>262</v>
      </c>
      <c r="AD43" s="6">
        <v>150</v>
      </c>
      <c r="AE43" s="6" t="s">
        <v>262</v>
      </c>
      <c r="AF43" s="6">
        <v>150</v>
      </c>
      <c r="AG43" s="6" t="s">
        <v>262</v>
      </c>
      <c r="AH43" s="6">
        <v>150</v>
      </c>
      <c r="AI43" s="6" t="s">
        <v>262</v>
      </c>
      <c r="AJ43" s="6">
        <v>150</v>
      </c>
      <c r="AK43" s="6" t="s">
        <v>262</v>
      </c>
      <c r="AL43" s="6">
        <v>150</v>
      </c>
      <c r="AM43" s="6" t="s">
        <v>262</v>
      </c>
      <c r="AN43" s="6">
        <v>150</v>
      </c>
      <c r="AO43" s="6" t="s">
        <v>262</v>
      </c>
      <c r="AP43" s="6">
        <v>150</v>
      </c>
      <c r="AQ43" s="6" t="s">
        <v>262</v>
      </c>
      <c r="AR43" s="6">
        <v>150</v>
      </c>
      <c r="AS43" s="6" t="s">
        <v>262</v>
      </c>
      <c r="AT43" s="6">
        <v>150</v>
      </c>
      <c r="AU43" s="6" t="s">
        <v>262</v>
      </c>
      <c r="AV43" s="6">
        <v>150</v>
      </c>
      <c r="AW43" s="6" t="s">
        <v>262</v>
      </c>
      <c r="AX43" s="6">
        <v>150</v>
      </c>
      <c r="AY43" s="6" t="s">
        <v>262</v>
      </c>
      <c r="AZ43" s="6">
        <v>150</v>
      </c>
      <c r="BA43" s="6" t="s">
        <v>262</v>
      </c>
      <c r="BB43" s="6">
        <v>150</v>
      </c>
      <c r="BC43" s="6" t="s">
        <v>262</v>
      </c>
      <c r="BD43" s="6">
        <v>150</v>
      </c>
      <c r="BE43" s="6" t="s">
        <v>262</v>
      </c>
      <c r="BF43" s="6">
        <v>150</v>
      </c>
      <c r="BG43" s="6" t="s">
        <v>262</v>
      </c>
      <c r="BH43" s="6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2022-08-11T09:15:22Z</dcterms:modified>
</cp:coreProperties>
</file>