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2"/>
  </bookViews>
  <sheets>
    <sheet name="DATA" sheetId="1" r:id="rId1"/>
    <sheet name="EBI RESULT" sheetId="2" r:id="rId2"/>
    <sheet name="OTHER RESULT" sheetId="3" r:id="rId3"/>
    <sheet name="T TEST " sheetId="7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4" i="2"/>
  <c r="D4" i="2"/>
  <c r="D5" i="2"/>
  <c r="D7" i="2"/>
  <c r="D8" i="2"/>
  <c r="D9" i="2"/>
  <c r="D11" i="2"/>
  <c r="D12" i="2"/>
  <c r="D13" i="2"/>
  <c r="D15" i="2"/>
  <c r="D16" i="2"/>
  <c r="D17" i="2"/>
  <c r="D19" i="2"/>
  <c r="D20" i="2"/>
  <c r="D21" i="2"/>
  <c r="D3" i="2"/>
  <c r="AI84" i="1"/>
  <c r="AK84" i="1" s="1"/>
  <c r="AI83" i="1"/>
  <c r="AI82" i="1"/>
  <c r="AK82" i="1" s="1"/>
  <c r="AI81" i="1"/>
  <c r="AK81" i="1" s="1"/>
  <c r="AI80" i="1"/>
  <c r="AK80" i="1" s="1"/>
  <c r="AI79" i="1"/>
  <c r="AK79" i="1" s="1"/>
  <c r="AI78" i="1"/>
  <c r="AK78" i="1" s="1"/>
  <c r="AI77" i="1"/>
  <c r="AK77" i="1" s="1"/>
  <c r="AI76" i="1"/>
  <c r="AK76" i="1" s="1"/>
  <c r="AI75" i="1"/>
  <c r="AK75" i="1" s="1"/>
  <c r="AI74" i="1"/>
  <c r="AK74" i="1" s="1"/>
  <c r="AI73" i="1"/>
  <c r="AK73" i="1" s="1"/>
  <c r="AI72" i="1"/>
  <c r="AI71" i="1"/>
  <c r="AK71" i="1" s="1"/>
  <c r="AI70" i="1"/>
  <c r="AK70" i="1" s="1"/>
  <c r="AI69" i="1"/>
  <c r="AK69" i="1" s="1"/>
  <c r="AI68" i="1"/>
  <c r="AI67" i="1"/>
  <c r="AK67" i="1" s="1"/>
  <c r="AI66" i="1"/>
  <c r="AK66" i="1" s="1"/>
  <c r="AI65" i="1"/>
  <c r="AI64" i="1"/>
  <c r="AK64" i="1" s="1"/>
  <c r="AI63" i="1"/>
  <c r="AK63" i="1" s="1"/>
  <c r="AI62" i="1"/>
  <c r="AI61" i="1"/>
  <c r="AK61" i="1" s="1"/>
  <c r="AI60" i="1"/>
  <c r="AK60" i="1" s="1"/>
  <c r="AI59" i="1"/>
  <c r="AK59" i="1" s="1"/>
  <c r="AI58" i="1"/>
  <c r="AK58" i="1" s="1"/>
  <c r="AI57" i="1"/>
  <c r="AI50" i="1"/>
  <c r="AK50" i="1" s="1"/>
  <c r="AI28" i="1"/>
  <c r="AK28" i="1" s="1"/>
  <c r="AI20" i="1"/>
  <c r="AK20" i="1" s="1"/>
  <c r="AI16" i="1"/>
  <c r="AK16" i="1" s="1"/>
  <c r="AI14" i="1"/>
  <c r="AK14" i="1" s="1"/>
  <c r="AI13" i="1"/>
  <c r="AK13" i="1" s="1"/>
  <c r="AI12" i="1"/>
  <c r="AK12" i="1" s="1"/>
  <c r="AI11" i="1"/>
  <c r="AK11" i="1" s="1"/>
  <c r="AI10" i="1"/>
  <c r="AK10" i="1" s="1"/>
  <c r="AI9" i="1"/>
  <c r="AK9" i="1" s="1"/>
  <c r="AI8" i="1"/>
  <c r="AK8" i="1" s="1"/>
  <c r="AI7" i="1"/>
  <c r="AK7" i="1" s="1"/>
  <c r="BE84" i="1"/>
  <c r="BG84" i="1" s="1"/>
  <c r="AX84" i="1"/>
  <c r="AZ84" i="1" s="1"/>
  <c r="AB84" i="1"/>
  <c r="AD84" i="1" s="1"/>
  <c r="U84" i="1"/>
  <c r="W84" i="1" s="1"/>
  <c r="BE83" i="1"/>
  <c r="BG83" i="1" s="1"/>
  <c r="AX83" i="1"/>
  <c r="AZ83" i="1" s="1"/>
  <c r="AB83" i="1"/>
  <c r="AD83" i="1" s="1"/>
  <c r="U83" i="1"/>
  <c r="W83" i="1" s="1"/>
  <c r="BE82" i="1"/>
  <c r="BG82" i="1" s="1"/>
  <c r="AX82" i="1"/>
  <c r="AZ82" i="1" s="1"/>
  <c r="AB82" i="1"/>
  <c r="AD82" i="1" s="1"/>
  <c r="U82" i="1"/>
  <c r="BE81" i="1"/>
  <c r="BG81" i="1" s="1"/>
  <c r="AX81" i="1"/>
  <c r="AZ81" i="1" s="1"/>
  <c r="AB81" i="1"/>
  <c r="AD81" i="1" s="1"/>
  <c r="U81" i="1"/>
  <c r="W81" i="1" s="1"/>
  <c r="BE80" i="1"/>
  <c r="BG80" i="1" s="1"/>
  <c r="AX80" i="1"/>
  <c r="AZ80" i="1" s="1"/>
  <c r="AB80" i="1"/>
  <c r="AD80" i="1" s="1"/>
  <c r="U80" i="1"/>
  <c r="W80" i="1" s="1"/>
  <c r="BE79" i="1"/>
  <c r="BG79" i="1" s="1"/>
  <c r="AX79" i="1"/>
  <c r="AZ79" i="1" s="1"/>
  <c r="AB79" i="1"/>
  <c r="AD79" i="1" s="1"/>
  <c r="U79" i="1"/>
  <c r="BE78" i="1"/>
  <c r="BG78" i="1" s="1"/>
  <c r="AX78" i="1"/>
  <c r="AZ78" i="1" s="1"/>
  <c r="AB78" i="1"/>
  <c r="AD78" i="1" s="1"/>
  <c r="U78" i="1"/>
  <c r="W78" i="1" s="1"/>
  <c r="BE77" i="1"/>
  <c r="BG77" i="1" s="1"/>
  <c r="AX77" i="1"/>
  <c r="AZ77" i="1" s="1"/>
  <c r="AB77" i="1"/>
  <c r="AD77" i="1" s="1"/>
  <c r="U77" i="1"/>
  <c r="W77" i="1" s="1"/>
  <c r="BE76" i="1"/>
  <c r="BG76" i="1" s="1"/>
  <c r="AX76" i="1"/>
  <c r="AZ76" i="1" s="1"/>
  <c r="AB76" i="1"/>
  <c r="AD76" i="1" s="1"/>
  <c r="U76" i="1"/>
  <c r="BE75" i="1"/>
  <c r="BG75" i="1" s="1"/>
  <c r="AX75" i="1"/>
  <c r="AZ75" i="1" s="1"/>
  <c r="AB75" i="1"/>
  <c r="AD75" i="1" s="1"/>
  <c r="U75" i="1"/>
  <c r="BE74" i="1"/>
  <c r="BG74" i="1" s="1"/>
  <c r="AX74" i="1"/>
  <c r="AZ74" i="1" s="1"/>
  <c r="AB74" i="1"/>
  <c r="U74" i="1"/>
  <c r="W74" i="1" s="1"/>
  <c r="BE73" i="1"/>
  <c r="BG73" i="1" s="1"/>
  <c r="AX73" i="1"/>
  <c r="AZ73" i="1" s="1"/>
  <c r="AB73" i="1"/>
  <c r="AD73" i="1" s="1"/>
  <c r="U73" i="1"/>
  <c r="W73" i="1" s="1"/>
  <c r="BE72" i="1"/>
  <c r="BG72" i="1" s="1"/>
  <c r="AX72" i="1"/>
  <c r="AZ72" i="1" s="1"/>
  <c r="AB72" i="1"/>
  <c r="AD72" i="1" s="1"/>
  <c r="U72" i="1"/>
  <c r="W72" i="1" s="1"/>
  <c r="BE71" i="1"/>
  <c r="BG71" i="1" s="1"/>
  <c r="AX71" i="1"/>
  <c r="AZ71" i="1" s="1"/>
  <c r="AB71" i="1"/>
  <c r="AD71" i="1" s="1"/>
  <c r="U71" i="1"/>
  <c r="W71" i="1" s="1"/>
  <c r="BE70" i="1"/>
  <c r="BG70" i="1" s="1"/>
  <c r="AX70" i="1"/>
  <c r="AZ70" i="1" s="1"/>
  <c r="AB70" i="1"/>
  <c r="AD70" i="1" s="1"/>
  <c r="U70" i="1"/>
  <c r="BE69" i="1"/>
  <c r="BG69" i="1" s="1"/>
  <c r="AX69" i="1"/>
  <c r="AZ69" i="1" s="1"/>
  <c r="AB69" i="1"/>
  <c r="AD69" i="1" s="1"/>
  <c r="U69" i="1"/>
  <c r="BE68" i="1"/>
  <c r="BG68" i="1" s="1"/>
  <c r="AX68" i="1"/>
  <c r="AZ68" i="1" s="1"/>
  <c r="AB68" i="1"/>
  <c r="AD68" i="1" s="1"/>
  <c r="U68" i="1"/>
  <c r="W68" i="1" s="1"/>
  <c r="BE67" i="1"/>
  <c r="BG67" i="1" s="1"/>
  <c r="AX67" i="1"/>
  <c r="AZ67" i="1" s="1"/>
  <c r="AB67" i="1"/>
  <c r="U67" i="1"/>
  <c r="W67" i="1" s="1"/>
  <c r="BE66" i="1"/>
  <c r="BG66" i="1" s="1"/>
  <c r="AX66" i="1"/>
  <c r="AZ66" i="1" s="1"/>
  <c r="AB66" i="1"/>
  <c r="AD66" i="1" s="1"/>
  <c r="U66" i="1"/>
  <c r="W66" i="1" s="1"/>
  <c r="BE65" i="1"/>
  <c r="BG65" i="1" s="1"/>
  <c r="AX65" i="1"/>
  <c r="AZ65" i="1" s="1"/>
  <c r="AB65" i="1"/>
  <c r="AD65" i="1" s="1"/>
  <c r="U65" i="1"/>
  <c r="W65" i="1" s="1"/>
  <c r="BE64" i="1"/>
  <c r="BG64" i="1" s="1"/>
  <c r="AX64" i="1"/>
  <c r="AZ64" i="1" s="1"/>
  <c r="AB64" i="1"/>
  <c r="AD64" i="1" s="1"/>
  <c r="U64" i="1"/>
  <c r="W64" i="1" s="1"/>
  <c r="BE63" i="1"/>
  <c r="BG63" i="1" s="1"/>
  <c r="AX63" i="1"/>
  <c r="AZ63" i="1" s="1"/>
  <c r="AB63" i="1"/>
  <c r="AD63" i="1" s="1"/>
  <c r="U63" i="1"/>
  <c r="BE62" i="1"/>
  <c r="BG62" i="1" s="1"/>
  <c r="AX62" i="1"/>
  <c r="AZ62" i="1" s="1"/>
  <c r="AB62" i="1"/>
  <c r="AD62" i="1" s="1"/>
  <c r="U62" i="1"/>
  <c r="W62" i="1" s="1"/>
  <c r="BE61" i="1"/>
  <c r="BG61" i="1" s="1"/>
  <c r="AX61" i="1"/>
  <c r="AZ61" i="1" s="1"/>
  <c r="AB61" i="1"/>
  <c r="AD61" i="1" s="1"/>
  <c r="U61" i="1"/>
  <c r="W61" i="1" s="1"/>
  <c r="BE60" i="1"/>
  <c r="BG60" i="1" s="1"/>
  <c r="AX60" i="1"/>
  <c r="AZ60" i="1" s="1"/>
  <c r="AB60" i="1"/>
  <c r="AD60" i="1" s="1"/>
  <c r="U60" i="1"/>
  <c r="W60" i="1" s="1"/>
  <c r="BE59" i="1"/>
  <c r="BG59" i="1" s="1"/>
  <c r="AX59" i="1"/>
  <c r="AZ59" i="1" s="1"/>
  <c r="AB59" i="1"/>
  <c r="AD59" i="1" s="1"/>
  <c r="U59" i="1"/>
  <c r="W59" i="1" s="1"/>
  <c r="BE58" i="1"/>
  <c r="BG58" i="1" s="1"/>
  <c r="AX58" i="1"/>
  <c r="AZ58" i="1" s="1"/>
  <c r="AB58" i="1"/>
  <c r="AD58" i="1" s="1"/>
  <c r="U58" i="1"/>
  <c r="W58" i="1" s="1"/>
  <c r="BE57" i="1"/>
  <c r="BG57" i="1" s="1"/>
  <c r="AX57" i="1"/>
  <c r="AZ57" i="1" s="1"/>
  <c r="AB57" i="1"/>
  <c r="AD57" i="1" s="1"/>
  <c r="U57" i="1"/>
  <c r="W57" i="1" s="1"/>
  <c r="BE56" i="1"/>
  <c r="BG56" i="1" s="1"/>
  <c r="AX56" i="1"/>
  <c r="AZ56" i="1" s="1"/>
  <c r="AI56" i="1"/>
  <c r="AK56" i="1" s="1"/>
  <c r="AB56" i="1"/>
  <c r="AD56" i="1" s="1"/>
  <c r="U56" i="1"/>
  <c r="W56" i="1" s="1"/>
  <c r="BE55" i="1"/>
  <c r="BG55" i="1" s="1"/>
  <c r="AX55" i="1"/>
  <c r="AZ55" i="1" s="1"/>
  <c r="AI55" i="1"/>
  <c r="AK55" i="1" s="1"/>
  <c r="AB55" i="1"/>
  <c r="AD55" i="1" s="1"/>
  <c r="U55" i="1"/>
  <c r="W55" i="1" s="1"/>
  <c r="BE54" i="1"/>
  <c r="BG54" i="1" s="1"/>
  <c r="AX54" i="1"/>
  <c r="AZ54" i="1" s="1"/>
  <c r="AI54" i="1"/>
  <c r="AK54" i="1" s="1"/>
  <c r="AB54" i="1"/>
  <c r="AD54" i="1" s="1"/>
  <c r="U54" i="1"/>
  <c r="BE53" i="1"/>
  <c r="BG53" i="1" s="1"/>
  <c r="AX53" i="1"/>
  <c r="AZ53" i="1" s="1"/>
  <c r="AI53" i="1"/>
  <c r="AB53" i="1"/>
  <c r="AD53" i="1" s="1"/>
  <c r="U53" i="1"/>
  <c r="W53" i="1" s="1"/>
  <c r="BE52" i="1"/>
  <c r="BG52" i="1" s="1"/>
  <c r="AX52" i="1"/>
  <c r="AZ52" i="1" s="1"/>
  <c r="AI52" i="1"/>
  <c r="AK52" i="1" s="1"/>
  <c r="AB52" i="1"/>
  <c r="AD52" i="1" s="1"/>
  <c r="U52" i="1"/>
  <c r="BE51" i="1"/>
  <c r="BG51" i="1" s="1"/>
  <c r="AX51" i="1"/>
  <c r="AZ51" i="1" s="1"/>
  <c r="AI51" i="1"/>
  <c r="AK51" i="1" s="1"/>
  <c r="AB51" i="1"/>
  <c r="AD51" i="1" s="1"/>
  <c r="U51" i="1"/>
  <c r="W51" i="1" s="1"/>
  <c r="BE50" i="1"/>
  <c r="BG50" i="1" s="1"/>
  <c r="AX50" i="1"/>
  <c r="AZ50" i="1" s="1"/>
  <c r="AB50" i="1"/>
  <c r="U50" i="1"/>
  <c r="W50" i="1" s="1"/>
  <c r="BE49" i="1"/>
  <c r="BG49" i="1" s="1"/>
  <c r="AX49" i="1"/>
  <c r="AZ49" i="1" s="1"/>
  <c r="AI49" i="1"/>
  <c r="AK49" i="1" s="1"/>
  <c r="AB49" i="1"/>
  <c r="AD49" i="1" s="1"/>
  <c r="U49" i="1"/>
  <c r="BE48" i="1"/>
  <c r="BG48" i="1" s="1"/>
  <c r="AX48" i="1"/>
  <c r="AZ48" i="1" s="1"/>
  <c r="AI48" i="1"/>
  <c r="AK48" i="1" s="1"/>
  <c r="AB48" i="1"/>
  <c r="AD48" i="1" s="1"/>
  <c r="U48" i="1"/>
  <c r="BE47" i="1"/>
  <c r="BG47" i="1" s="1"/>
  <c r="AX47" i="1"/>
  <c r="AZ47" i="1" s="1"/>
  <c r="AI47" i="1"/>
  <c r="AK47" i="1" s="1"/>
  <c r="AB47" i="1"/>
  <c r="AD47" i="1" s="1"/>
  <c r="U47" i="1"/>
  <c r="W47" i="1" s="1"/>
  <c r="BE46" i="1"/>
  <c r="BG46" i="1" s="1"/>
  <c r="AX46" i="1"/>
  <c r="AZ46" i="1" s="1"/>
  <c r="AI46" i="1"/>
  <c r="AK46" i="1" s="1"/>
  <c r="AB46" i="1"/>
  <c r="AD46" i="1" s="1"/>
  <c r="U46" i="1"/>
  <c r="BE45" i="1"/>
  <c r="BG45" i="1" s="1"/>
  <c r="AX45" i="1"/>
  <c r="AZ45" i="1" s="1"/>
  <c r="AI45" i="1"/>
  <c r="AK45" i="1" s="1"/>
  <c r="AB45" i="1"/>
  <c r="AD45" i="1" s="1"/>
  <c r="U45" i="1"/>
  <c r="W45" i="1" s="1"/>
  <c r="BE44" i="1"/>
  <c r="BG44" i="1" s="1"/>
  <c r="AX44" i="1"/>
  <c r="AZ44" i="1" s="1"/>
  <c r="AI44" i="1"/>
  <c r="AK44" i="1" s="1"/>
  <c r="AB44" i="1"/>
  <c r="U44" i="1"/>
  <c r="W44" i="1" s="1"/>
  <c r="BE43" i="1"/>
  <c r="BG43" i="1" s="1"/>
  <c r="AX43" i="1"/>
  <c r="AZ43" i="1" s="1"/>
  <c r="AI43" i="1"/>
  <c r="AK43" i="1" s="1"/>
  <c r="AB43" i="1"/>
  <c r="AD43" i="1" s="1"/>
  <c r="U43" i="1"/>
  <c r="BE42" i="1"/>
  <c r="BG42" i="1" s="1"/>
  <c r="AX42" i="1"/>
  <c r="AZ42" i="1" s="1"/>
  <c r="AI42" i="1"/>
  <c r="AK42" i="1" s="1"/>
  <c r="AB42" i="1"/>
  <c r="AD42" i="1" s="1"/>
  <c r="U42" i="1"/>
  <c r="BE41" i="1"/>
  <c r="BG41" i="1" s="1"/>
  <c r="AX41" i="1"/>
  <c r="AZ41" i="1" s="1"/>
  <c r="AI41" i="1"/>
  <c r="AK41" i="1" s="1"/>
  <c r="AB41" i="1"/>
  <c r="AD41" i="1" s="1"/>
  <c r="U41" i="1"/>
  <c r="BE40" i="1"/>
  <c r="BG40" i="1" s="1"/>
  <c r="AX40" i="1"/>
  <c r="AZ40" i="1" s="1"/>
  <c r="AI40" i="1"/>
  <c r="AK40" i="1" s="1"/>
  <c r="AB40" i="1"/>
  <c r="AD40" i="1" s="1"/>
  <c r="U40" i="1"/>
  <c r="W40" i="1" s="1"/>
  <c r="BE39" i="1"/>
  <c r="BG39" i="1" s="1"/>
  <c r="AX39" i="1"/>
  <c r="AZ39" i="1" s="1"/>
  <c r="AI39" i="1"/>
  <c r="AK39" i="1" s="1"/>
  <c r="AB39" i="1"/>
  <c r="AD39" i="1" s="1"/>
  <c r="U39" i="1"/>
  <c r="BE38" i="1"/>
  <c r="BG38" i="1" s="1"/>
  <c r="AX38" i="1"/>
  <c r="AZ38" i="1" s="1"/>
  <c r="AI38" i="1"/>
  <c r="AK38" i="1" s="1"/>
  <c r="AB38" i="1"/>
  <c r="AD38" i="1" s="1"/>
  <c r="U38" i="1"/>
  <c r="BE37" i="1"/>
  <c r="BG37" i="1" s="1"/>
  <c r="AX37" i="1"/>
  <c r="AZ37" i="1" s="1"/>
  <c r="AI37" i="1"/>
  <c r="AB37" i="1"/>
  <c r="AD37" i="1" s="1"/>
  <c r="U37" i="1"/>
  <c r="W37" i="1" s="1"/>
  <c r="BE36" i="1"/>
  <c r="BG36" i="1" s="1"/>
  <c r="AX36" i="1"/>
  <c r="AZ36" i="1" s="1"/>
  <c r="AI36" i="1"/>
  <c r="AK36" i="1" s="1"/>
  <c r="AB36" i="1"/>
  <c r="AD36" i="1" s="1"/>
  <c r="U36" i="1"/>
  <c r="W36" i="1" s="1"/>
  <c r="BE35" i="1"/>
  <c r="BG35" i="1" s="1"/>
  <c r="AX35" i="1"/>
  <c r="AZ35" i="1" s="1"/>
  <c r="AI35" i="1"/>
  <c r="AK35" i="1" s="1"/>
  <c r="AB35" i="1"/>
  <c r="AD35" i="1" s="1"/>
  <c r="U35" i="1"/>
  <c r="BE34" i="1"/>
  <c r="BG34" i="1" s="1"/>
  <c r="AX34" i="1"/>
  <c r="AZ34" i="1" s="1"/>
  <c r="AI34" i="1"/>
  <c r="AK34" i="1" s="1"/>
  <c r="AB34" i="1"/>
  <c r="AD34" i="1" s="1"/>
  <c r="U34" i="1"/>
  <c r="BE33" i="1"/>
  <c r="BG33" i="1" s="1"/>
  <c r="AX33" i="1"/>
  <c r="AZ33" i="1" s="1"/>
  <c r="AI33" i="1"/>
  <c r="AK33" i="1" s="1"/>
  <c r="AB33" i="1"/>
  <c r="AD33" i="1" s="1"/>
  <c r="U33" i="1"/>
  <c r="W33" i="1" s="1"/>
  <c r="BE32" i="1"/>
  <c r="BG32" i="1" s="1"/>
  <c r="AX32" i="1"/>
  <c r="AZ32" i="1" s="1"/>
  <c r="AI32" i="1"/>
  <c r="AK32" i="1" s="1"/>
  <c r="AB32" i="1"/>
  <c r="AD32" i="1" s="1"/>
  <c r="U32" i="1"/>
  <c r="W32" i="1" s="1"/>
  <c r="BE31" i="1"/>
  <c r="BG31" i="1" s="1"/>
  <c r="AX31" i="1"/>
  <c r="AZ31" i="1" s="1"/>
  <c r="AI31" i="1"/>
  <c r="AK31" i="1" s="1"/>
  <c r="AB31" i="1"/>
  <c r="AD31" i="1" s="1"/>
  <c r="U31" i="1"/>
  <c r="W31" i="1" s="1"/>
  <c r="BE30" i="1"/>
  <c r="BG30" i="1" s="1"/>
  <c r="AX30" i="1"/>
  <c r="AZ30" i="1" s="1"/>
  <c r="AI30" i="1"/>
  <c r="AK30" i="1" s="1"/>
  <c r="AB30" i="1"/>
  <c r="AD30" i="1" s="1"/>
  <c r="U30" i="1"/>
  <c r="BE29" i="1"/>
  <c r="BG29" i="1" s="1"/>
  <c r="AX29" i="1"/>
  <c r="AZ29" i="1" s="1"/>
  <c r="AI29" i="1"/>
  <c r="AK29" i="1" s="1"/>
  <c r="AB29" i="1"/>
  <c r="AD29" i="1" s="1"/>
  <c r="U29" i="1"/>
  <c r="W29" i="1" s="1"/>
  <c r="BE28" i="1"/>
  <c r="BG28" i="1" s="1"/>
  <c r="AX28" i="1"/>
  <c r="AZ28" i="1" s="1"/>
  <c r="AB28" i="1"/>
  <c r="AD28" i="1" s="1"/>
  <c r="U28" i="1"/>
  <c r="W28" i="1" s="1"/>
  <c r="BE27" i="1"/>
  <c r="BG27" i="1" s="1"/>
  <c r="AX27" i="1"/>
  <c r="AZ27" i="1" s="1"/>
  <c r="AI27" i="1"/>
  <c r="AK27" i="1" s="1"/>
  <c r="AB27" i="1"/>
  <c r="AD27" i="1" s="1"/>
  <c r="U27" i="1"/>
  <c r="BE26" i="1"/>
  <c r="BG26" i="1" s="1"/>
  <c r="AX26" i="1"/>
  <c r="AZ26" i="1" s="1"/>
  <c r="AI26" i="1"/>
  <c r="AK26" i="1" s="1"/>
  <c r="AB26" i="1"/>
  <c r="AD26" i="1" s="1"/>
  <c r="U26" i="1"/>
  <c r="W26" i="1" s="1"/>
  <c r="BE25" i="1"/>
  <c r="BG25" i="1" s="1"/>
  <c r="AX25" i="1"/>
  <c r="AZ25" i="1" s="1"/>
  <c r="AI25" i="1"/>
  <c r="AK25" i="1" s="1"/>
  <c r="AB25" i="1"/>
  <c r="AD25" i="1" s="1"/>
  <c r="U25" i="1"/>
  <c r="W25" i="1" s="1"/>
  <c r="BE24" i="1"/>
  <c r="BG24" i="1" s="1"/>
  <c r="AX24" i="1"/>
  <c r="AZ24" i="1" s="1"/>
  <c r="AI24" i="1"/>
  <c r="AK24" i="1" s="1"/>
  <c r="AB24" i="1"/>
  <c r="AD24" i="1" s="1"/>
  <c r="U24" i="1"/>
  <c r="W24" i="1" s="1"/>
  <c r="BE23" i="1"/>
  <c r="BG23" i="1" s="1"/>
  <c r="AX23" i="1"/>
  <c r="AZ23" i="1" s="1"/>
  <c r="AI23" i="1"/>
  <c r="AK23" i="1" s="1"/>
  <c r="AB23" i="1"/>
  <c r="AD23" i="1" s="1"/>
  <c r="U23" i="1"/>
  <c r="BE22" i="1"/>
  <c r="BG22" i="1" s="1"/>
  <c r="AX22" i="1"/>
  <c r="AZ22" i="1" s="1"/>
  <c r="AI22" i="1"/>
  <c r="AK22" i="1" s="1"/>
  <c r="AB22" i="1"/>
  <c r="AD22" i="1" s="1"/>
  <c r="U22" i="1"/>
  <c r="W22" i="1" s="1"/>
  <c r="BE21" i="1"/>
  <c r="BG21" i="1" s="1"/>
  <c r="AX21" i="1"/>
  <c r="AZ21" i="1" s="1"/>
  <c r="AI21" i="1"/>
  <c r="AK21" i="1" s="1"/>
  <c r="AB21" i="1"/>
  <c r="AD21" i="1" s="1"/>
  <c r="U21" i="1"/>
  <c r="W21" i="1" s="1"/>
  <c r="BE20" i="1"/>
  <c r="BG20" i="1" s="1"/>
  <c r="AX20" i="1"/>
  <c r="AZ20" i="1" s="1"/>
  <c r="AB20" i="1"/>
  <c r="AD20" i="1" s="1"/>
  <c r="U20" i="1"/>
  <c r="BE19" i="1"/>
  <c r="BG19" i="1" s="1"/>
  <c r="AX19" i="1"/>
  <c r="AZ19" i="1" s="1"/>
  <c r="AI19" i="1"/>
  <c r="AK19" i="1" s="1"/>
  <c r="AB19" i="1"/>
  <c r="AD19" i="1" s="1"/>
  <c r="U19" i="1"/>
  <c r="W19" i="1" s="1"/>
  <c r="BE18" i="1"/>
  <c r="BG18" i="1" s="1"/>
  <c r="AX18" i="1"/>
  <c r="AZ18" i="1" s="1"/>
  <c r="AI18" i="1"/>
  <c r="AK18" i="1" s="1"/>
  <c r="AB18" i="1"/>
  <c r="AD18" i="1" s="1"/>
  <c r="U18" i="1"/>
  <c r="BE17" i="1"/>
  <c r="BG17" i="1" s="1"/>
  <c r="AX17" i="1"/>
  <c r="AZ17" i="1" s="1"/>
  <c r="AI17" i="1"/>
  <c r="AK17" i="1" s="1"/>
  <c r="AB17" i="1"/>
  <c r="AD17" i="1" s="1"/>
  <c r="U17" i="1"/>
  <c r="W17" i="1" s="1"/>
  <c r="BE16" i="1"/>
  <c r="BG16" i="1" s="1"/>
  <c r="AX16" i="1"/>
  <c r="AZ16" i="1" s="1"/>
  <c r="AB16" i="1"/>
  <c r="AD16" i="1" s="1"/>
  <c r="U16" i="1"/>
  <c r="BE15" i="1"/>
  <c r="BG15" i="1" s="1"/>
  <c r="AX15" i="1"/>
  <c r="AZ15" i="1" s="1"/>
  <c r="AI15" i="1"/>
  <c r="AK15" i="1" s="1"/>
  <c r="AB15" i="1"/>
  <c r="AD15" i="1" s="1"/>
  <c r="U15" i="1"/>
  <c r="W15" i="1" s="1"/>
  <c r="BE14" i="1"/>
  <c r="BG14" i="1" s="1"/>
  <c r="AX14" i="1"/>
  <c r="AZ14" i="1" s="1"/>
  <c r="AB14" i="1"/>
  <c r="AD14" i="1" s="1"/>
  <c r="U14" i="1"/>
  <c r="W14" i="1" s="1"/>
  <c r="BE13" i="1"/>
  <c r="BG13" i="1" s="1"/>
  <c r="AX13" i="1"/>
  <c r="AZ13" i="1" s="1"/>
  <c r="AB13" i="1"/>
  <c r="U13" i="1"/>
  <c r="W13" i="1" s="1"/>
  <c r="BE12" i="1"/>
  <c r="BG12" i="1" s="1"/>
  <c r="AX12" i="1"/>
  <c r="AZ12" i="1" s="1"/>
  <c r="AB12" i="1"/>
  <c r="AD12" i="1" s="1"/>
  <c r="U12" i="1"/>
  <c r="W12" i="1" s="1"/>
  <c r="BE11" i="1"/>
  <c r="BG11" i="1" s="1"/>
  <c r="AX11" i="1"/>
  <c r="AZ11" i="1" s="1"/>
  <c r="AB11" i="1"/>
  <c r="AD11" i="1" s="1"/>
  <c r="U11" i="1"/>
  <c r="W11" i="1" s="1"/>
  <c r="BE10" i="1"/>
  <c r="BG10" i="1" s="1"/>
  <c r="AX10" i="1"/>
  <c r="AZ10" i="1" s="1"/>
  <c r="AB10" i="1"/>
  <c r="AD10" i="1" s="1"/>
  <c r="U10" i="1"/>
  <c r="W10" i="1" s="1"/>
  <c r="BE9" i="1"/>
  <c r="BG9" i="1" s="1"/>
  <c r="AX9" i="1"/>
  <c r="AZ9" i="1" s="1"/>
  <c r="AB9" i="1"/>
  <c r="AD9" i="1" s="1"/>
  <c r="U9" i="1"/>
  <c r="BE8" i="1"/>
  <c r="BG8" i="1" s="1"/>
  <c r="AX8" i="1"/>
  <c r="AZ8" i="1" s="1"/>
  <c r="AB8" i="1"/>
  <c r="AD8" i="1" s="1"/>
  <c r="U8" i="1"/>
  <c r="W8" i="1" s="1"/>
  <c r="BE7" i="1"/>
  <c r="BG7" i="1" s="1"/>
  <c r="AX7" i="1"/>
  <c r="AZ7" i="1" s="1"/>
  <c r="AB7" i="1"/>
  <c r="AD7" i="1" s="1"/>
  <c r="U7" i="1"/>
  <c r="W7" i="1" s="1"/>
  <c r="BE6" i="1"/>
  <c r="BG6" i="1" s="1"/>
  <c r="AX6" i="1"/>
  <c r="AZ6" i="1" s="1"/>
  <c r="AI6" i="1"/>
  <c r="AK6" i="1" s="1"/>
  <c r="AB6" i="1"/>
  <c r="AD6" i="1" s="1"/>
  <c r="U6" i="1"/>
  <c r="W6" i="1" s="1"/>
  <c r="BE5" i="1"/>
  <c r="BG5" i="1" s="1"/>
  <c r="AX5" i="1"/>
  <c r="AZ5" i="1" s="1"/>
  <c r="AI5" i="1"/>
  <c r="AK5" i="1" s="1"/>
  <c r="AB5" i="1"/>
  <c r="AD5" i="1" s="1"/>
  <c r="U5" i="1"/>
  <c r="W5" i="1" s="1"/>
  <c r="BH50" i="1" l="1"/>
  <c r="BI50" i="1" s="1"/>
  <c r="BH9" i="1"/>
  <c r="BI9" i="1" s="1"/>
  <c r="BH76" i="1"/>
  <c r="BI76" i="1" s="1"/>
  <c r="BH27" i="1"/>
  <c r="BI27" i="1" s="1"/>
  <c r="BH46" i="1"/>
  <c r="BI46" i="1" s="1"/>
  <c r="BH83" i="1"/>
  <c r="BI83" i="1" s="1"/>
  <c r="BH13" i="1"/>
  <c r="BI13" i="1" s="1"/>
  <c r="BH65" i="1"/>
  <c r="BI65" i="1" s="1"/>
  <c r="BH16" i="1"/>
  <c r="BI16" i="1" s="1"/>
  <c r="BH37" i="1"/>
  <c r="BI37" i="1" s="1"/>
  <c r="BH52" i="1"/>
  <c r="BI52" i="1" s="1"/>
  <c r="BH53" i="1"/>
  <c r="BI53" i="1" s="1"/>
  <c r="BH62" i="1"/>
  <c r="BI62" i="1" s="1"/>
  <c r="BH77" i="1"/>
  <c r="BI77" i="1" s="1"/>
  <c r="W76" i="1"/>
  <c r="BH7" i="1"/>
  <c r="BI7" i="1" s="1"/>
  <c r="BH18" i="1"/>
  <c r="BI18" i="1" s="1"/>
  <c r="BH34" i="1"/>
  <c r="BI34" i="1" s="1"/>
  <c r="BH36" i="1"/>
  <c r="BI36" i="1" s="1"/>
  <c r="AK53" i="1"/>
  <c r="BH60" i="1"/>
  <c r="BI60" i="1" s="1"/>
  <c r="BH72" i="1"/>
  <c r="BI72" i="1" s="1"/>
  <c r="BH44" i="1"/>
  <c r="BI44" i="1" s="1"/>
  <c r="BH5" i="1"/>
  <c r="BI5" i="1" s="1"/>
  <c r="BH12" i="1"/>
  <c r="BI12" i="1" s="1"/>
  <c r="BH15" i="1"/>
  <c r="BI15" i="1" s="1"/>
  <c r="BH30" i="1"/>
  <c r="BI30" i="1" s="1"/>
  <c r="AD44" i="1"/>
  <c r="BH55" i="1"/>
  <c r="BI55" i="1" s="1"/>
  <c r="BH64" i="1"/>
  <c r="BI64" i="1" s="1"/>
  <c r="BH11" i="1"/>
  <c r="BI11" i="1" s="1"/>
  <c r="BH47" i="1"/>
  <c r="BI47" i="1" s="1"/>
  <c r="BH51" i="1"/>
  <c r="BI51" i="1" s="1"/>
  <c r="BH57" i="1"/>
  <c r="BI57" i="1" s="1"/>
  <c r="BH78" i="1"/>
  <c r="BI78" i="1" s="1"/>
  <c r="BH82" i="1"/>
  <c r="BI82" i="1" s="1"/>
  <c r="AK37" i="1"/>
  <c r="W9" i="1"/>
  <c r="BH10" i="1"/>
  <c r="BI10" i="1" s="1"/>
  <c r="AD13" i="1"/>
  <c r="BH20" i="1"/>
  <c r="BI20" i="1" s="1"/>
  <c r="AD50" i="1"/>
  <c r="AK65" i="1"/>
  <c r="BH69" i="1"/>
  <c r="BI69" i="1" s="1"/>
  <c r="BH71" i="1"/>
  <c r="BI71" i="1" s="1"/>
  <c r="AK83" i="1"/>
  <c r="BH6" i="1"/>
  <c r="BI6" i="1" s="1"/>
  <c r="BH8" i="1"/>
  <c r="BI8" i="1" s="1"/>
  <c r="W16" i="1"/>
  <c r="BH21" i="1"/>
  <c r="BI21" i="1" s="1"/>
  <c r="BH31" i="1"/>
  <c r="BI31" i="1" s="1"/>
  <c r="BH23" i="1"/>
  <c r="BI23" i="1" s="1"/>
  <c r="BH25" i="1"/>
  <c r="BI25" i="1" s="1"/>
  <c r="AD67" i="1"/>
  <c r="BH67" i="1"/>
  <c r="BI67" i="1" s="1"/>
  <c r="BH41" i="1"/>
  <c r="BI41" i="1" s="1"/>
  <c r="W41" i="1"/>
  <c r="W23" i="1"/>
  <c r="W34" i="1"/>
  <c r="BH17" i="1"/>
  <c r="BI17" i="1" s="1"/>
  <c r="BH19" i="1"/>
  <c r="BI19" i="1" s="1"/>
  <c r="BH26" i="1"/>
  <c r="BI26" i="1" s="1"/>
  <c r="BH14" i="1"/>
  <c r="BI14" i="1" s="1"/>
  <c r="BH24" i="1"/>
  <c r="BI24" i="1" s="1"/>
  <c r="BH29" i="1"/>
  <c r="BI29" i="1" s="1"/>
  <c r="BH33" i="1"/>
  <c r="BI33" i="1" s="1"/>
  <c r="BH38" i="1"/>
  <c r="BI38" i="1" s="1"/>
  <c r="W38" i="1"/>
  <c r="BH39" i="1"/>
  <c r="BI39" i="1" s="1"/>
  <c r="W39" i="1"/>
  <c r="BH35" i="1"/>
  <c r="BI35" i="1" s="1"/>
  <c r="W35" i="1"/>
  <c r="BH40" i="1"/>
  <c r="BI40" i="1" s="1"/>
  <c r="BH22" i="1"/>
  <c r="BI22" i="1" s="1"/>
  <c r="BH28" i="1"/>
  <c r="BI28" i="1" s="1"/>
  <c r="BH32" i="1"/>
  <c r="BI32" i="1" s="1"/>
  <c r="W18" i="1"/>
  <c r="W20" i="1"/>
  <c r="W27" i="1"/>
  <c r="W30" i="1"/>
  <c r="AD74" i="1"/>
  <c r="BH74" i="1"/>
  <c r="BI74" i="1" s="1"/>
  <c r="BH45" i="1"/>
  <c r="BI45" i="1" s="1"/>
  <c r="BH59" i="1"/>
  <c r="BI59" i="1" s="1"/>
  <c r="BH63" i="1"/>
  <c r="BI63" i="1" s="1"/>
  <c r="W63" i="1"/>
  <c r="BH73" i="1"/>
  <c r="BI73" i="1" s="1"/>
  <c r="BH80" i="1"/>
  <c r="BI80" i="1" s="1"/>
  <c r="BH81" i="1"/>
  <c r="BI81" i="1" s="1"/>
  <c r="BH84" i="1"/>
  <c r="BI84" i="1" s="1"/>
  <c r="BH42" i="1"/>
  <c r="BI42" i="1" s="1"/>
  <c r="W42" i="1"/>
  <c r="BH48" i="1"/>
  <c r="BI48" i="1" s="1"/>
  <c r="W48" i="1"/>
  <c r="BH79" i="1"/>
  <c r="BI79" i="1" s="1"/>
  <c r="W79" i="1"/>
  <c r="BH43" i="1"/>
  <c r="BI43" i="1" s="1"/>
  <c r="BH49" i="1"/>
  <c r="BI49" i="1" s="1"/>
  <c r="W52" i="1"/>
  <c r="AK57" i="1"/>
  <c r="AK62" i="1"/>
  <c r="W69" i="1"/>
  <c r="BH75" i="1"/>
  <c r="BI75" i="1" s="1"/>
  <c r="W75" i="1"/>
  <c r="W43" i="1"/>
  <c r="W49" i="1"/>
  <c r="BH58" i="1"/>
  <c r="BI58" i="1" s="1"/>
  <c r="BH68" i="1"/>
  <c r="BI68" i="1" s="1"/>
  <c r="AK72" i="1"/>
  <c r="W46" i="1"/>
  <c r="BH56" i="1"/>
  <c r="BI56" i="1" s="1"/>
  <c r="AK68" i="1"/>
  <c r="BH70" i="1"/>
  <c r="BI70" i="1" s="1"/>
  <c r="W70" i="1"/>
  <c r="W82" i="1"/>
  <c r="BH54" i="1"/>
  <c r="BI54" i="1" s="1"/>
  <c r="W54" i="1"/>
  <c r="BH61" i="1"/>
  <c r="BI61" i="1" s="1"/>
  <c r="BH66" i="1"/>
  <c r="BI66" i="1" s="1"/>
  <c r="BI85" i="1" l="1"/>
</calcChain>
</file>

<file path=xl/sharedStrings.xml><?xml version="1.0" encoding="utf-8"?>
<sst xmlns="http://schemas.openxmlformats.org/spreadsheetml/2006/main" count="1445" uniqueCount="244">
  <si>
    <t>General Information of farmers</t>
  </si>
  <si>
    <t>ENTERPRENEURIAL BEHAVIOURAL INDEX</t>
  </si>
  <si>
    <t>INNOVITAVENESS (8 marks)</t>
  </si>
  <si>
    <t>DECISION MAKING ABILITY (6 marks)</t>
  </si>
  <si>
    <t>MOTIVATION (4 marks)</t>
  </si>
  <si>
    <t>FARMING KNOWLEDGE (12 marks)</t>
  </si>
  <si>
    <t>LEADERSHIP  (4 marks)</t>
  </si>
  <si>
    <t>Feeding Knowledge</t>
  </si>
  <si>
    <t>Pond Management Knowledge</t>
  </si>
  <si>
    <t>Market Knowledge</t>
  </si>
  <si>
    <t>Disease Knowledge</t>
  </si>
  <si>
    <t>Name of Respondents</t>
  </si>
  <si>
    <t>Schooling year</t>
  </si>
  <si>
    <t>Used mechanized equipment (0=no, 1= semi mechanized, 2= mechanized)</t>
  </si>
  <si>
    <t>Type of farming (1= modern, 0= subsistance)</t>
  </si>
  <si>
    <t>Have own hatchery (1=yes, 0=no)</t>
  </si>
  <si>
    <t>Used Polyculture (0=no , 1= only fish, 2= other livestock too)</t>
  </si>
  <si>
    <t>Used oral delivery of vaccine (0=n0, 1=yes)</t>
  </si>
  <si>
    <t>Total Innovativeness (out of 8 marks)</t>
  </si>
  <si>
    <t>Innovativeness percentage</t>
  </si>
  <si>
    <t>Decision on fish species to grow (1=by own, 2= by others help)</t>
  </si>
  <si>
    <t>Prepare fish feed by own (0=no, 1=yes but not sufficient, 2=yes, well diet and sufficient)</t>
  </si>
  <si>
    <t>Decided to increase farmland (0=no, 1=yes)</t>
  </si>
  <si>
    <t>Decide on disease treatement and vaccination by yourself (0=n0, 1=yes but not sufficient, 2= yes and sufficient)</t>
  </si>
  <si>
    <t>Total Decision making ability</t>
  </si>
  <si>
    <t>Decision making percentage</t>
  </si>
  <si>
    <t>Satisfied from fish farming (0=no, 1=yes)</t>
  </si>
  <si>
    <t>Engaged in group (0=no,1=yes)</t>
  </si>
  <si>
    <t>Do you learn from your pond (0=no, 1=yes)</t>
  </si>
  <si>
    <t>Do you teach other fish growers (0=no, 1=yes)</t>
  </si>
  <si>
    <t>Total Motivation</t>
  </si>
  <si>
    <t>Motivation percentage</t>
  </si>
  <si>
    <t>What amount of crude protein is required in artificial feed? ( 20-30%= 1, Don't know=0)</t>
  </si>
  <si>
    <t xml:space="preserve">What is the feeding rate of fish(especially carp) under normal temperature? [ 2-5 % of body weight=1, no idea=0] </t>
  </si>
  <si>
    <t>Lime requirnment Knowledge</t>
  </si>
  <si>
    <t>Initial Compost requirnment knowledge</t>
  </si>
  <si>
    <t>OM requirnment knowledge</t>
  </si>
  <si>
    <t>NPK requirnment knowledge</t>
  </si>
  <si>
    <t xml:space="preserve">Knowledge Price of fish raised </t>
  </si>
  <si>
    <t>Market margin knowledge</t>
  </si>
  <si>
    <t>Symptoms knowledge</t>
  </si>
  <si>
    <t>Treatment knowledge</t>
  </si>
  <si>
    <t>Prevention knowledge</t>
  </si>
  <si>
    <t>Total Farming knowledge</t>
  </si>
  <si>
    <t>Farming Knowledge Percentage</t>
  </si>
  <si>
    <t xml:space="preserve">Are you board member of any organizations </t>
  </si>
  <si>
    <t>Have you ever lead any functions</t>
  </si>
  <si>
    <t>Are you engaged in more than two organizations</t>
  </si>
  <si>
    <t>Do other fish growers follow your instructions</t>
  </si>
  <si>
    <t>Total Leadership</t>
  </si>
  <si>
    <t>Leadership Percentage</t>
  </si>
  <si>
    <t>EBI RAW</t>
  </si>
  <si>
    <t>EBI INDEX</t>
  </si>
  <si>
    <t>EBI PERCENTAGE</t>
  </si>
  <si>
    <t>Men</t>
  </si>
  <si>
    <t xml:space="preserve"> </t>
  </si>
  <si>
    <t>Bharat shrestha</t>
  </si>
  <si>
    <t>Women</t>
  </si>
  <si>
    <t>Raju rai</t>
  </si>
  <si>
    <t>Garkha bahadhur rai</t>
  </si>
  <si>
    <t>Prem bahadur rai</t>
  </si>
  <si>
    <t>Man bahadhur rai</t>
  </si>
  <si>
    <t>Januka rai</t>
  </si>
  <si>
    <t>Dil bahadhur rai</t>
  </si>
  <si>
    <t>Nir bahadur rai</t>
  </si>
  <si>
    <t>Dambar bahadhur rai</t>
  </si>
  <si>
    <t>Som bahadhur rai</t>
  </si>
  <si>
    <t>Shikha Mahato</t>
  </si>
  <si>
    <t>Sunita Mahato</t>
  </si>
  <si>
    <t>Bharat Mahato</t>
  </si>
  <si>
    <t>Resham magar</t>
  </si>
  <si>
    <t>Shyam Krishna shrestha</t>
  </si>
  <si>
    <t>Lahan Chaudhary</t>
  </si>
  <si>
    <t>Hari Chaudhary</t>
  </si>
  <si>
    <t>Ishwar Chaudhary</t>
  </si>
  <si>
    <t>Indra Chaudhary</t>
  </si>
  <si>
    <t>Sobhana mahato</t>
  </si>
  <si>
    <t>Devi tharuni</t>
  </si>
  <si>
    <t>Renuka Chaudhary</t>
  </si>
  <si>
    <t>Bishram Chaudhary</t>
  </si>
  <si>
    <t>Suraj Chaudhary</t>
  </si>
  <si>
    <t>Hem Gurung</t>
  </si>
  <si>
    <t>Rudra Gurung</t>
  </si>
  <si>
    <t>Hari bahadur gurung</t>
  </si>
  <si>
    <t>Kaji man gurung</t>
  </si>
  <si>
    <t>Hira bahadur gurung</t>
  </si>
  <si>
    <t>Rajan Chaudhary</t>
  </si>
  <si>
    <t>Jagaru Chaudhary</t>
  </si>
  <si>
    <t>Fulendra Chaudhary</t>
  </si>
  <si>
    <t>Sudarshan mahato</t>
  </si>
  <si>
    <t>Ganga ram mahato</t>
  </si>
  <si>
    <t>Sitaram mahato</t>
  </si>
  <si>
    <t>Prem kumar mahato</t>
  </si>
  <si>
    <t>Ramkumar mahato</t>
  </si>
  <si>
    <t>Hathana mahato</t>
  </si>
  <si>
    <t xml:space="preserve">Ramlal Gurung </t>
  </si>
  <si>
    <t>Ram gurung</t>
  </si>
  <si>
    <t>Pratima darai</t>
  </si>
  <si>
    <t>Lok badhur botea</t>
  </si>
  <si>
    <t>Dhan bahadur gurung</t>
  </si>
  <si>
    <t>Dhud badhur gurung</t>
  </si>
  <si>
    <t>laxmi darai</t>
  </si>
  <si>
    <t>Sabitri Chaudhary</t>
  </si>
  <si>
    <t>mohani chaudhary</t>
  </si>
  <si>
    <t>Santa kumari chaudhary</t>
  </si>
  <si>
    <t>guniya tharuni</t>
  </si>
  <si>
    <t>Kaku Chaudhary</t>
  </si>
  <si>
    <t>Biswanath Chaudhary</t>
  </si>
  <si>
    <t>Ashmin kumar chaudhary</t>
  </si>
  <si>
    <t>Ganesh sahani</t>
  </si>
  <si>
    <t>kishan chaudhary</t>
  </si>
  <si>
    <t>Balsingh chaudhary</t>
  </si>
  <si>
    <t>Hathan Chaudhary</t>
  </si>
  <si>
    <t>Ramnarayan Chaudhary</t>
  </si>
  <si>
    <t>Mina Mahato</t>
  </si>
  <si>
    <t>Ramesh Chaudhary</t>
  </si>
  <si>
    <t>Paubi Tharuni</t>
  </si>
  <si>
    <t>Mukunda Chaudhary</t>
  </si>
  <si>
    <t>Basant kumar Chaudhary</t>
  </si>
  <si>
    <t>Khatili Chaudhary</t>
  </si>
  <si>
    <t>Ramiya Chaudhari</t>
  </si>
  <si>
    <t>Shova chaudhary</t>
  </si>
  <si>
    <t>Hira Sahani</t>
  </si>
  <si>
    <t>Manoj Sahani</t>
  </si>
  <si>
    <t>Suresh Sahani</t>
  </si>
  <si>
    <t>Gopi sahani</t>
  </si>
  <si>
    <t>Lalpari Sahani</t>
  </si>
  <si>
    <t>Lila bahadur shrestha</t>
  </si>
  <si>
    <t>Sanukaji Shrestha</t>
  </si>
  <si>
    <t xml:space="preserve">kum lal shrestha </t>
  </si>
  <si>
    <t>khum narayan shrestha</t>
  </si>
  <si>
    <t>Nabraj Shrestha</t>
  </si>
  <si>
    <t xml:space="preserve">Shyam Shrestha </t>
  </si>
  <si>
    <t xml:space="preserve">Bikash Shrestha </t>
  </si>
  <si>
    <t>Junumaya shrestha</t>
  </si>
  <si>
    <t>Arjun Chaudhary</t>
  </si>
  <si>
    <t>Kamala Shrestha</t>
  </si>
  <si>
    <t>ENTREPRENIAL BEHAVIOUR SKILLS</t>
  </si>
  <si>
    <t>Do you know about growth promoting substance? (vitamin b complex, yeast etc)</t>
  </si>
  <si>
    <t>Category</t>
  </si>
  <si>
    <t>A</t>
  </si>
  <si>
    <t>Cagtegory</t>
  </si>
  <si>
    <t>Low</t>
  </si>
  <si>
    <t>Medium</t>
  </si>
  <si>
    <t>High</t>
  </si>
  <si>
    <t>S.N</t>
  </si>
  <si>
    <t>Attributes</t>
  </si>
  <si>
    <t>Categories</t>
  </si>
  <si>
    <t>Frequency</t>
  </si>
  <si>
    <t>Percentage</t>
  </si>
  <si>
    <t>LOW (&lt;4)</t>
  </si>
  <si>
    <t>MEDIUM (=4)</t>
  </si>
  <si>
    <t>HIGH (&gt;4)</t>
  </si>
  <si>
    <t>LOW (&lt;3)</t>
  </si>
  <si>
    <t>MEDIUM (=3)</t>
  </si>
  <si>
    <t>HIGH (&gt;3)</t>
  </si>
  <si>
    <t>LOW (&lt;2)</t>
  </si>
  <si>
    <t>MEDIUM (=2)</t>
  </si>
  <si>
    <t>HIGH (&gt;2)</t>
  </si>
  <si>
    <t>LOW (&lt;6)</t>
  </si>
  <si>
    <t>MEDIUM (=6)</t>
  </si>
  <si>
    <t>HIGH (&gt;6)</t>
  </si>
  <si>
    <t>INNOVATIVENESS</t>
  </si>
  <si>
    <t>DECISION MAKING ABILITY</t>
  </si>
  <si>
    <t>MOTIVATION</t>
  </si>
  <si>
    <t>FARMING KNOWLEDGE</t>
  </si>
  <si>
    <t>LEADERSHIP</t>
  </si>
  <si>
    <t>EBI</t>
  </si>
  <si>
    <t>B</t>
  </si>
  <si>
    <t>D</t>
  </si>
  <si>
    <t xml:space="preserve">C </t>
  </si>
  <si>
    <t>C</t>
  </si>
  <si>
    <t>0.00-0.20</t>
  </si>
  <si>
    <t>0.21-0.40</t>
  </si>
  <si>
    <t>0.41-0.60</t>
  </si>
  <si>
    <t>0.61-0.80</t>
  </si>
  <si>
    <t>minimum = 0.19</t>
  </si>
  <si>
    <t>maximum = 0.66</t>
  </si>
  <si>
    <t>average = 0.3918</t>
  </si>
  <si>
    <t xml:space="preserve">Type of farming </t>
  </si>
  <si>
    <t xml:space="preserve">Area of pond in kattha </t>
  </si>
  <si>
    <t>Training number (total)</t>
  </si>
  <si>
    <t>Commercial</t>
  </si>
  <si>
    <t>Subsistance</t>
  </si>
  <si>
    <t>Do you visit Krishi Gyan Kendra/ Fish Related Organizations?</t>
  </si>
  <si>
    <t>Are you member of any Farmers Organisation?</t>
  </si>
  <si>
    <t>Do you consult with extension agent?</t>
  </si>
  <si>
    <t>No</t>
  </si>
  <si>
    <t>Yes</t>
  </si>
  <si>
    <t>Gender of Respondents</t>
  </si>
  <si>
    <t xml:space="preserve">Training taken </t>
  </si>
  <si>
    <t>Major source of information.</t>
  </si>
  <si>
    <t>Annual  Income (NPR)</t>
  </si>
  <si>
    <t xml:space="preserve"> Experience Years (How long have you been farming fish)</t>
  </si>
  <si>
    <t>Age (years)</t>
  </si>
  <si>
    <t>Extension/organization</t>
  </si>
  <si>
    <t>Friends and Media</t>
  </si>
  <si>
    <t>Mean</t>
  </si>
  <si>
    <t>Standard Error</t>
  </si>
  <si>
    <t>Standard Deviation</t>
  </si>
  <si>
    <t>Minimum</t>
  </si>
  <si>
    <t>Maximum</t>
  </si>
  <si>
    <t>Farming Type</t>
  </si>
  <si>
    <t>Gender</t>
  </si>
  <si>
    <t>Training taken</t>
  </si>
  <si>
    <t>Consult with extension agent</t>
  </si>
  <si>
    <t>Membership in farmers organization</t>
  </si>
  <si>
    <t>Extension/Organization</t>
  </si>
  <si>
    <t>Friends and media</t>
  </si>
  <si>
    <t>Major Source of farming information</t>
  </si>
  <si>
    <t xml:space="preserve">Training number </t>
  </si>
  <si>
    <t>Farmers general Characteristics</t>
  </si>
  <si>
    <t>Observations</t>
  </si>
  <si>
    <t>df</t>
  </si>
  <si>
    <t>t Stat</t>
  </si>
  <si>
    <t>Visits KGK</t>
  </si>
  <si>
    <t>NO</t>
  </si>
  <si>
    <t>t-Test: Two-Sample Assuming Equal Variances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</si>
  <si>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</si>
  <si>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</si>
  <si>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</si>
  <si>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</si>
  <si>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</si>
  <si>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</si>
  <si>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</si>
  <si>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t-value</t>
  </si>
  <si>
    <t>2.8435**</t>
  </si>
  <si>
    <t>4.7581**</t>
  </si>
  <si>
    <t>Consult extension agent</t>
  </si>
  <si>
    <t>Membership in Organization</t>
  </si>
  <si>
    <t>2.2838*</t>
  </si>
  <si>
    <t>Education</t>
  </si>
  <si>
    <t>Literate</t>
  </si>
  <si>
    <t>Illiterate</t>
  </si>
  <si>
    <t>Mean BMI</t>
  </si>
  <si>
    <t>Iliterate</t>
  </si>
  <si>
    <t>Experience</t>
  </si>
  <si>
    <t>More than decade</t>
  </si>
  <si>
    <t>Less than decade</t>
  </si>
  <si>
    <t>More than a decade</t>
  </si>
  <si>
    <t>Less than a decade</t>
  </si>
  <si>
    <t>Major Source of Information</t>
  </si>
  <si>
    <t>Membership in farmers group</t>
  </si>
  <si>
    <t>T-TEST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</si>
</sst>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0" fontId="3" fillId="0" borderId="3" xfId="0" applyFont="1" applyFill="1" applyBorder="1" applyAlignment="1">
      <alignment horizontal="center"/>
    </xf>
    <xf numFmtId="0" fontId="0" fillId="0" borderId="3" xfId="0" applyNumberFormat="1" applyBorder="1"/>
    <xf numFmtId="0" fontId="0" fillId="0" borderId="3" xfId="0" applyFill="1" applyBorder="1" applyAlignment="1"/>
    <xf numFmtId="0" fontId="1" fillId="0" borderId="3" xfId="0" applyFont="1" applyBorder="1"/>
    <xf numFmtId="0" fontId="1" fillId="0" borderId="3" xfId="0" applyFont="1" applyBorder="1" applyAlignme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NumberFormat="1" applyFill="1" applyBorder="1"/>
    <xf numFmtId="0" fontId="0" fillId="0" borderId="3" xfId="0" applyFill="1" applyBorder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5"/>
  <sheetViews>
    <sheetView workbookViewId="0">
      <selection activeCell="E7" sqref="E7"/>
    </sheetView>
  </sheetViews>
  <sheetFormatPr defaultRowHeight="15" x14ac:dyDescent="0.25"/>
  <cols>
    <col min="2" max="2" width="17.5703125" customWidth="1"/>
    <col min="59" max="59" width="9.85546875" customWidth="1"/>
    <col min="64" max="64" width="14.5703125" customWidth="1"/>
  </cols>
  <sheetData>
    <row r="1" spans="1:64" ht="14.4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5" t="s">
        <v>137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6" t="s">
        <v>1</v>
      </c>
      <c r="BI1" s="6"/>
      <c r="BJ1" s="6"/>
      <c r="BK1" s="6"/>
      <c r="BL1" s="6"/>
    </row>
    <row r="2" spans="1:64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6" t="s">
        <v>2</v>
      </c>
      <c r="Q2" s="6"/>
      <c r="R2" s="6"/>
      <c r="S2" s="6"/>
      <c r="T2" s="6"/>
      <c r="U2" s="6"/>
      <c r="V2" s="6"/>
      <c r="W2" s="6"/>
      <c r="X2" s="7" t="s">
        <v>3</v>
      </c>
      <c r="Y2" s="7"/>
      <c r="Z2" s="7"/>
      <c r="AA2" s="7"/>
      <c r="AB2" s="7"/>
      <c r="AC2" s="7"/>
      <c r="AD2" s="7"/>
      <c r="AE2" s="7" t="s">
        <v>4</v>
      </c>
      <c r="AF2" s="7"/>
      <c r="AG2" s="7"/>
      <c r="AH2" s="7"/>
      <c r="AI2" s="7"/>
      <c r="AJ2" s="7"/>
      <c r="AK2" s="7"/>
      <c r="AL2" s="5" t="s">
        <v>5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7" t="s">
        <v>6</v>
      </c>
      <c r="BB2" s="8"/>
      <c r="BC2" s="8"/>
      <c r="BD2" s="8"/>
      <c r="BE2" s="8"/>
      <c r="BF2" s="8"/>
      <c r="BG2" s="8"/>
      <c r="BH2" s="6"/>
      <c r="BI2" s="6"/>
      <c r="BJ2" s="6"/>
      <c r="BK2" s="6"/>
      <c r="BL2" s="6"/>
    </row>
    <row r="3" spans="1:64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6"/>
      <c r="Q3" s="6"/>
      <c r="R3" s="6"/>
      <c r="S3" s="6"/>
      <c r="T3" s="6"/>
      <c r="U3" s="6"/>
      <c r="V3" s="6"/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5" t="s">
        <v>7</v>
      </c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 t="s">
        <v>10</v>
      </c>
      <c r="AV3" s="5"/>
      <c r="AW3" s="5"/>
      <c r="AX3" s="5"/>
      <c r="AY3" s="5"/>
      <c r="AZ3" s="5"/>
      <c r="BA3" s="8"/>
      <c r="BB3" s="8"/>
      <c r="BC3" s="8"/>
      <c r="BD3" s="8"/>
      <c r="BE3" s="8"/>
      <c r="BF3" s="8"/>
      <c r="BG3" s="8"/>
      <c r="BH3" s="6"/>
      <c r="BI3" s="6"/>
      <c r="BJ3" s="6"/>
      <c r="BK3" s="6"/>
      <c r="BL3" s="6"/>
    </row>
    <row r="4" spans="1:64" x14ac:dyDescent="0.25">
      <c r="A4" t="s">
        <v>145</v>
      </c>
      <c r="B4" t="s">
        <v>11</v>
      </c>
      <c r="C4" s="11" t="s">
        <v>180</v>
      </c>
      <c r="D4" s="11" t="s">
        <v>192</v>
      </c>
      <c r="E4" t="s">
        <v>181</v>
      </c>
      <c r="F4" s="11" t="s">
        <v>193</v>
      </c>
      <c r="G4" t="s">
        <v>194</v>
      </c>
      <c r="H4" t="s">
        <v>12</v>
      </c>
      <c r="I4" t="s">
        <v>184</v>
      </c>
      <c r="J4" s="11" t="s">
        <v>179</v>
      </c>
      <c r="K4" t="s">
        <v>189</v>
      </c>
      <c r="L4" t="s">
        <v>190</v>
      </c>
      <c r="M4" s="11" t="s">
        <v>186</v>
      </c>
      <c r="N4" s="11" t="s">
        <v>185</v>
      </c>
      <c r="O4" s="11" t="s">
        <v>191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s="1" t="s">
        <v>18</v>
      </c>
      <c r="V4" s="1" t="s">
        <v>139</v>
      </c>
      <c r="W4" s="1" t="s">
        <v>19</v>
      </c>
      <c r="X4" t="s">
        <v>20</v>
      </c>
      <c r="Y4" t="s">
        <v>21</v>
      </c>
      <c r="Z4" t="s">
        <v>22</v>
      </c>
      <c r="AA4" t="s">
        <v>23</v>
      </c>
      <c r="AB4" s="1" t="s">
        <v>24</v>
      </c>
      <c r="AC4" s="1" t="s">
        <v>139</v>
      </c>
      <c r="AD4" s="1" t="s">
        <v>25</v>
      </c>
      <c r="AE4" t="s">
        <v>26</v>
      </c>
      <c r="AF4" t="s">
        <v>27</v>
      </c>
      <c r="AG4" t="s">
        <v>28</v>
      </c>
      <c r="AH4" t="s">
        <v>29</v>
      </c>
      <c r="AI4" s="1" t="s">
        <v>30</v>
      </c>
      <c r="AJ4" s="1" t="s">
        <v>141</v>
      </c>
      <c r="AK4" s="1" t="s">
        <v>31</v>
      </c>
      <c r="AL4" t="s">
        <v>138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s="1" t="s">
        <v>43</v>
      </c>
      <c r="AY4" s="1" t="s">
        <v>139</v>
      </c>
      <c r="AZ4" s="1" t="s">
        <v>44</v>
      </c>
      <c r="BA4" t="s">
        <v>45</v>
      </c>
      <c r="BB4" t="s">
        <v>46</v>
      </c>
      <c r="BC4" t="s">
        <v>47</v>
      </c>
      <c r="BD4" t="s">
        <v>48</v>
      </c>
      <c r="BE4" s="1" t="s">
        <v>49</v>
      </c>
      <c r="BF4" s="1" t="s">
        <v>139</v>
      </c>
      <c r="BG4" s="1" t="s">
        <v>50</v>
      </c>
      <c r="BH4" s="1" t="s">
        <v>51</v>
      </c>
      <c r="BI4" s="5" t="s">
        <v>52</v>
      </c>
      <c r="BJ4" s="5"/>
      <c r="BK4" s="2" t="s">
        <v>55</v>
      </c>
      <c r="BL4" s="1" t="s">
        <v>53</v>
      </c>
    </row>
    <row r="5" spans="1:64" x14ac:dyDescent="0.25">
      <c r="A5">
        <v>1</v>
      </c>
      <c r="B5" t="s">
        <v>56</v>
      </c>
      <c r="C5" s="11">
        <v>5</v>
      </c>
      <c r="D5" s="11">
        <v>200000</v>
      </c>
      <c r="E5">
        <v>1</v>
      </c>
      <c r="F5" s="11">
        <v>15</v>
      </c>
      <c r="G5">
        <v>42</v>
      </c>
      <c r="H5">
        <v>10</v>
      </c>
      <c r="I5" t="s">
        <v>188</v>
      </c>
      <c r="J5" s="11" t="s">
        <v>183</v>
      </c>
      <c r="K5" t="s">
        <v>54</v>
      </c>
      <c r="L5" t="s">
        <v>188</v>
      </c>
      <c r="M5" s="11" t="s">
        <v>187</v>
      </c>
      <c r="N5" s="11" t="s">
        <v>188</v>
      </c>
      <c r="O5" s="11" t="s">
        <v>196</v>
      </c>
      <c r="P5">
        <v>1</v>
      </c>
      <c r="Q5">
        <v>0</v>
      </c>
      <c r="R5">
        <v>0</v>
      </c>
      <c r="S5">
        <v>1</v>
      </c>
      <c r="T5">
        <v>0</v>
      </c>
      <c r="U5" s="1">
        <f t="shared" ref="U5:U36" si="0">P5+Q5+R5+S5+T5</f>
        <v>2</v>
      </c>
      <c r="V5" s="1" t="s">
        <v>142</v>
      </c>
      <c r="W5" s="1">
        <f t="shared" ref="W5:W41" si="1">U5/8*100</f>
        <v>25</v>
      </c>
      <c r="X5">
        <v>1</v>
      </c>
      <c r="Y5">
        <v>1</v>
      </c>
      <c r="Z5">
        <v>1</v>
      </c>
      <c r="AA5">
        <v>0</v>
      </c>
      <c r="AB5" s="1">
        <f t="shared" ref="AB5:AB41" si="2">X5+Y5+Z5+AA5</f>
        <v>3</v>
      </c>
      <c r="AC5" s="1" t="s">
        <v>143</v>
      </c>
      <c r="AD5" s="1">
        <f t="shared" ref="AD5:AD41" si="3">AB5/6*100</f>
        <v>50</v>
      </c>
      <c r="AE5">
        <v>1</v>
      </c>
      <c r="AF5">
        <v>1</v>
      </c>
      <c r="AG5">
        <v>0</v>
      </c>
      <c r="AH5">
        <v>0</v>
      </c>
      <c r="AI5" s="1">
        <f t="shared" ref="AI5:AI41" si="4">AE5+AF5+AG5+AH5</f>
        <v>2</v>
      </c>
      <c r="AJ5" s="1" t="s">
        <v>143</v>
      </c>
      <c r="AK5" s="1">
        <f t="shared" ref="AK5:AK41" si="5">AI5/4*100</f>
        <v>50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1">
        <f t="shared" ref="AX5:AX41" si="6">AL5+AM5+AN5+AO5+AP5+AQ5+AR5+AS5+AT5+AU5+AV5+AW5</f>
        <v>3</v>
      </c>
      <c r="AY5" s="1" t="s">
        <v>142</v>
      </c>
      <c r="AZ5" s="1">
        <f t="shared" ref="AZ5:AZ41" si="7">AX5/12*100</f>
        <v>25</v>
      </c>
      <c r="BA5">
        <v>1</v>
      </c>
      <c r="BB5">
        <v>0</v>
      </c>
      <c r="BC5">
        <v>0</v>
      </c>
      <c r="BD5">
        <v>1</v>
      </c>
      <c r="BE5" s="1">
        <f t="shared" ref="BE5:BE41" si="8">BA5+BB5+BC5+BD5</f>
        <v>2</v>
      </c>
      <c r="BF5" s="1" t="s">
        <v>143</v>
      </c>
      <c r="BG5" s="1">
        <f t="shared" ref="BG5:BG41" si="9">BE5/4*100</f>
        <v>50</v>
      </c>
      <c r="BH5" s="1">
        <f t="shared" ref="BH5:BH41" si="10">U5/8+AI5/4+AB5/6+AX5/12+BE5/4</f>
        <v>2</v>
      </c>
      <c r="BI5" s="5">
        <f t="shared" ref="BI5:BI68" si="11">BH5/5</f>
        <v>0.4</v>
      </c>
      <c r="BJ5" s="5"/>
      <c r="BK5" s="2" t="s">
        <v>168</v>
      </c>
      <c r="BL5" s="1">
        <v>40</v>
      </c>
    </row>
    <row r="6" spans="1:64" x14ac:dyDescent="0.25">
      <c r="A6">
        <v>2</v>
      </c>
      <c r="B6" t="s">
        <v>58</v>
      </c>
      <c r="C6" s="11">
        <v>20</v>
      </c>
      <c r="D6" s="11">
        <v>200000</v>
      </c>
      <c r="E6">
        <v>0</v>
      </c>
      <c r="F6" s="11">
        <v>4</v>
      </c>
      <c r="G6">
        <v>37</v>
      </c>
      <c r="H6">
        <v>12</v>
      </c>
      <c r="I6" t="s">
        <v>187</v>
      </c>
      <c r="J6" s="11" t="s">
        <v>182</v>
      </c>
      <c r="K6" t="s">
        <v>54</v>
      </c>
      <c r="L6" t="s">
        <v>187</v>
      </c>
      <c r="M6" s="11" t="s">
        <v>188</v>
      </c>
      <c r="N6" s="11" t="s">
        <v>188</v>
      </c>
      <c r="O6" s="11" t="s">
        <v>195</v>
      </c>
      <c r="P6">
        <v>2</v>
      </c>
      <c r="Q6">
        <v>1</v>
      </c>
      <c r="R6">
        <v>1</v>
      </c>
      <c r="S6">
        <v>1</v>
      </c>
      <c r="T6">
        <v>0</v>
      </c>
      <c r="U6" s="1">
        <f t="shared" si="0"/>
        <v>5</v>
      </c>
      <c r="V6" s="1" t="s">
        <v>144</v>
      </c>
      <c r="W6" s="1">
        <f t="shared" si="1"/>
        <v>62.5</v>
      </c>
      <c r="X6">
        <v>1</v>
      </c>
      <c r="Y6">
        <v>1</v>
      </c>
      <c r="Z6">
        <v>1</v>
      </c>
      <c r="AA6">
        <v>0</v>
      </c>
      <c r="AB6" s="1">
        <f t="shared" si="2"/>
        <v>3</v>
      </c>
      <c r="AC6" s="1" t="s">
        <v>143</v>
      </c>
      <c r="AD6" s="1">
        <f t="shared" si="3"/>
        <v>50</v>
      </c>
      <c r="AE6">
        <v>0</v>
      </c>
      <c r="AF6">
        <v>1</v>
      </c>
      <c r="AG6">
        <v>1</v>
      </c>
      <c r="AH6">
        <v>1</v>
      </c>
      <c r="AI6" s="1">
        <f t="shared" si="4"/>
        <v>3</v>
      </c>
      <c r="AJ6" s="1" t="s">
        <v>144</v>
      </c>
      <c r="AK6" s="1">
        <f t="shared" si="5"/>
        <v>75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0</v>
      </c>
      <c r="AW6">
        <v>1</v>
      </c>
      <c r="AX6" s="1">
        <f t="shared" si="6"/>
        <v>4</v>
      </c>
      <c r="AY6" s="1" t="s">
        <v>142</v>
      </c>
      <c r="AZ6" s="1">
        <f t="shared" si="7"/>
        <v>33.333333333333329</v>
      </c>
      <c r="BA6">
        <v>1</v>
      </c>
      <c r="BB6">
        <v>1</v>
      </c>
      <c r="BC6">
        <v>0</v>
      </c>
      <c r="BD6">
        <v>1</v>
      </c>
      <c r="BE6" s="1">
        <f t="shared" si="8"/>
        <v>3</v>
      </c>
      <c r="BF6" s="1" t="s">
        <v>144</v>
      </c>
      <c r="BG6" s="1">
        <f t="shared" si="9"/>
        <v>75</v>
      </c>
      <c r="BH6" s="1">
        <f t="shared" si="10"/>
        <v>2.9583333333333335</v>
      </c>
      <c r="BI6" s="5">
        <f t="shared" si="11"/>
        <v>0.59166666666666667</v>
      </c>
      <c r="BJ6" s="5"/>
      <c r="BK6" s="2" t="s">
        <v>170</v>
      </c>
      <c r="BL6" s="1">
        <v>59.166666666666664</v>
      </c>
    </row>
    <row r="7" spans="1:64" x14ac:dyDescent="0.25">
      <c r="A7">
        <v>3</v>
      </c>
      <c r="B7" t="s">
        <v>59</v>
      </c>
      <c r="C7" s="11">
        <v>8</v>
      </c>
      <c r="D7" s="11">
        <v>80000</v>
      </c>
      <c r="E7">
        <v>0</v>
      </c>
      <c r="F7" s="11">
        <v>15</v>
      </c>
      <c r="G7">
        <v>50</v>
      </c>
      <c r="H7">
        <v>0</v>
      </c>
      <c r="I7" t="s">
        <v>187</v>
      </c>
      <c r="J7" s="11" t="s">
        <v>183</v>
      </c>
      <c r="K7" t="s">
        <v>54</v>
      </c>
      <c r="L7" t="s">
        <v>187</v>
      </c>
      <c r="M7" s="11" t="s">
        <v>187</v>
      </c>
      <c r="N7" s="11" t="s">
        <v>188</v>
      </c>
      <c r="O7" s="11" t="s">
        <v>195</v>
      </c>
      <c r="P7">
        <v>1</v>
      </c>
      <c r="Q7">
        <v>0</v>
      </c>
      <c r="R7">
        <v>0</v>
      </c>
      <c r="S7">
        <v>2</v>
      </c>
      <c r="T7">
        <v>0</v>
      </c>
      <c r="U7" s="1">
        <f t="shared" si="0"/>
        <v>3</v>
      </c>
      <c r="V7" s="1" t="s">
        <v>142</v>
      </c>
      <c r="W7" s="1">
        <f t="shared" si="1"/>
        <v>37.5</v>
      </c>
      <c r="X7">
        <v>1</v>
      </c>
      <c r="Y7">
        <v>0</v>
      </c>
      <c r="Z7">
        <v>1</v>
      </c>
      <c r="AA7">
        <v>0</v>
      </c>
      <c r="AB7" s="1">
        <f t="shared" si="2"/>
        <v>2</v>
      </c>
      <c r="AC7" s="1" t="s">
        <v>142</v>
      </c>
      <c r="AD7" s="1">
        <f t="shared" si="3"/>
        <v>33.333333333333329</v>
      </c>
      <c r="AE7">
        <v>0</v>
      </c>
      <c r="AF7">
        <v>1</v>
      </c>
      <c r="AG7">
        <v>0</v>
      </c>
      <c r="AH7">
        <v>0</v>
      </c>
      <c r="AI7" s="1">
        <f t="shared" si="4"/>
        <v>1</v>
      </c>
      <c r="AJ7" s="1" t="s">
        <v>142</v>
      </c>
      <c r="AK7" s="1">
        <f t="shared" si="5"/>
        <v>25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 s="1">
        <f t="shared" si="6"/>
        <v>5</v>
      </c>
      <c r="AY7" s="1" t="s">
        <v>144</v>
      </c>
      <c r="AZ7" s="1">
        <f t="shared" si="7"/>
        <v>41.666666666666671</v>
      </c>
      <c r="BA7">
        <v>0</v>
      </c>
      <c r="BB7">
        <v>0</v>
      </c>
      <c r="BC7">
        <v>1</v>
      </c>
      <c r="BD7">
        <v>0</v>
      </c>
      <c r="BE7" s="1">
        <f t="shared" si="8"/>
        <v>1</v>
      </c>
      <c r="BF7" s="1" t="s">
        <v>142</v>
      </c>
      <c r="BG7" s="1">
        <f t="shared" si="9"/>
        <v>25</v>
      </c>
      <c r="BH7" s="1">
        <f t="shared" si="10"/>
        <v>1.625</v>
      </c>
      <c r="BI7" s="5">
        <f t="shared" si="11"/>
        <v>0.32500000000000001</v>
      </c>
      <c r="BJ7" s="5"/>
      <c r="BK7" s="2" t="s">
        <v>168</v>
      </c>
      <c r="BL7" s="1">
        <v>32.5</v>
      </c>
    </row>
    <row r="8" spans="1:64" x14ac:dyDescent="0.25">
      <c r="A8">
        <v>4</v>
      </c>
      <c r="B8" t="s">
        <v>60</v>
      </c>
      <c r="C8" s="11">
        <v>5</v>
      </c>
      <c r="D8" s="11">
        <v>100000</v>
      </c>
      <c r="E8">
        <v>1</v>
      </c>
      <c r="F8" s="11">
        <v>5</v>
      </c>
      <c r="G8">
        <v>49</v>
      </c>
      <c r="H8">
        <v>4</v>
      </c>
      <c r="I8" t="s">
        <v>187</v>
      </c>
      <c r="J8" s="11" t="s">
        <v>183</v>
      </c>
      <c r="K8" t="s">
        <v>54</v>
      </c>
      <c r="L8" t="s">
        <v>188</v>
      </c>
      <c r="M8" s="11" t="s">
        <v>187</v>
      </c>
      <c r="N8" s="11" t="s">
        <v>188</v>
      </c>
      <c r="O8" s="11" t="s">
        <v>195</v>
      </c>
      <c r="P8">
        <v>1</v>
      </c>
      <c r="Q8">
        <v>0</v>
      </c>
      <c r="R8">
        <v>1</v>
      </c>
      <c r="S8">
        <v>1</v>
      </c>
      <c r="T8">
        <v>1</v>
      </c>
      <c r="U8" s="1">
        <f t="shared" si="0"/>
        <v>4</v>
      </c>
      <c r="V8" s="1" t="s">
        <v>143</v>
      </c>
      <c r="W8" s="1">
        <f t="shared" si="1"/>
        <v>50</v>
      </c>
      <c r="X8">
        <v>1</v>
      </c>
      <c r="Y8">
        <v>1</v>
      </c>
      <c r="Z8">
        <v>0</v>
      </c>
      <c r="AA8">
        <v>0</v>
      </c>
      <c r="AB8" s="1">
        <f t="shared" si="2"/>
        <v>2</v>
      </c>
      <c r="AC8" s="1" t="s">
        <v>142</v>
      </c>
      <c r="AD8" s="1">
        <f t="shared" si="3"/>
        <v>33.333333333333329</v>
      </c>
      <c r="AE8">
        <v>1</v>
      </c>
      <c r="AF8">
        <v>1</v>
      </c>
      <c r="AG8">
        <v>1</v>
      </c>
      <c r="AH8">
        <v>1</v>
      </c>
      <c r="AI8" s="1">
        <f t="shared" si="4"/>
        <v>4</v>
      </c>
      <c r="AJ8" s="1" t="s">
        <v>144</v>
      </c>
      <c r="AK8" s="1">
        <f t="shared" si="5"/>
        <v>100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 s="1">
        <f t="shared" si="6"/>
        <v>6</v>
      </c>
      <c r="AY8" s="1" t="s">
        <v>143</v>
      </c>
      <c r="AZ8" s="1">
        <f t="shared" si="7"/>
        <v>50</v>
      </c>
      <c r="BA8">
        <v>1</v>
      </c>
      <c r="BB8">
        <v>1</v>
      </c>
      <c r="BC8">
        <v>1</v>
      </c>
      <c r="BD8">
        <v>1</v>
      </c>
      <c r="BE8" s="1">
        <f t="shared" si="8"/>
        <v>4</v>
      </c>
      <c r="BF8" s="1" t="s">
        <v>144</v>
      </c>
      <c r="BG8" s="1">
        <f t="shared" si="9"/>
        <v>100</v>
      </c>
      <c r="BH8" s="1">
        <f t="shared" si="10"/>
        <v>3.333333333333333</v>
      </c>
      <c r="BI8" s="5">
        <f t="shared" si="11"/>
        <v>0.66666666666666663</v>
      </c>
      <c r="BJ8" s="5"/>
      <c r="BK8" s="2" t="s">
        <v>169</v>
      </c>
      <c r="BL8" s="1">
        <v>66.666666666666657</v>
      </c>
    </row>
    <row r="9" spans="1:64" x14ac:dyDescent="0.25">
      <c r="A9">
        <v>5</v>
      </c>
      <c r="B9" t="s">
        <v>61</v>
      </c>
      <c r="C9" s="11">
        <v>6</v>
      </c>
      <c r="D9" s="11">
        <v>60000</v>
      </c>
      <c r="E9">
        <v>1</v>
      </c>
      <c r="F9" s="11">
        <v>20</v>
      </c>
      <c r="G9">
        <v>55</v>
      </c>
      <c r="H9">
        <v>0</v>
      </c>
      <c r="I9" t="s">
        <v>187</v>
      </c>
      <c r="J9" s="11" t="s">
        <v>183</v>
      </c>
      <c r="K9" t="s">
        <v>54</v>
      </c>
      <c r="L9" t="s">
        <v>188</v>
      </c>
      <c r="M9" s="11" t="s">
        <v>187</v>
      </c>
      <c r="N9" s="11" t="s">
        <v>188</v>
      </c>
      <c r="O9" s="11" t="s">
        <v>195</v>
      </c>
      <c r="P9">
        <v>1</v>
      </c>
      <c r="Q9">
        <v>0</v>
      </c>
      <c r="R9">
        <v>0</v>
      </c>
      <c r="S9">
        <v>1</v>
      </c>
      <c r="T9">
        <v>0</v>
      </c>
      <c r="U9" s="1">
        <f t="shared" si="0"/>
        <v>2</v>
      </c>
      <c r="V9" s="1" t="s">
        <v>142</v>
      </c>
      <c r="W9" s="1">
        <f t="shared" si="1"/>
        <v>25</v>
      </c>
      <c r="X9">
        <v>1</v>
      </c>
      <c r="Y9">
        <v>1</v>
      </c>
      <c r="Z9">
        <v>1</v>
      </c>
      <c r="AA9">
        <v>0</v>
      </c>
      <c r="AB9" s="1">
        <f t="shared" si="2"/>
        <v>3</v>
      </c>
      <c r="AC9" s="1" t="s">
        <v>143</v>
      </c>
      <c r="AD9" s="1">
        <f t="shared" si="3"/>
        <v>50</v>
      </c>
      <c r="AE9">
        <v>0</v>
      </c>
      <c r="AF9">
        <v>1</v>
      </c>
      <c r="AG9">
        <v>1</v>
      </c>
      <c r="AH9">
        <v>0</v>
      </c>
      <c r="AI9" s="1">
        <f t="shared" si="4"/>
        <v>2</v>
      </c>
      <c r="AJ9" s="1" t="s">
        <v>143</v>
      </c>
      <c r="AK9" s="1">
        <f t="shared" si="5"/>
        <v>50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0</v>
      </c>
      <c r="AW9">
        <v>1</v>
      </c>
      <c r="AX9" s="1">
        <f t="shared" si="6"/>
        <v>5</v>
      </c>
      <c r="AY9" s="1" t="s">
        <v>142</v>
      </c>
      <c r="AZ9" s="1">
        <f t="shared" si="7"/>
        <v>41.666666666666671</v>
      </c>
      <c r="BA9">
        <v>0</v>
      </c>
      <c r="BB9">
        <v>0</v>
      </c>
      <c r="BC9">
        <v>0</v>
      </c>
      <c r="BD9">
        <v>0</v>
      </c>
      <c r="BE9" s="1">
        <f t="shared" si="8"/>
        <v>0</v>
      </c>
      <c r="BF9" s="1" t="s">
        <v>142</v>
      </c>
      <c r="BG9" s="1">
        <f t="shared" si="9"/>
        <v>0</v>
      </c>
      <c r="BH9" s="1">
        <f t="shared" si="10"/>
        <v>1.6666666666666667</v>
      </c>
      <c r="BI9" s="5">
        <f t="shared" si="11"/>
        <v>0.33333333333333337</v>
      </c>
      <c r="BJ9" s="5"/>
      <c r="BK9" s="2" t="s">
        <v>168</v>
      </c>
      <c r="BL9" s="1">
        <v>33.333333333333336</v>
      </c>
    </row>
    <row r="10" spans="1:64" x14ac:dyDescent="0.25">
      <c r="A10">
        <v>6</v>
      </c>
      <c r="B10" t="s">
        <v>62</v>
      </c>
      <c r="C10" s="11">
        <v>10</v>
      </c>
      <c r="D10" s="11">
        <v>100000</v>
      </c>
      <c r="E10">
        <v>0</v>
      </c>
      <c r="F10" s="11">
        <v>4</v>
      </c>
      <c r="G10">
        <v>66</v>
      </c>
      <c r="H10">
        <v>0</v>
      </c>
      <c r="I10" t="s">
        <v>187</v>
      </c>
      <c r="J10" s="11" t="s">
        <v>183</v>
      </c>
      <c r="K10" t="s">
        <v>57</v>
      </c>
      <c r="L10" t="s">
        <v>187</v>
      </c>
      <c r="M10" s="11" t="s">
        <v>187</v>
      </c>
      <c r="N10" s="11" t="s">
        <v>188</v>
      </c>
      <c r="O10" s="11" t="s">
        <v>195</v>
      </c>
      <c r="P10">
        <v>0</v>
      </c>
      <c r="Q10">
        <v>0</v>
      </c>
      <c r="R10">
        <v>0</v>
      </c>
      <c r="S10">
        <v>1</v>
      </c>
      <c r="T10">
        <v>0</v>
      </c>
      <c r="U10" s="1">
        <f t="shared" si="0"/>
        <v>1</v>
      </c>
      <c r="V10" s="1" t="s">
        <v>142</v>
      </c>
      <c r="W10" s="1">
        <f t="shared" si="1"/>
        <v>12.5</v>
      </c>
      <c r="X10">
        <v>0</v>
      </c>
      <c r="Y10">
        <v>0</v>
      </c>
      <c r="Z10">
        <v>1</v>
      </c>
      <c r="AA10">
        <v>0</v>
      </c>
      <c r="AB10" s="1">
        <f t="shared" si="2"/>
        <v>1</v>
      </c>
      <c r="AC10" s="1" t="s">
        <v>142</v>
      </c>
      <c r="AD10" s="1">
        <f t="shared" si="3"/>
        <v>16.666666666666664</v>
      </c>
      <c r="AE10">
        <v>0</v>
      </c>
      <c r="AF10">
        <v>1</v>
      </c>
      <c r="AG10">
        <v>1</v>
      </c>
      <c r="AH10">
        <v>1</v>
      </c>
      <c r="AI10" s="1">
        <f t="shared" si="4"/>
        <v>3</v>
      </c>
      <c r="AJ10" s="1" t="s">
        <v>144</v>
      </c>
      <c r="AK10" s="1">
        <f t="shared" si="5"/>
        <v>75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0</v>
      </c>
      <c r="AX10" s="1">
        <f t="shared" si="6"/>
        <v>4</v>
      </c>
      <c r="AY10" s="1" t="s">
        <v>142</v>
      </c>
      <c r="AZ10" s="1">
        <f t="shared" si="7"/>
        <v>33.333333333333329</v>
      </c>
      <c r="BA10">
        <v>0</v>
      </c>
      <c r="BB10">
        <v>0</v>
      </c>
      <c r="BC10">
        <v>0</v>
      </c>
      <c r="BD10">
        <v>1</v>
      </c>
      <c r="BE10" s="1">
        <f t="shared" si="8"/>
        <v>1</v>
      </c>
      <c r="BF10" s="1" t="s">
        <v>142</v>
      </c>
      <c r="BG10" s="1">
        <f t="shared" si="9"/>
        <v>25</v>
      </c>
      <c r="BH10" s="1">
        <f t="shared" si="10"/>
        <v>1.625</v>
      </c>
      <c r="BI10" s="5">
        <f t="shared" si="11"/>
        <v>0.32500000000000001</v>
      </c>
      <c r="BJ10" s="5"/>
      <c r="BK10" s="2" t="s">
        <v>168</v>
      </c>
      <c r="BL10" s="1">
        <v>32.5</v>
      </c>
    </row>
    <row r="11" spans="1:64" x14ac:dyDescent="0.25">
      <c r="A11">
        <v>7</v>
      </c>
      <c r="B11" t="s">
        <v>63</v>
      </c>
      <c r="C11" s="11">
        <v>6</v>
      </c>
      <c r="D11" s="11">
        <v>50000</v>
      </c>
      <c r="E11">
        <v>1</v>
      </c>
      <c r="F11" s="11">
        <v>30</v>
      </c>
      <c r="G11">
        <v>52</v>
      </c>
      <c r="H11">
        <v>3</v>
      </c>
      <c r="I11" t="s">
        <v>188</v>
      </c>
      <c r="J11" s="11" t="s">
        <v>183</v>
      </c>
      <c r="K11" t="s">
        <v>54</v>
      </c>
      <c r="L11" t="s">
        <v>188</v>
      </c>
      <c r="M11" s="11" t="s">
        <v>187</v>
      </c>
      <c r="N11" s="11" t="s">
        <v>188</v>
      </c>
      <c r="O11" s="11" t="s">
        <v>195</v>
      </c>
      <c r="P11">
        <v>0</v>
      </c>
      <c r="Q11">
        <v>0</v>
      </c>
      <c r="R11">
        <v>0</v>
      </c>
      <c r="S11">
        <v>1</v>
      </c>
      <c r="T11">
        <v>0</v>
      </c>
      <c r="U11" s="1">
        <f t="shared" si="0"/>
        <v>1</v>
      </c>
      <c r="V11" s="1" t="s">
        <v>142</v>
      </c>
      <c r="W11" s="1">
        <f t="shared" si="1"/>
        <v>12.5</v>
      </c>
      <c r="X11">
        <v>1</v>
      </c>
      <c r="Y11">
        <v>1</v>
      </c>
      <c r="Z11">
        <v>1</v>
      </c>
      <c r="AA11">
        <v>0</v>
      </c>
      <c r="AB11" s="1">
        <f t="shared" si="2"/>
        <v>3</v>
      </c>
      <c r="AC11" s="1" t="s">
        <v>143</v>
      </c>
      <c r="AD11" s="1">
        <f t="shared" si="3"/>
        <v>50</v>
      </c>
      <c r="AE11">
        <v>0</v>
      </c>
      <c r="AF11">
        <v>1</v>
      </c>
      <c r="AG11">
        <v>0</v>
      </c>
      <c r="AH11">
        <v>0</v>
      </c>
      <c r="AI11" s="1">
        <f t="shared" si="4"/>
        <v>1</v>
      </c>
      <c r="AJ11" s="1" t="s">
        <v>142</v>
      </c>
      <c r="AK11" s="1">
        <f t="shared" si="5"/>
        <v>25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1</v>
      </c>
      <c r="AW11">
        <v>1</v>
      </c>
      <c r="AX11" s="1">
        <f t="shared" si="6"/>
        <v>8</v>
      </c>
      <c r="AY11" s="1" t="s">
        <v>144</v>
      </c>
      <c r="AZ11" s="1">
        <f t="shared" si="7"/>
        <v>66.666666666666657</v>
      </c>
      <c r="BA11">
        <v>0</v>
      </c>
      <c r="BB11">
        <v>0</v>
      </c>
      <c r="BC11">
        <v>0</v>
      </c>
      <c r="BD11">
        <v>0</v>
      </c>
      <c r="BE11" s="1">
        <f t="shared" si="8"/>
        <v>0</v>
      </c>
      <c r="BF11" s="1" t="s">
        <v>142</v>
      </c>
      <c r="BG11" s="1">
        <f t="shared" si="9"/>
        <v>0</v>
      </c>
      <c r="BH11" s="1">
        <f t="shared" si="10"/>
        <v>1.5416666666666665</v>
      </c>
      <c r="BI11" s="5">
        <f t="shared" si="11"/>
        <v>0.30833333333333329</v>
      </c>
      <c r="BJ11" s="5"/>
      <c r="BK11" s="2" t="s">
        <v>168</v>
      </c>
      <c r="BL11" s="1">
        <v>30.833333333333329</v>
      </c>
    </row>
    <row r="12" spans="1:64" x14ac:dyDescent="0.25">
      <c r="A12">
        <v>8</v>
      </c>
      <c r="B12" t="s">
        <v>64</v>
      </c>
      <c r="C12" s="11">
        <v>5</v>
      </c>
      <c r="D12" s="11">
        <v>100000</v>
      </c>
      <c r="E12">
        <v>1</v>
      </c>
      <c r="F12" s="11">
        <v>4</v>
      </c>
      <c r="G12">
        <v>57</v>
      </c>
      <c r="H12">
        <v>2</v>
      </c>
      <c r="I12" t="s">
        <v>187</v>
      </c>
      <c r="J12" s="11" t="s">
        <v>183</v>
      </c>
      <c r="K12" t="s">
        <v>54</v>
      </c>
      <c r="L12" t="s">
        <v>188</v>
      </c>
      <c r="M12" s="11" t="s">
        <v>187</v>
      </c>
      <c r="N12" s="11" t="s">
        <v>187</v>
      </c>
      <c r="O12" s="11" t="s">
        <v>195</v>
      </c>
      <c r="P12">
        <v>1</v>
      </c>
      <c r="Q12">
        <v>0</v>
      </c>
      <c r="R12">
        <v>1</v>
      </c>
      <c r="S12">
        <v>1</v>
      </c>
      <c r="T12">
        <v>0</v>
      </c>
      <c r="U12" s="1">
        <f t="shared" si="0"/>
        <v>3</v>
      </c>
      <c r="V12" s="1" t="s">
        <v>142</v>
      </c>
      <c r="W12" s="1">
        <f t="shared" si="1"/>
        <v>37.5</v>
      </c>
      <c r="X12">
        <v>1</v>
      </c>
      <c r="Y12">
        <v>2</v>
      </c>
      <c r="Z12">
        <v>1</v>
      </c>
      <c r="AA12">
        <v>0</v>
      </c>
      <c r="AB12" s="1">
        <f t="shared" si="2"/>
        <v>4</v>
      </c>
      <c r="AC12" s="1" t="s">
        <v>144</v>
      </c>
      <c r="AD12" s="1">
        <f t="shared" si="3"/>
        <v>66.666666666666657</v>
      </c>
      <c r="AE12">
        <v>1</v>
      </c>
      <c r="AF12">
        <v>0</v>
      </c>
      <c r="AG12">
        <v>1</v>
      </c>
      <c r="AH12">
        <v>1</v>
      </c>
      <c r="AI12" s="1">
        <f t="shared" si="4"/>
        <v>3</v>
      </c>
      <c r="AJ12" s="1" t="s">
        <v>144</v>
      </c>
      <c r="AK12" s="1">
        <f t="shared" si="5"/>
        <v>75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0</v>
      </c>
      <c r="AX12" s="1">
        <f t="shared" si="6"/>
        <v>4</v>
      </c>
      <c r="AY12" s="1" t="s">
        <v>142</v>
      </c>
      <c r="AZ12" s="1">
        <f t="shared" si="7"/>
        <v>33.333333333333329</v>
      </c>
      <c r="BA12">
        <v>0</v>
      </c>
      <c r="BB12">
        <v>0</v>
      </c>
      <c r="BC12">
        <v>0</v>
      </c>
      <c r="BD12">
        <v>0</v>
      </c>
      <c r="BE12" s="1">
        <f t="shared" si="8"/>
        <v>0</v>
      </c>
      <c r="BF12" s="1" t="s">
        <v>142</v>
      </c>
      <c r="BG12" s="1">
        <f t="shared" si="9"/>
        <v>0</v>
      </c>
      <c r="BH12" s="1">
        <f t="shared" si="10"/>
        <v>2.125</v>
      </c>
      <c r="BI12" s="5">
        <f t="shared" si="11"/>
        <v>0.42499999999999999</v>
      </c>
      <c r="BJ12" s="5"/>
      <c r="BK12" s="2" t="s">
        <v>170</v>
      </c>
      <c r="BL12" s="1">
        <v>42.5</v>
      </c>
    </row>
    <row r="13" spans="1:64" x14ac:dyDescent="0.25">
      <c r="A13">
        <v>9</v>
      </c>
      <c r="B13" t="s">
        <v>65</v>
      </c>
      <c r="C13" s="11">
        <v>6</v>
      </c>
      <c r="D13" s="11">
        <v>70000</v>
      </c>
      <c r="E13">
        <v>1</v>
      </c>
      <c r="F13" s="11">
        <v>32</v>
      </c>
      <c r="G13">
        <v>68</v>
      </c>
      <c r="H13">
        <v>5</v>
      </c>
      <c r="I13" t="s">
        <v>187</v>
      </c>
      <c r="J13" s="11" t="s">
        <v>183</v>
      </c>
      <c r="K13" t="s">
        <v>54</v>
      </c>
      <c r="L13" t="s">
        <v>188</v>
      </c>
      <c r="M13" s="11" t="s">
        <v>187</v>
      </c>
      <c r="N13" s="11" t="s">
        <v>187</v>
      </c>
      <c r="O13" s="11" t="s">
        <v>196</v>
      </c>
      <c r="P13">
        <v>0</v>
      </c>
      <c r="Q13">
        <v>0</v>
      </c>
      <c r="R13">
        <v>0</v>
      </c>
      <c r="S13">
        <v>2</v>
      </c>
      <c r="T13">
        <v>0</v>
      </c>
      <c r="U13" s="1">
        <f t="shared" si="0"/>
        <v>2</v>
      </c>
      <c r="V13" s="1" t="s">
        <v>142</v>
      </c>
      <c r="W13" s="1">
        <f t="shared" si="1"/>
        <v>25</v>
      </c>
      <c r="X13">
        <v>1</v>
      </c>
      <c r="Y13">
        <v>1</v>
      </c>
      <c r="Z13">
        <v>1</v>
      </c>
      <c r="AA13">
        <v>0</v>
      </c>
      <c r="AB13" s="1">
        <f t="shared" si="2"/>
        <v>3</v>
      </c>
      <c r="AC13" s="1" t="s">
        <v>143</v>
      </c>
      <c r="AD13" s="1">
        <f t="shared" si="3"/>
        <v>50</v>
      </c>
      <c r="AE13">
        <v>0</v>
      </c>
      <c r="AF13">
        <v>0</v>
      </c>
      <c r="AG13">
        <v>1</v>
      </c>
      <c r="AH13">
        <v>0</v>
      </c>
      <c r="AI13" s="1">
        <f t="shared" si="4"/>
        <v>1</v>
      </c>
      <c r="AJ13" s="1" t="s">
        <v>142</v>
      </c>
      <c r="AK13" s="1">
        <f t="shared" si="5"/>
        <v>25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1</v>
      </c>
      <c r="AX13" s="1">
        <f t="shared" si="6"/>
        <v>4</v>
      </c>
      <c r="AY13" s="1" t="s">
        <v>142</v>
      </c>
      <c r="AZ13" s="1">
        <f t="shared" si="7"/>
        <v>33.333333333333329</v>
      </c>
      <c r="BA13">
        <v>0</v>
      </c>
      <c r="BB13">
        <v>0</v>
      </c>
      <c r="BC13">
        <v>0</v>
      </c>
      <c r="BD13">
        <v>0</v>
      </c>
      <c r="BE13" s="1">
        <f t="shared" si="8"/>
        <v>0</v>
      </c>
      <c r="BF13" s="1" t="s">
        <v>142</v>
      </c>
      <c r="BG13" s="1">
        <f t="shared" si="9"/>
        <v>0</v>
      </c>
      <c r="BH13" s="1">
        <f t="shared" si="10"/>
        <v>1.3333333333333333</v>
      </c>
      <c r="BI13" s="5">
        <f t="shared" si="11"/>
        <v>0.26666666666666666</v>
      </c>
      <c r="BJ13" s="5"/>
      <c r="BK13" s="2" t="s">
        <v>168</v>
      </c>
      <c r="BL13" s="1">
        <v>26.666666666666668</v>
      </c>
    </row>
    <row r="14" spans="1:64" x14ac:dyDescent="0.25">
      <c r="A14">
        <v>10</v>
      </c>
      <c r="B14" t="s">
        <v>66</v>
      </c>
      <c r="C14" s="11">
        <v>6</v>
      </c>
      <c r="D14" s="11">
        <v>60000</v>
      </c>
      <c r="E14">
        <v>1</v>
      </c>
      <c r="F14" s="11">
        <v>15</v>
      </c>
      <c r="G14">
        <v>62</v>
      </c>
      <c r="H14">
        <v>0</v>
      </c>
      <c r="I14" t="s">
        <v>188</v>
      </c>
      <c r="J14" s="11" t="s">
        <v>183</v>
      </c>
      <c r="K14" t="s">
        <v>54</v>
      </c>
      <c r="L14" t="s">
        <v>188</v>
      </c>
      <c r="M14" s="11" t="s">
        <v>188</v>
      </c>
      <c r="N14" s="11" t="s">
        <v>188</v>
      </c>
      <c r="O14" s="11" t="s">
        <v>195</v>
      </c>
      <c r="P14">
        <v>1</v>
      </c>
      <c r="Q14">
        <v>0</v>
      </c>
      <c r="R14">
        <v>0</v>
      </c>
      <c r="S14">
        <v>1</v>
      </c>
      <c r="T14">
        <v>0</v>
      </c>
      <c r="U14" s="1">
        <f t="shared" si="0"/>
        <v>2</v>
      </c>
      <c r="V14" s="1" t="s">
        <v>142</v>
      </c>
      <c r="W14" s="1">
        <f t="shared" si="1"/>
        <v>25</v>
      </c>
      <c r="X14">
        <v>1</v>
      </c>
      <c r="Y14">
        <v>1</v>
      </c>
      <c r="Z14">
        <v>1</v>
      </c>
      <c r="AA14">
        <v>1</v>
      </c>
      <c r="AB14" s="1">
        <f t="shared" si="2"/>
        <v>4</v>
      </c>
      <c r="AC14" s="1" t="s">
        <v>144</v>
      </c>
      <c r="AD14" s="1">
        <f t="shared" si="3"/>
        <v>66.666666666666657</v>
      </c>
      <c r="AE14">
        <v>0</v>
      </c>
      <c r="AF14">
        <v>1</v>
      </c>
      <c r="AG14">
        <v>0</v>
      </c>
      <c r="AH14">
        <v>0</v>
      </c>
      <c r="AI14" s="1">
        <f t="shared" si="4"/>
        <v>1</v>
      </c>
      <c r="AJ14" s="1" t="s">
        <v>142</v>
      </c>
      <c r="AK14" s="1">
        <f t="shared" si="5"/>
        <v>25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 s="1">
        <f t="shared" si="6"/>
        <v>8</v>
      </c>
      <c r="AY14" s="1" t="s">
        <v>144</v>
      </c>
      <c r="AZ14" s="1">
        <f t="shared" si="7"/>
        <v>66.666666666666657</v>
      </c>
      <c r="BA14">
        <v>0</v>
      </c>
      <c r="BB14">
        <v>0</v>
      </c>
      <c r="BC14">
        <v>1</v>
      </c>
      <c r="BD14">
        <v>0</v>
      </c>
      <c r="BE14" s="1">
        <f t="shared" si="8"/>
        <v>1</v>
      </c>
      <c r="BF14" s="1" t="s">
        <v>142</v>
      </c>
      <c r="BG14" s="1">
        <f t="shared" si="9"/>
        <v>25</v>
      </c>
      <c r="BH14" s="1">
        <f t="shared" si="10"/>
        <v>2.083333333333333</v>
      </c>
      <c r="BI14" s="5">
        <f t="shared" si="11"/>
        <v>0.41666666666666663</v>
      </c>
      <c r="BJ14" s="5"/>
      <c r="BK14" s="2" t="s">
        <v>171</v>
      </c>
      <c r="BL14" s="1">
        <v>41.666666666666664</v>
      </c>
    </row>
    <row r="15" spans="1:64" x14ac:dyDescent="0.25">
      <c r="A15">
        <v>11</v>
      </c>
      <c r="B15" t="s">
        <v>67</v>
      </c>
      <c r="C15" s="11">
        <v>15</v>
      </c>
      <c r="D15" s="11">
        <v>300000</v>
      </c>
      <c r="E15">
        <v>12</v>
      </c>
      <c r="F15" s="11">
        <v>6</v>
      </c>
      <c r="G15">
        <v>63</v>
      </c>
      <c r="H15">
        <v>0</v>
      </c>
      <c r="I15" t="s">
        <v>188</v>
      </c>
      <c r="J15" s="11" t="s">
        <v>183</v>
      </c>
      <c r="K15" t="s">
        <v>54</v>
      </c>
      <c r="L15" t="s">
        <v>188</v>
      </c>
      <c r="M15" s="11" t="s">
        <v>188</v>
      </c>
      <c r="N15" s="11" t="s">
        <v>188</v>
      </c>
      <c r="O15" s="11" t="s">
        <v>195</v>
      </c>
      <c r="P15">
        <v>0</v>
      </c>
      <c r="Q15">
        <v>0</v>
      </c>
      <c r="R15">
        <v>0</v>
      </c>
      <c r="S15">
        <v>1</v>
      </c>
      <c r="T15">
        <v>0</v>
      </c>
      <c r="U15" s="1">
        <f t="shared" si="0"/>
        <v>1</v>
      </c>
      <c r="V15" s="1" t="s">
        <v>142</v>
      </c>
      <c r="W15" s="1">
        <f t="shared" si="1"/>
        <v>12.5</v>
      </c>
      <c r="X15">
        <v>1</v>
      </c>
      <c r="Y15">
        <v>1</v>
      </c>
      <c r="Z15">
        <v>1</v>
      </c>
      <c r="AA15">
        <v>1</v>
      </c>
      <c r="AB15" s="1">
        <f t="shared" si="2"/>
        <v>4</v>
      </c>
      <c r="AC15" s="1" t="s">
        <v>144</v>
      </c>
      <c r="AD15" s="1">
        <f t="shared" si="3"/>
        <v>66.666666666666657</v>
      </c>
      <c r="AE15">
        <v>1</v>
      </c>
      <c r="AF15">
        <v>1</v>
      </c>
      <c r="AG15">
        <v>1</v>
      </c>
      <c r="AH15">
        <v>1</v>
      </c>
      <c r="AI15" s="1">
        <f t="shared" si="4"/>
        <v>4</v>
      </c>
      <c r="AJ15" s="1" t="s">
        <v>144</v>
      </c>
      <c r="AK15" s="1">
        <f t="shared" si="5"/>
        <v>100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1</v>
      </c>
      <c r="AX15" s="1">
        <f t="shared" si="6"/>
        <v>11</v>
      </c>
      <c r="AY15" s="1" t="s">
        <v>144</v>
      </c>
      <c r="AZ15" s="1">
        <f t="shared" si="7"/>
        <v>91.666666666666657</v>
      </c>
      <c r="BA15">
        <v>0</v>
      </c>
      <c r="BB15">
        <v>0</v>
      </c>
      <c r="BC15">
        <v>0</v>
      </c>
      <c r="BD15">
        <v>0</v>
      </c>
      <c r="BE15" s="1">
        <f t="shared" si="8"/>
        <v>0</v>
      </c>
      <c r="BF15" s="1" t="s">
        <v>142</v>
      </c>
      <c r="BG15" s="1">
        <f t="shared" si="9"/>
        <v>0</v>
      </c>
      <c r="BH15" s="1">
        <f t="shared" si="10"/>
        <v>2.708333333333333</v>
      </c>
      <c r="BI15" s="5">
        <f t="shared" si="11"/>
        <v>0.54166666666666663</v>
      </c>
      <c r="BJ15" s="5"/>
      <c r="BK15" s="2" t="s">
        <v>171</v>
      </c>
      <c r="BL15" s="1">
        <v>54.166666666666664</v>
      </c>
    </row>
    <row r="16" spans="1:64" x14ac:dyDescent="0.25">
      <c r="A16">
        <v>12</v>
      </c>
      <c r="B16" t="s">
        <v>68</v>
      </c>
      <c r="C16" s="11">
        <v>40</v>
      </c>
      <c r="D16" s="11">
        <v>1000000</v>
      </c>
      <c r="E16">
        <v>1</v>
      </c>
      <c r="F16" s="11">
        <v>10</v>
      </c>
      <c r="G16">
        <v>36</v>
      </c>
      <c r="H16">
        <v>10</v>
      </c>
      <c r="I16" t="s">
        <v>187</v>
      </c>
      <c r="J16" s="11" t="s">
        <v>182</v>
      </c>
      <c r="K16" t="s">
        <v>57</v>
      </c>
      <c r="L16" t="s">
        <v>188</v>
      </c>
      <c r="M16" s="11" t="s">
        <v>188</v>
      </c>
      <c r="N16" s="11" t="s">
        <v>187</v>
      </c>
      <c r="O16" s="11" t="s">
        <v>195</v>
      </c>
      <c r="P16">
        <v>1</v>
      </c>
      <c r="Q16">
        <v>1</v>
      </c>
      <c r="R16">
        <v>1</v>
      </c>
      <c r="S16">
        <v>1</v>
      </c>
      <c r="T16">
        <v>0</v>
      </c>
      <c r="U16" s="1">
        <f t="shared" si="0"/>
        <v>4</v>
      </c>
      <c r="V16" s="1" t="s">
        <v>143</v>
      </c>
      <c r="W16" s="1">
        <f t="shared" si="1"/>
        <v>50</v>
      </c>
      <c r="X16">
        <v>1</v>
      </c>
      <c r="Y16">
        <v>1</v>
      </c>
      <c r="Z16">
        <v>1</v>
      </c>
      <c r="AA16">
        <v>0</v>
      </c>
      <c r="AB16" s="1">
        <f t="shared" si="2"/>
        <v>3</v>
      </c>
      <c r="AC16" s="1" t="s">
        <v>143</v>
      </c>
      <c r="AD16" s="1">
        <f t="shared" si="3"/>
        <v>50</v>
      </c>
      <c r="AE16">
        <v>1</v>
      </c>
      <c r="AF16">
        <v>0</v>
      </c>
      <c r="AG16">
        <v>1</v>
      </c>
      <c r="AH16">
        <v>0</v>
      </c>
      <c r="AI16" s="1">
        <f t="shared" si="4"/>
        <v>2</v>
      </c>
      <c r="AJ16" s="1" t="s">
        <v>143</v>
      </c>
      <c r="AK16" s="1">
        <f t="shared" si="5"/>
        <v>50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 s="1">
        <f t="shared" si="6"/>
        <v>7</v>
      </c>
      <c r="AY16" s="1" t="s">
        <v>144</v>
      </c>
      <c r="AZ16" s="1">
        <f t="shared" si="7"/>
        <v>58.333333333333336</v>
      </c>
      <c r="BA16">
        <v>1</v>
      </c>
      <c r="BB16">
        <v>0</v>
      </c>
      <c r="BC16">
        <v>0</v>
      </c>
      <c r="BD16">
        <v>1</v>
      </c>
      <c r="BE16" s="1">
        <f t="shared" si="8"/>
        <v>2</v>
      </c>
      <c r="BF16" s="1" t="s">
        <v>143</v>
      </c>
      <c r="BG16" s="1">
        <f t="shared" si="9"/>
        <v>50</v>
      </c>
      <c r="BH16" s="1">
        <f t="shared" si="10"/>
        <v>2.5833333333333335</v>
      </c>
      <c r="BI16" s="5">
        <f t="shared" si="11"/>
        <v>0.51666666666666672</v>
      </c>
      <c r="BJ16" s="5"/>
      <c r="BK16" s="2" t="s">
        <v>171</v>
      </c>
      <c r="BL16" s="1">
        <v>51.666666666666671</v>
      </c>
    </row>
    <row r="17" spans="1:64" x14ac:dyDescent="0.25">
      <c r="A17">
        <v>13</v>
      </c>
      <c r="B17" t="s">
        <v>69</v>
      </c>
      <c r="C17" s="11">
        <v>40</v>
      </c>
      <c r="D17" s="11">
        <v>500000</v>
      </c>
      <c r="E17">
        <v>2</v>
      </c>
      <c r="F17" s="11">
        <v>7</v>
      </c>
      <c r="G17">
        <v>37</v>
      </c>
      <c r="H17">
        <v>10</v>
      </c>
      <c r="I17" t="s">
        <v>188</v>
      </c>
      <c r="J17" s="11" t="s">
        <v>182</v>
      </c>
      <c r="K17" t="s">
        <v>54</v>
      </c>
      <c r="L17" t="s">
        <v>188</v>
      </c>
      <c r="M17" s="11" t="s">
        <v>187</v>
      </c>
      <c r="N17" s="11" t="s">
        <v>188</v>
      </c>
      <c r="O17" s="11" t="s">
        <v>196</v>
      </c>
      <c r="P17">
        <v>1</v>
      </c>
      <c r="Q17">
        <v>1</v>
      </c>
      <c r="R17">
        <v>1</v>
      </c>
      <c r="S17">
        <v>1</v>
      </c>
      <c r="T17">
        <v>0</v>
      </c>
      <c r="U17" s="1">
        <f t="shared" si="0"/>
        <v>4</v>
      </c>
      <c r="V17" s="1" t="s">
        <v>143</v>
      </c>
      <c r="W17" s="1">
        <f t="shared" si="1"/>
        <v>50</v>
      </c>
      <c r="X17">
        <v>1</v>
      </c>
      <c r="Y17">
        <v>2</v>
      </c>
      <c r="Z17">
        <v>1</v>
      </c>
      <c r="AA17">
        <v>1</v>
      </c>
      <c r="AB17" s="1">
        <f t="shared" si="2"/>
        <v>5</v>
      </c>
      <c r="AC17" s="1" t="s">
        <v>144</v>
      </c>
      <c r="AD17" s="1">
        <f t="shared" si="3"/>
        <v>83.333333333333343</v>
      </c>
      <c r="AE17">
        <v>0</v>
      </c>
      <c r="AF17">
        <v>1</v>
      </c>
      <c r="AG17">
        <v>1</v>
      </c>
      <c r="AH17">
        <v>0</v>
      </c>
      <c r="AI17" s="1">
        <f t="shared" si="4"/>
        <v>2</v>
      </c>
      <c r="AJ17" s="1" t="s">
        <v>143</v>
      </c>
      <c r="AK17" s="1">
        <f t="shared" si="5"/>
        <v>50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1</v>
      </c>
      <c r="AX17" s="1">
        <f t="shared" si="6"/>
        <v>8</v>
      </c>
      <c r="AY17" s="1" t="s">
        <v>144</v>
      </c>
      <c r="AZ17" s="1">
        <f t="shared" si="7"/>
        <v>66.666666666666657</v>
      </c>
      <c r="BA17">
        <v>0</v>
      </c>
      <c r="BB17">
        <v>0</v>
      </c>
      <c r="BC17">
        <v>0</v>
      </c>
      <c r="BD17">
        <v>0</v>
      </c>
      <c r="BE17" s="1">
        <f t="shared" si="8"/>
        <v>0</v>
      </c>
      <c r="BF17" s="1" t="s">
        <v>142</v>
      </c>
      <c r="BG17" s="1">
        <f t="shared" si="9"/>
        <v>0</v>
      </c>
      <c r="BH17" s="1">
        <f t="shared" si="10"/>
        <v>2.5</v>
      </c>
      <c r="BI17" s="5">
        <f t="shared" si="11"/>
        <v>0.5</v>
      </c>
      <c r="BJ17" s="5"/>
      <c r="BK17" s="2" t="s">
        <v>171</v>
      </c>
      <c r="BL17" s="1">
        <v>50</v>
      </c>
    </row>
    <row r="18" spans="1:64" x14ac:dyDescent="0.25">
      <c r="A18">
        <v>14</v>
      </c>
      <c r="B18" t="s">
        <v>70</v>
      </c>
      <c r="C18" s="11">
        <v>10</v>
      </c>
      <c r="D18" s="11">
        <v>200000</v>
      </c>
      <c r="E18">
        <v>0</v>
      </c>
      <c r="F18" s="11">
        <v>7</v>
      </c>
      <c r="G18">
        <v>26</v>
      </c>
      <c r="H18">
        <v>8</v>
      </c>
      <c r="I18" t="s">
        <v>187</v>
      </c>
      <c r="J18" s="11" t="s">
        <v>183</v>
      </c>
      <c r="K18" t="s">
        <v>54</v>
      </c>
      <c r="L18" t="s">
        <v>187</v>
      </c>
      <c r="M18" s="11" t="s">
        <v>187</v>
      </c>
      <c r="N18" s="11" t="s">
        <v>188</v>
      </c>
      <c r="O18" s="11" t="s">
        <v>195</v>
      </c>
      <c r="P18">
        <v>1</v>
      </c>
      <c r="Q18">
        <v>0</v>
      </c>
      <c r="R18">
        <v>0</v>
      </c>
      <c r="S18">
        <v>1</v>
      </c>
      <c r="T18">
        <v>0</v>
      </c>
      <c r="U18" s="1">
        <f t="shared" si="0"/>
        <v>2</v>
      </c>
      <c r="V18" s="1" t="s">
        <v>142</v>
      </c>
      <c r="W18" s="1">
        <f t="shared" si="1"/>
        <v>25</v>
      </c>
      <c r="X18">
        <v>1</v>
      </c>
      <c r="Y18">
        <v>1</v>
      </c>
      <c r="Z18">
        <v>0</v>
      </c>
      <c r="AA18">
        <v>0</v>
      </c>
      <c r="AB18" s="1">
        <f t="shared" si="2"/>
        <v>2</v>
      </c>
      <c r="AC18" s="1" t="s">
        <v>142</v>
      </c>
      <c r="AD18" s="1">
        <f t="shared" si="3"/>
        <v>33.333333333333329</v>
      </c>
      <c r="AE18">
        <v>1</v>
      </c>
      <c r="AF18">
        <v>1</v>
      </c>
      <c r="AG18">
        <v>0</v>
      </c>
      <c r="AH18">
        <v>0</v>
      </c>
      <c r="AI18" s="1">
        <f t="shared" si="4"/>
        <v>2</v>
      </c>
      <c r="AJ18" s="1" t="s">
        <v>143</v>
      </c>
      <c r="AK18" s="1">
        <f t="shared" si="5"/>
        <v>50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1</v>
      </c>
      <c r="AX18" s="1">
        <f t="shared" si="6"/>
        <v>7</v>
      </c>
      <c r="AY18" s="1" t="s">
        <v>144</v>
      </c>
      <c r="AZ18" s="1">
        <f t="shared" si="7"/>
        <v>58.333333333333336</v>
      </c>
      <c r="BA18">
        <v>0</v>
      </c>
      <c r="BB18">
        <v>0</v>
      </c>
      <c r="BC18">
        <v>1</v>
      </c>
      <c r="BD18">
        <v>1</v>
      </c>
      <c r="BE18" s="1">
        <f t="shared" si="8"/>
        <v>2</v>
      </c>
      <c r="BF18" s="1" t="s">
        <v>143</v>
      </c>
      <c r="BG18" s="1">
        <f t="shared" si="9"/>
        <v>50</v>
      </c>
      <c r="BH18" s="1">
        <f t="shared" si="10"/>
        <v>2.1666666666666665</v>
      </c>
      <c r="BI18" s="5">
        <f t="shared" si="11"/>
        <v>0.43333333333333329</v>
      </c>
      <c r="BJ18" s="5"/>
      <c r="BK18" s="2" t="s">
        <v>171</v>
      </c>
      <c r="BL18" s="1">
        <v>43.333333333333329</v>
      </c>
    </row>
    <row r="19" spans="1:64" x14ac:dyDescent="0.25">
      <c r="A19">
        <v>15</v>
      </c>
      <c r="B19" t="s">
        <v>71</v>
      </c>
      <c r="C19" s="11">
        <v>25</v>
      </c>
      <c r="D19" s="11">
        <v>500000</v>
      </c>
      <c r="E19">
        <v>2</v>
      </c>
      <c r="F19" s="11">
        <v>4</v>
      </c>
      <c r="G19">
        <v>49</v>
      </c>
      <c r="H19">
        <v>12</v>
      </c>
      <c r="I19" t="s">
        <v>188</v>
      </c>
      <c r="J19" s="11" t="s">
        <v>182</v>
      </c>
      <c r="K19" t="s">
        <v>54</v>
      </c>
      <c r="L19" t="s">
        <v>188</v>
      </c>
      <c r="M19" s="11" t="s">
        <v>187</v>
      </c>
      <c r="N19" s="11" t="s">
        <v>188</v>
      </c>
      <c r="O19" s="11" t="s">
        <v>195</v>
      </c>
      <c r="P19">
        <v>1</v>
      </c>
      <c r="Q19">
        <v>1</v>
      </c>
      <c r="R19">
        <v>0</v>
      </c>
      <c r="S19">
        <v>1</v>
      </c>
      <c r="T19">
        <v>0</v>
      </c>
      <c r="U19" s="1">
        <f t="shared" si="0"/>
        <v>3</v>
      </c>
      <c r="V19" s="1" t="s">
        <v>142</v>
      </c>
      <c r="W19" s="1">
        <f t="shared" si="1"/>
        <v>37.5</v>
      </c>
      <c r="X19">
        <v>1</v>
      </c>
      <c r="Y19">
        <v>1</v>
      </c>
      <c r="Z19">
        <v>1</v>
      </c>
      <c r="AA19">
        <v>1</v>
      </c>
      <c r="AB19" s="1">
        <f t="shared" si="2"/>
        <v>4</v>
      </c>
      <c r="AC19" s="1" t="s">
        <v>144</v>
      </c>
      <c r="AD19" s="1">
        <f t="shared" si="3"/>
        <v>66.666666666666657</v>
      </c>
      <c r="AE19">
        <v>1</v>
      </c>
      <c r="AF19">
        <v>1</v>
      </c>
      <c r="AG19">
        <v>1</v>
      </c>
      <c r="AH19">
        <v>1</v>
      </c>
      <c r="AI19" s="1">
        <f t="shared" si="4"/>
        <v>4</v>
      </c>
      <c r="AJ19" s="1" t="s">
        <v>144</v>
      </c>
      <c r="AK19" s="1">
        <f t="shared" si="5"/>
        <v>100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 s="1">
        <f t="shared" si="6"/>
        <v>9</v>
      </c>
      <c r="AY19" s="1" t="s">
        <v>144</v>
      </c>
      <c r="AZ19" s="1">
        <f t="shared" si="7"/>
        <v>75</v>
      </c>
      <c r="BA19">
        <v>0</v>
      </c>
      <c r="BB19">
        <v>0</v>
      </c>
      <c r="BC19">
        <v>0</v>
      </c>
      <c r="BD19">
        <v>0</v>
      </c>
      <c r="BE19" s="1">
        <f t="shared" si="8"/>
        <v>0</v>
      </c>
      <c r="BF19" s="1" t="s">
        <v>142</v>
      </c>
      <c r="BG19" s="1">
        <f t="shared" si="9"/>
        <v>0</v>
      </c>
      <c r="BH19" s="1">
        <f t="shared" si="10"/>
        <v>2.7916666666666665</v>
      </c>
      <c r="BI19" s="5">
        <f t="shared" si="11"/>
        <v>0.55833333333333335</v>
      </c>
      <c r="BJ19" s="5"/>
      <c r="BK19" s="2" t="s">
        <v>171</v>
      </c>
      <c r="BL19" s="1">
        <v>55.833333333333336</v>
      </c>
    </row>
    <row r="20" spans="1:64" x14ac:dyDescent="0.25">
      <c r="A20">
        <v>16</v>
      </c>
      <c r="B20" t="s">
        <v>72</v>
      </c>
      <c r="C20" s="11">
        <v>10</v>
      </c>
      <c r="D20" s="11">
        <v>100000</v>
      </c>
      <c r="E20">
        <v>0</v>
      </c>
      <c r="F20" s="11">
        <v>7</v>
      </c>
      <c r="G20">
        <v>48</v>
      </c>
      <c r="H20">
        <v>10</v>
      </c>
      <c r="I20" t="s">
        <v>187</v>
      </c>
      <c r="J20" s="11" t="s">
        <v>183</v>
      </c>
      <c r="K20" t="s">
        <v>54</v>
      </c>
      <c r="L20" t="s">
        <v>187</v>
      </c>
      <c r="M20" s="11" t="s">
        <v>187</v>
      </c>
      <c r="N20" s="11" t="s">
        <v>188</v>
      </c>
      <c r="O20" s="11" t="s">
        <v>196</v>
      </c>
      <c r="P20">
        <v>1</v>
      </c>
      <c r="Q20">
        <v>0</v>
      </c>
      <c r="R20">
        <v>0</v>
      </c>
      <c r="S20">
        <v>1</v>
      </c>
      <c r="T20">
        <v>0</v>
      </c>
      <c r="U20" s="1">
        <f t="shared" si="0"/>
        <v>2</v>
      </c>
      <c r="V20" s="1" t="s">
        <v>142</v>
      </c>
      <c r="W20" s="1">
        <f t="shared" si="1"/>
        <v>25</v>
      </c>
      <c r="X20">
        <v>1</v>
      </c>
      <c r="Y20">
        <v>1</v>
      </c>
      <c r="Z20">
        <v>1</v>
      </c>
      <c r="AA20">
        <v>0</v>
      </c>
      <c r="AB20" s="1">
        <f t="shared" si="2"/>
        <v>3</v>
      </c>
      <c r="AC20" s="1" t="s">
        <v>143</v>
      </c>
      <c r="AD20" s="1">
        <f t="shared" si="3"/>
        <v>50</v>
      </c>
      <c r="AE20">
        <v>0</v>
      </c>
      <c r="AF20">
        <v>1</v>
      </c>
      <c r="AG20">
        <v>1</v>
      </c>
      <c r="AH20">
        <v>0</v>
      </c>
      <c r="AI20" s="1">
        <f t="shared" si="4"/>
        <v>2</v>
      </c>
      <c r="AJ20" s="1" t="s">
        <v>143</v>
      </c>
      <c r="AK20" s="1">
        <f t="shared" si="5"/>
        <v>50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 s="1">
        <f t="shared" si="6"/>
        <v>1</v>
      </c>
      <c r="AY20" s="1" t="s">
        <v>142</v>
      </c>
      <c r="AZ20" s="1">
        <f t="shared" si="7"/>
        <v>8.3333333333333321</v>
      </c>
      <c r="BA20">
        <v>0</v>
      </c>
      <c r="BB20">
        <v>0</v>
      </c>
      <c r="BC20">
        <v>0</v>
      </c>
      <c r="BD20">
        <v>0</v>
      </c>
      <c r="BE20" s="1">
        <f t="shared" si="8"/>
        <v>0</v>
      </c>
      <c r="BF20" s="1" t="s">
        <v>142</v>
      </c>
      <c r="BG20" s="1">
        <f t="shared" si="9"/>
        <v>0</v>
      </c>
      <c r="BH20" s="1">
        <f t="shared" si="10"/>
        <v>1.3333333333333333</v>
      </c>
      <c r="BI20" s="5">
        <f t="shared" si="11"/>
        <v>0.26666666666666666</v>
      </c>
      <c r="BJ20" s="5"/>
      <c r="BK20" s="2" t="s">
        <v>168</v>
      </c>
      <c r="BL20" s="1">
        <v>26.666666666666668</v>
      </c>
    </row>
    <row r="21" spans="1:64" x14ac:dyDescent="0.25">
      <c r="A21">
        <v>17</v>
      </c>
      <c r="B21" t="s">
        <v>73</v>
      </c>
      <c r="C21" s="11">
        <v>4</v>
      </c>
      <c r="D21" s="11">
        <v>50000</v>
      </c>
      <c r="E21">
        <v>0</v>
      </c>
      <c r="F21" s="11">
        <v>2</v>
      </c>
      <c r="G21">
        <v>54</v>
      </c>
      <c r="H21">
        <v>10</v>
      </c>
      <c r="I21" t="s">
        <v>187</v>
      </c>
      <c r="J21" s="11" t="s">
        <v>183</v>
      </c>
      <c r="K21" t="s">
        <v>54</v>
      </c>
      <c r="L21" t="s">
        <v>187</v>
      </c>
      <c r="M21" s="11" t="s">
        <v>187</v>
      </c>
      <c r="N21" s="11" t="s">
        <v>188</v>
      </c>
      <c r="O21" s="11" t="s">
        <v>195</v>
      </c>
      <c r="P21">
        <v>0</v>
      </c>
      <c r="Q21">
        <v>0</v>
      </c>
      <c r="R21">
        <v>0</v>
      </c>
      <c r="S21">
        <v>1</v>
      </c>
      <c r="T21">
        <v>0</v>
      </c>
      <c r="U21" s="1">
        <f t="shared" si="0"/>
        <v>1</v>
      </c>
      <c r="V21" s="1" t="s">
        <v>142</v>
      </c>
      <c r="W21" s="1">
        <f t="shared" si="1"/>
        <v>12.5</v>
      </c>
      <c r="X21">
        <v>0</v>
      </c>
      <c r="Y21">
        <v>1</v>
      </c>
      <c r="Z21">
        <v>1</v>
      </c>
      <c r="AA21">
        <v>1</v>
      </c>
      <c r="AB21" s="1">
        <f t="shared" si="2"/>
        <v>3</v>
      </c>
      <c r="AC21" s="1" t="s">
        <v>143</v>
      </c>
      <c r="AD21" s="1">
        <f t="shared" si="3"/>
        <v>50</v>
      </c>
      <c r="AE21">
        <v>0</v>
      </c>
      <c r="AF21">
        <v>1</v>
      </c>
      <c r="AG21">
        <v>1</v>
      </c>
      <c r="AH21">
        <v>0</v>
      </c>
      <c r="AI21" s="1">
        <f t="shared" si="4"/>
        <v>2</v>
      </c>
      <c r="AJ21" s="1" t="s">
        <v>143</v>
      </c>
      <c r="AK21" s="1">
        <f t="shared" si="5"/>
        <v>50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 s="1">
        <f t="shared" si="6"/>
        <v>2</v>
      </c>
      <c r="AY21" s="1" t="s">
        <v>142</v>
      </c>
      <c r="AZ21" s="1">
        <f t="shared" si="7"/>
        <v>16.666666666666664</v>
      </c>
      <c r="BA21">
        <v>0</v>
      </c>
      <c r="BB21">
        <v>0</v>
      </c>
      <c r="BC21">
        <v>0</v>
      </c>
      <c r="BD21">
        <v>0</v>
      </c>
      <c r="BE21" s="1">
        <f t="shared" si="8"/>
        <v>0</v>
      </c>
      <c r="BF21" s="1" t="s">
        <v>142</v>
      </c>
      <c r="BG21" s="1">
        <f t="shared" si="9"/>
        <v>0</v>
      </c>
      <c r="BH21" s="1">
        <f t="shared" si="10"/>
        <v>1.2916666666666667</v>
      </c>
      <c r="BI21" s="5">
        <f t="shared" si="11"/>
        <v>0.25833333333333336</v>
      </c>
      <c r="BJ21" s="5"/>
      <c r="BK21" s="2" t="s">
        <v>168</v>
      </c>
      <c r="BL21" s="1">
        <v>25.833333333333336</v>
      </c>
    </row>
    <row r="22" spans="1:64" x14ac:dyDescent="0.25">
      <c r="A22">
        <v>18</v>
      </c>
      <c r="B22" t="s">
        <v>74</v>
      </c>
      <c r="C22" s="11">
        <v>10</v>
      </c>
      <c r="D22" s="11">
        <v>300000</v>
      </c>
      <c r="E22">
        <v>0</v>
      </c>
      <c r="F22" s="11">
        <v>5</v>
      </c>
      <c r="G22">
        <v>37</v>
      </c>
      <c r="H22">
        <v>12</v>
      </c>
      <c r="I22" t="s">
        <v>188</v>
      </c>
      <c r="J22" s="11" t="s">
        <v>183</v>
      </c>
      <c r="K22" t="s">
        <v>54</v>
      </c>
      <c r="L22" t="s">
        <v>187</v>
      </c>
      <c r="M22" s="11" t="s">
        <v>187</v>
      </c>
      <c r="N22" s="11" t="s">
        <v>188</v>
      </c>
      <c r="O22" s="11" t="s">
        <v>195</v>
      </c>
      <c r="P22">
        <v>1</v>
      </c>
      <c r="Q22">
        <v>0</v>
      </c>
      <c r="R22">
        <v>1</v>
      </c>
      <c r="S22">
        <v>1</v>
      </c>
      <c r="T22">
        <v>0</v>
      </c>
      <c r="U22" s="1">
        <f t="shared" si="0"/>
        <v>3</v>
      </c>
      <c r="V22" s="1" t="s">
        <v>142</v>
      </c>
      <c r="W22" s="1">
        <f t="shared" si="1"/>
        <v>37.5</v>
      </c>
      <c r="X22">
        <v>0</v>
      </c>
      <c r="Y22">
        <v>0</v>
      </c>
      <c r="Z22">
        <v>1</v>
      </c>
      <c r="AA22">
        <v>0</v>
      </c>
      <c r="AB22" s="1">
        <f t="shared" si="2"/>
        <v>1</v>
      </c>
      <c r="AC22" s="1" t="s">
        <v>142</v>
      </c>
      <c r="AD22" s="1">
        <f t="shared" si="3"/>
        <v>16.666666666666664</v>
      </c>
      <c r="AE22">
        <v>1</v>
      </c>
      <c r="AF22">
        <v>1</v>
      </c>
      <c r="AG22">
        <v>0</v>
      </c>
      <c r="AH22">
        <v>0</v>
      </c>
      <c r="AI22" s="1">
        <f t="shared" si="4"/>
        <v>2</v>
      </c>
      <c r="AJ22" s="1" t="s">
        <v>143</v>
      </c>
      <c r="AK22" s="1">
        <f t="shared" si="5"/>
        <v>50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 s="1">
        <f t="shared" si="6"/>
        <v>4</v>
      </c>
      <c r="AY22" s="1" t="s">
        <v>142</v>
      </c>
      <c r="AZ22" s="1">
        <f t="shared" si="7"/>
        <v>33.333333333333329</v>
      </c>
      <c r="BA22">
        <v>0</v>
      </c>
      <c r="BB22">
        <v>0</v>
      </c>
      <c r="BC22">
        <v>1</v>
      </c>
      <c r="BD22">
        <v>0</v>
      </c>
      <c r="BE22" s="1">
        <f t="shared" si="8"/>
        <v>1</v>
      </c>
      <c r="BF22" s="1" t="s">
        <v>142</v>
      </c>
      <c r="BG22" s="1">
        <f t="shared" si="9"/>
        <v>25</v>
      </c>
      <c r="BH22" s="1">
        <f t="shared" si="10"/>
        <v>1.625</v>
      </c>
      <c r="BI22" s="5">
        <f t="shared" si="11"/>
        <v>0.32500000000000001</v>
      </c>
      <c r="BJ22" s="5"/>
      <c r="BK22" s="2" t="s">
        <v>168</v>
      </c>
      <c r="BL22" s="1">
        <v>32.5</v>
      </c>
    </row>
    <row r="23" spans="1:64" x14ac:dyDescent="0.25">
      <c r="A23">
        <v>19</v>
      </c>
      <c r="B23" t="s">
        <v>75</v>
      </c>
      <c r="C23" s="11">
        <v>10</v>
      </c>
      <c r="D23" s="11">
        <v>100000</v>
      </c>
      <c r="E23">
        <v>0</v>
      </c>
      <c r="F23" s="11">
        <v>2</v>
      </c>
      <c r="G23">
        <v>34</v>
      </c>
      <c r="H23">
        <v>10</v>
      </c>
      <c r="I23" t="s">
        <v>187</v>
      </c>
      <c r="J23" s="11" t="s">
        <v>183</v>
      </c>
      <c r="K23" t="s">
        <v>54</v>
      </c>
      <c r="L23" t="s">
        <v>187</v>
      </c>
      <c r="M23" s="11" t="s">
        <v>187</v>
      </c>
      <c r="N23" s="11" t="s">
        <v>188</v>
      </c>
      <c r="O23" s="11" t="s">
        <v>196</v>
      </c>
      <c r="P23">
        <v>0</v>
      </c>
      <c r="Q23">
        <v>0</v>
      </c>
      <c r="R23">
        <v>0</v>
      </c>
      <c r="S23">
        <v>1</v>
      </c>
      <c r="T23">
        <v>0</v>
      </c>
      <c r="U23" s="1">
        <f t="shared" si="0"/>
        <v>1</v>
      </c>
      <c r="V23" s="1" t="s">
        <v>142</v>
      </c>
      <c r="W23" s="1">
        <f t="shared" si="1"/>
        <v>12.5</v>
      </c>
      <c r="X23">
        <v>1</v>
      </c>
      <c r="Y23">
        <v>0</v>
      </c>
      <c r="Z23">
        <v>1</v>
      </c>
      <c r="AA23">
        <v>2</v>
      </c>
      <c r="AB23" s="1">
        <f t="shared" si="2"/>
        <v>4</v>
      </c>
      <c r="AC23" s="1" t="s">
        <v>144</v>
      </c>
      <c r="AD23" s="1">
        <f t="shared" si="3"/>
        <v>66.666666666666657</v>
      </c>
      <c r="AE23">
        <v>0</v>
      </c>
      <c r="AF23">
        <v>1</v>
      </c>
      <c r="AG23">
        <v>1</v>
      </c>
      <c r="AH23">
        <v>0</v>
      </c>
      <c r="AI23" s="1">
        <f t="shared" si="4"/>
        <v>2</v>
      </c>
      <c r="AJ23" s="1" t="s">
        <v>143</v>
      </c>
      <c r="AK23" s="1">
        <f t="shared" si="5"/>
        <v>50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1</v>
      </c>
      <c r="AX23" s="1">
        <f t="shared" si="6"/>
        <v>5</v>
      </c>
      <c r="AY23" s="1" t="s">
        <v>142</v>
      </c>
      <c r="AZ23" s="1">
        <f t="shared" si="7"/>
        <v>41.666666666666671</v>
      </c>
      <c r="BA23">
        <v>0</v>
      </c>
      <c r="BB23">
        <v>0</v>
      </c>
      <c r="BC23">
        <v>0</v>
      </c>
      <c r="BD23">
        <v>0</v>
      </c>
      <c r="BE23" s="1">
        <f t="shared" si="8"/>
        <v>0</v>
      </c>
      <c r="BF23" s="1" t="s">
        <v>142</v>
      </c>
      <c r="BG23" s="1">
        <f t="shared" si="9"/>
        <v>0</v>
      </c>
      <c r="BH23" s="1">
        <f t="shared" si="10"/>
        <v>1.7083333333333333</v>
      </c>
      <c r="BI23" s="5">
        <f t="shared" si="11"/>
        <v>0.34166666666666667</v>
      </c>
      <c r="BJ23" s="5"/>
      <c r="BK23" s="2" t="s">
        <v>168</v>
      </c>
      <c r="BL23" s="1">
        <v>34.166666666666664</v>
      </c>
    </row>
    <row r="24" spans="1:64" x14ac:dyDescent="0.25">
      <c r="A24">
        <v>20</v>
      </c>
      <c r="B24" t="s">
        <v>76</v>
      </c>
      <c r="C24" s="11">
        <v>10</v>
      </c>
      <c r="D24" s="11">
        <v>150000</v>
      </c>
      <c r="E24">
        <v>7</v>
      </c>
      <c r="F24" s="11">
        <v>21</v>
      </c>
      <c r="G24">
        <v>60</v>
      </c>
      <c r="H24">
        <v>4</v>
      </c>
      <c r="I24" t="s">
        <v>188</v>
      </c>
      <c r="J24" s="11" t="s">
        <v>183</v>
      </c>
      <c r="K24" t="s">
        <v>54</v>
      </c>
      <c r="L24" t="s">
        <v>188</v>
      </c>
      <c r="M24" s="11" t="s">
        <v>187</v>
      </c>
      <c r="N24" s="11" t="s">
        <v>188</v>
      </c>
      <c r="O24" s="11" t="s">
        <v>195</v>
      </c>
      <c r="P24">
        <v>1</v>
      </c>
      <c r="Q24">
        <v>0</v>
      </c>
      <c r="R24">
        <v>0</v>
      </c>
      <c r="S24">
        <v>1</v>
      </c>
      <c r="T24">
        <v>0</v>
      </c>
      <c r="U24" s="1">
        <f t="shared" si="0"/>
        <v>2</v>
      </c>
      <c r="V24" s="1" t="s">
        <v>142</v>
      </c>
      <c r="W24" s="1">
        <f t="shared" si="1"/>
        <v>25</v>
      </c>
      <c r="X24">
        <v>1</v>
      </c>
      <c r="Y24">
        <v>1</v>
      </c>
      <c r="Z24">
        <v>1</v>
      </c>
      <c r="AA24">
        <v>0</v>
      </c>
      <c r="AB24" s="1">
        <f t="shared" si="2"/>
        <v>3</v>
      </c>
      <c r="AC24" s="1" t="s">
        <v>143</v>
      </c>
      <c r="AD24" s="1">
        <f t="shared" si="3"/>
        <v>50</v>
      </c>
      <c r="AE24">
        <v>0</v>
      </c>
      <c r="AF24">
        <v>1</v>
      </c>
      <c r="AG24">
        <v>1</v>
      </c>
      <c r="AH24">
        <v>1</v>
      </c>
      <c r="AI24" s="1">
        <f t="shared" si="4"/>
        <v>3</v>
      </c>
      <c r="AJ24" s="1" t="s">
        <v>144</v>
      </c>
      <c r="AK24" s="1">
        <f t="shared" si="5"/>
        <v>75</v>
      </c>
      <c r="AL24">
        <v>0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0</v>
      </c>
      <c r="AX24" s="1">
        <f t="shared" si="6"/>
        <v>6</v>
      </c>
      <c r="AY24" s="1" t="s">
        <v>143</v>
      </c>
      <c r="AZ24" s="1">
        <f t="shared" si="7"/>
        <v>50</v>
      </c>
      <c r="BA24">
        <v>0</v>
      </c>
      <c r="BB24">
        <v>0</v>
      </c>
      <c r="BC24">
        <v>0</v>
      </c>
      <c r="BD24">
        <v>0</v>
      </c>
      <c r="BE24" s="1">
        <f t="shared" si="8"/>
        <v>0</v>
      </c>
      <c r="BF24" s="1" t="s">
        <v>142</v>
      </c>
      <c r="BG24" s="1">
        <f t="shared" si="9"/>
        <v>0</v>
      </c>
      <c r="BH24" s="1">
        <f t="shared" si="10"/>
        <v>2</v>
      </c>
      <c r="BI24" s="5">
        <f t="shared" si="11"/>
        <v>0.4</v>
      </c>
      <c r="BJ24" s="5"/>
      <c r="BK24" s="2" t="s">
        <v>168</v>
      </c>
      <c r="BL24" s="1">
        <v>40</v>
      </c>
    </row>
    <row r="25" spans="1:64" x14ac:dyDescent="0.25">
      <c r="A25">
        <v>21</v>
      </c>
      <c r="B25" t="s">
        <v>77</v>
      </c>
      <c r="C25" s="11">
        <v>4</v>
      </c>
      <c r="D25" s="11">
        <v>50000</v>
      </c>
      <c r="E25">
        <v>0</v>
      </c>
      <c r="F25" s="11">
        <v>12</v>
      </c>
      <c r="G25">
        <v>55</v>
      </c>
      <c r="H25">
        <v>0</v>
      </c>
      <c r="I25" t="s">
        <v>187</v>
      </c>
      <c r="J25" s="11" t="s">
        <v>183</v>
      </c>
      <c r="K25" t="s">
        <v>57</v>
      </c>
      <c r="L25" t="s">
        <v>187</v>
      </c>
      <c r="M25" s="11" t="s">
        <v>187</v>
      </c>
      <c r="N25" s="11" t="s">
        <v>188</v>
      </c>
      <c r="O25" s="11" t="s">
        <v>195</v>
      </c>
      <c r="P25">
        <v>0</v>
      </c>
      <c r="Q25">
        <v>0</v>
      </c>
      <c r="R25">
        <v>1</v>
      </c>
      <c r="S25">
        <v>1</v>
      </c>
      <c r="T25">
        <v>1</v>
      </c>
      <c r="U25" s="1">
        <f t="shared" si="0"/>
        <v>3</v>
      </c>
      <c r="V25" s="1" t="s">
        <v>142</v>
      </c>
      <c r="W25" s="1">
        <f t="shared" si="1"/>
        <v>37.5</v>
      </c>
      <c r="X25">
        <v>1</v>
      </c>
      <c r="Y25">
        <v>0</v>
      </c>
      <c r="Z25">
        <v>0</v>
      </c>
      <c r="AA25">
        <v>1</v>
      </c>
      <c r="AB25" s="1">
        <f t="shared" si="2"/>
        <v>2</v>
      </c>
      <c r="AC25" s="1" t="s">
        <v>142</v>
      </c>
      <c r="AD25" s="1">
        <f t="shared" si="3"/>
        <v>33.333333333333329</v>
      </c>
      <c r="AE25">
        <v>0</v>
      </c>
      <c r="AF25">
        <v>1</v>
      </c>
      <c r="AG25">
        <v>0</v>
      </c>
      <c r="AH25">
        <v>0</v>
      </c>
      <c r="AI25" s="1">
        <f t="shared" si="4"/>
        <v>1</v>
      </c>
      <c r="AJ25" s="1" t="s">
        <v>142</v>
      </c>
      <c r="AK25" s="1">
        <f t="shared" si="5"/>
        <v>25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 s="1">
        <f t="shared" si="6"/>
        <v>1</v>
      </c>
      <c r="AY25" s="1" t="s">
        <v>142</v>
      </c>
      <c r="AZ25" s="1">
        <f t="shared" si="7"/>
        <v>8.3333333333333321</v>
      </c>
      <c r="BA25">
        <v>0</v>
      </c>
      <c r="BB25">
        <v>0</v>
      </c>
      <c r="BC25">
        <v>1</v>
      </c>
      <c r="BD25">
        <v>0</v>
      </c>
      <c r="BE25" s="1">
        <f t="shared" si="8"/>
        <v>1</v>
      </c>
      <c r="BF25" s="1" t="s">
        <v>142</v>
      </c>
      <c r="BG25" s="1">
        <f t="shared" si="9"/>
        <v>25</v>
      </c>
      <c r="BH25" s="1">
        <f t="shared" si="10"/>
        <v>1.2916666666666665</v>
      </c>
      <c r="BI25" s="5">
        <f t="shared" si="11"/>
        <v>0.2583333333333333</v>
      </c>
      <c r="BJ25" s="5"/>
      <c r="BK25" s="2" t="s">
        <v>168</v>
      </c>
      <c r="BL25" s="1">
        <v>25.833333333333329</v>
      </c>
    </row>
    <row r="26" spans="1:64" x14ac:dyDescent="0.25">
      <c r="A26">
        <v>22</v>
      </c>
      <c r="B26" t="s">
        <v>78</v>
      </c>
      <c r="C26" s="11">
        <v>10</v>
      </c>
      <c r="D26" s="11">
        <v>50000</v>
      </c>
      <c r="E26">
        <v>7</v>
      </c>
      <c r="F26" s="11">
        <v>19</v>
      </c>
      <c r="G26">
        <v>46</v>
      </c>
      <c r="H26">
        <v>10</v>
      </c>
      <c r="I26" t="s">
        <v>188</v>
      </c>
      <c r="J26" s="11" t="s">
        <v>183</v>
      </c>
      <c r="K26" t="s">
        <v>57</v>
      </c>
      <c r="L26" t="s">
        <v>188</v>
      </c>
      <c r="M26" s="11" t="s">
        <v>188</v>
      </c>
      <c r="N26" s="11" t="s">
        <v>188</v>
      </c>
      <c r="O26" s="11" t="s">
        <v>195</v>
      </c>
      <c r="P26">
        <v>0</v>
      </c>
      <c r="Q26">
        <v>0</v>
      </c>
      <c r="R26">
        <v>0</v>
      </c>
      <c r="S26">
        <v>1</v>
      </c>
      <c r="T26">
        <v>0</v>
      </c>
      <c r="U26" s="1">
        <f t="shared" si="0"/>
        <v>1</v>
      </c>
      <c r="V26" s="1" t="s">
        <v>142</v>
      </c>
      <c r="W26" s="1">
        <f t="shared" si="1"/>
        <v>12.5</v>
      </c>
      <c r="X26">
        <v>1</v>
      </c>
      <c r="Y26">
        <v>1</v>
      </c>
      <c r="Z26">
        <v>0</v>
      </c>
      <c r="AA26">
        <v>0</v>
      </c>
      <c r="AB26" s="1">
        <f t="shared" si="2"/>
        <v>2</v>
      </c>
      <c r="AC26" s="1" t="s">
        <v>142</v>
      </c>
      <c r="AD26" s="1">
        <f t="shared" si="3"/>
        <v>33.333333333333329</v>
      </c>
      <c r="AE26">
        <v>0</v>
      </c>
      <c r="AF26">
        <v>1</v>
      </c>
      <c r="AG26">
        <v>0</v>
      </c>
      <c r="AH26">
        <v>0</v>
      </c>
      <c r="AI26" s="1">
        <f t="shared" si="4"/>
        <v>1</v>
      </c>
      <c r="AJ26" s="1" t="s">
        <v>142</v>
      </c>
      <c r="AK26" s="1">
        <f t="shared" si="5"/>
        <v>25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1</v>
      </c>
      <c r="AX26" s="1">
        <f t="shared" si="6"/>
        <v>6</v>
      </c>
      <c r="AY26" s="1" t="s">
        <v>143</v>
      </c>
      <c r="AZ26" s="1">
        <f t="shared" si="7"/>
        <v>50</v>
      </c>
      <c r="BA26">
        <v>0</v>
      </c>
      <c r="BB26">
        <v>0</v>
      </c>
      <c r="BC26">
        <v>0</v>
      </c>
      <c r="BD26">
        <v>0</v>
      </c>
      <c r="BE26" s="1">
        <f t="shared" si="8"/>
        <v>0</v>
      </c>
      <c r="BF26" s="1" t="s">
        <v>142</v>
      </c>
      <c r="BG26" s="1">
        <f t="shared" si="9"/>
        <v>0</v>
      </c>
      <c r="BH26" s="1">
        <f t="shared" si="10"/>
        <v>1.2083333333333333</v>
      </c>
      <c r="BI26" s="5">
        <f t="shared" si="11"/>
        <v>0.24166666666666664</v>
      </c>
      <c r="BJ26" s="5"/>
      <c r="BK26" s="2" t="s">
        <v>168</v>
      </c>
      <c r="BL26" s="1">
        <v>24.166666666666664</v>
      </c>
    </row>
    <row r="27" spans="1:64" x14ac:dyDescent="0.25">
      <c r="A27">
        <v>23</v>
      </c>
      <c r="B27" t="s">
        <v>79</v>
      </c>
      <c r="C27" s="11">
        <v>40</v>
      </c>
      <c r="D27" s="11">
        <v>1000000</v>
      </c>
      <c r="E27">
        <v>6</v>
      </c>
      <c r="F27" s="11">
        <v>20</v>
      </c>
      <c r="G27">
        <v>54</v>
      </c>
      <c r="H27">
        <v>5</v>
      </c>
      <c r="I27" t="s">
        <v>188</v>
      </c>
      <c r="J27" s="11" t="s">
        <v>182</v>
      </c>
      <c r="K27" t="s">
        <v>54</v>
      </c>
      <c r="L27" t="s">
        <v>188</v>
      </c>
      <c r="M27" s="11" t="s">
        <v>187</v>
      </c>
      <c r="N27" s="11" t="s">
        <v>188</v>
      </c>
      <c r="O27" s="11" t="s">
        <v>195</v>
      </c>
      <c r="P27">
        <v>2</v>
      </c>
      <c r="Q27">
        <v>1</v>
      </c>
      <c r="R27">
        <v>1</v>
      </c>
      <c r="S27">
        <v>1</v>
      </c>
      <c r="T27">
        <v>0</v>
      </c>
      <c r="U27" s="1">
        <f t="shared" si="0"/>
        <v>5</v>
      </c>
      <c r="V27" s="1" t="s">
        <v>144</v>
      </c>
      <c r="W27" s="1">
        <f t="shared" si="1"/>
        <v>62.5</v>
      </c>
      <c r="X27">
        <v>1</v>
      </c>
      <c r="Y27">
        <v>0</v>
      </c>
      <c r="Z27">
        <v>1</v>
      </c>
      <c r="AA27">
        <v>1</v>
      </c>
      <c r="AB27" s="1">
        <f t="shared" si="2"/>
        <v>3</v>
      </c>
      <c r="AC27" s="1" t="s">
        <v>143</v>
      </c>
      <c r="AD27" s="1">
        <f t="shared" si="3"/>
        <v>50</v>
      </c>
      <c r="AE27">
        <v>1</v>
      </c>
      <c r="AF27">
        <v>1</v>
      </c>
      <c r="AG27">
        <v>1</v>
      </c>
      <c r="AH27">
        <v>1</v>
      </c>
      <c r="AI27" s="1">
        <f t="shared" si="4"/>
        <v>4</v>
      </c>
      <c r="AJ27" s="1" t="s">
        <v>144</v>
      </c>
      <c r="AK27" s="1">
        <f t="shared" si="5"/>
        <v>100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 s="1">
        <f t="shared" si="6"/>
        <v>4</v>
      </c>
      <c r="AY27" s="1" t="s">
        <v>142</v>
      </c>
      <c r="AZ27" s="1">
        <f t="shared" si="7"/>
        <v>33.333333333333329</v>
      </c>
      <c r="BA27">
        <v>0</v>
      </c>
      <c r="BB27">
        <v>0</v>
      </c>
      <c r="BC27">
        <v>1</v>
      </c>
      <c r="BD27">
        <v>0</v>
      </c>
      <c r="BE27" s="1">
        <f t="shared" si="8"/>
        <v>1</v>
      </c>
      <c r="BF27" s="1" t="s">
        <v>142</v>
      </c>
      <c r="BG27" s="1">
        <f t="shared" si="9"/>
        <v>25</v>
      </c>
      <c r="BH27" s="1">
        <f t="shared" si="10"/>
        <v>2.7083333333333335</v>
      </c>
      <c r="BI27" s="5">
        <f t="shared" si="11"/>
        <v>0.54166666666666674</v>
      </c>
      <c r="BJ27" s="5"/>
      <c r="BK27" s="2" t="s">
        <v>171</v>
      </c>
      <c r="BL27" s="1">
        <v>54.166666666666671</v>
      </c>
    </row>
    <row r="28" spans="1:64" x14ac:dyDescent="0.25">
      <c r="A28">
        <v>24</v>
      </c>
      <c r="B28" t="s">
        <v>80</v>
      </c>
      <c r="C28" s="11">
        <v>40</v>
      </c>
      <c r="D28" s="11">
        <v>500000</v>
      </c>
      <c r="E28">
        <v>0</v>
      </c>
      <c r="F28" s="11">
        <v>7</v>
      </c>
      <c r="G28">
        <v>30</v>
      </c>
      <c r="H28">
        <v>16</v>
      </c>
      <c r="I28" t="s">
        <v>188</v>
      </c>
      <c r="J28" s="11" t="s">
        <v>182</v>
      </c>
      <c r="K28" t="s">
        <v>54</v>
      </c>
      <c r="L28" t="s">
        <v>187</v>
      </c>
      <c r="M28" s="11" t="s">
        <v>187</v>
      </c>
      <c r="N28" s="11" t="s">
        <v>188</v>
      </c>
      <c r="O28" s="11" t="s">
        <v>196</v>
      </c>
      <c r="P28">
        <v>2</v>
      </c>
      <c r="Q28">
        <v>1</v>
      </c>
      <c r="R28">
        <v>1</v>
      </c>
      <c r="S28">
        <v>1</v>
      </c>
      <c r="T28">
        <v>0</v>
      </c>
      <c r="U28" s="1">
        <f t="shared" si="0"/>
        <v>5</v>
      </c>
      <c r="V28" s="1" t="s">
        <v>144</v>
      </c>
      <c r="W28" s="1">
        <f t="shared" si="1"/>
        <v>62.5</v>
      </c>
      <c r="X28">
        <v>1</v>
      </c>
      <c r="Y28">
        <v>1</v>
      </c>
      <c r="Z28">
        <v>1</v>
      </c>
      <c r="AA28">
        <v>1</v>
      </c>
      <c r="AB28" s="1">
        <f t="shared" si="2"/>
        <v>4</v>
      </c>
      <c r="AC28" s="1" t="s">
        <v>144</v>
      </c>
      <c r="AD28" s="1">
        <f t="shared" si="3"/>
        <v>66.666666666666657</v>
      </c>
      <c r="AE28">
        <v>1</v>
      </c>
      <c r="AF28">
        <v>1</v>
      </c>
      <c r="AG28">
        <v>1</v>
      </c>
      <c r="AH28">
        <v>0</v>
      </c>
      <c r="AI28" s="1">
        <f t="shared" si="4"/>
        <v>3</v>
      </c>
      <c r="AJ28" s="1" t="s">
        <v>144</v>
      </c>
      <c r="AK28" s="1">
        <f t="shared" si="5"/>
        <v>75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1</v>
      </c>
      <c r="AX28" s="1">
        <f t="shared" si="6"/>
        <v>8</v>
      </c>
      <c r="AY28" s="1" t="s">
        <v>144</v>
      </c>
      <c r="AZ28" s="1">
        <f t="shared" si="7"/>
        <v>66.666666666666657</v>
      </c>
      <c r="BA28">
        <v>1</v>
      </c>
      <c r="BB28">
        <v>0</v>
      </c>
      <c r="BC28">
        <v>0</v>
      </c>
      <c r="BD28">
        <v>1</v>
      </c>
      <c r="BE28" s="1">
        <f t="shared" si="8"/>
        <v>2</v>
      </c>
      <c r="BF28" s="1" t="s">
        <v>143</v>
      </c>
      <c r="BG28" s="1">
        <f t="shared" si="9"/>
        <v>50</v>
      </c>
      <c r="BH28" s="1">
        <f t="shared" si="10"/>
        <v>3.208333333333333</v>
      </c>
      <c r="BI28" s="5">
        <f t="shared" si="11"/>
        <v>0.64166666666666661</v>
      </c>
      <c r="BJ28" s="5"/>
      <c r="BK28" s="2" t="s">
        <v>169</v>
      </c>
      <c r="BL28" s="1">
        <v>64.166666666666657</v>
      </c>
    </row>
    <row r="29" spans="1:64" x14ac:dyDescent="0.25">
      <c r="A29">
        <v>25</v>
      </c>
      <c r="B29" t="s">
        <v>81</v>
      </c>
      <c r="C29" s="11">
        <v>20</v>
      </c>
      <c r="D29" s="11">
        <v>250000</v>
      </c>
      <c r="E29">
        <v>0</v>
      </c>
      <c r="F29" s="11">
        <v>15</v>
      </c>
      <c r="G29">
        <v>38</v>
      </c>
      <c r="H29">
        <v>16</v>
      </c>
      <c r="I29" t="s">
        <v>188</v>
      </c>
      <c r="J29" s="11" t="s">
        <v>182</v>
      </c>
      <c r="K29" t="s">
        <v>54</v>
      </c>
      <c r="L29" t="s">
        <v>187</v>
      </c>
      <c r="M29" s="11" t="s">
        <v>187</v>
      </c>
      <c r="N29" s="11" t="s">
        <v>188</v>
      </c>
      <c r="O29" s="11" t="s">
        <v>196</v>
      </c>
      <c r="P29">
        <v>2</v>
      </c>
      <c r="Q29">
        <v>1</v>
      </c>
      <c r="R29">
        <v>1</v>
      </c>
      <c r="S29">
        <v>1</v>
      </c>
      <c r="T29">
        <v>0</v>
      </c>
      <c r="U29" s="1">
        <f t="shared" si="0"/>
        <v>5</v>
      </c>
      <c r="V29" s="1" t="s">
        <v>144</v>
      </c>
      <c r="W29" s="1">
        <f t="shared" si="1"/>
        <v>62.5</v>
      </c>
      <c r="X29">
        <v>1</v>
      </c>
      <c r="Y29">
        <v>0</v>
      </c>
      <c r="Z29">
        <v>0</v>
      </c>
      <c r="AA29">
        <v>1</v>
      </c>
      <c r="AB29" s="1">
        <f t="shared" si="2"/>
        <v>2</v>
      </c>
      <c r="AC29" s="1" t="s">
        <v>142</v>
      </c>
      <c r="AD29" s="1">
        <f t="shared" si="3"/>
        <v>33.333333333333329</v>
      </c>
      <c r="AE29">
        <v>0</v>
      </c>
      <c r="AF29">
        <v>1</v>
      </c>
      <c r="AG29">
        <v>0</v>
      </c>
      <c r="AH29">
        <v>0</v>
      </c>
      <c r="AI29" s="1">
        <f t="shared" si="4"/>
        <v>1</v>
      </c>
      <c r="AJ29" s="1" t="s">
        <v>142</v>
      </c>
      <c r="AK29" s="1">
        <f t="shared" si="5"/>
        <v>25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1</v>
      </c>
      <c r="AU29">
        <v>1</v>
      </c>
      <c r="AV29">
        <v>0</v>
      </c>
      <c r="AW29">
        <v>1</v>
      </c>
      <c r="AX29" s="1">
        <f t="shared" si="6"/>
        <v>6</v>
      </c>
      <c r="AY29" s="1" t="s">
        <v>143</v>
      </c>
      <c r="AZ29" s="1">
        <f t="shared" si="7"/>
        <v>50</v>
      </c>
      <c r="BA29">
        <v>0</v>
      </c>
      <c r="BB29">
        <v>0</v>
      </c>
      <c r="BC29">
        <v>1</v>
      </c>
      <c r="BD29">
        <v>0</v>
      </c>
      <c r="BE29" s="1">
        <f t="shared" si="8"/>
        <v>1</v>
      </c>
      <c r="BF29" s="1" t="s">
        <v>142</v>
      </c>
      <c r="BG29" s="1">
        <f t="shared" si="9"/>
        <v>25</v>
      </c>
      <c r="BH29" s="1">
        <f t="shared" si="10"/>
        <v>1.9583333333333333</v>
      </c>
      <c r="BI29" s="5">
        <f t="shared" si="11"/>
        <v>0.39166666666666666</v>
      </c>
      <c r="BJ29" s="5"/>
      <c r="BK29" s="2" t="s">
        <v>168</v>
      </c>
      <c r="BL29" s="1">
        <v>39.166666666666664</v>
      </c>
    </row>
    <row r="30" spans="1:64" x14ac:dyDescent="0.25">
      <c r="A30">
        <v>26</v>
      </c>
      <c r="B30" t="s">
        <v>82</v>
      </c>
      <c r="C30" s="11">
        <v>23</v>
      </c>
      <c r="D30" s="11">
        <v>1000000</v>
      </c>
      <c r="E30">
        <v>0</v>
      </c>
      <c r="F30" s="11">
        <v>5</v>
      </c>
      <c r="G30">
        <v>40</v>
      </c>
      <c r="H30">
        <v>8</v>
      </c>
      <c r="I30" t="s">
        <v>188</v>
      </c>
      <c r="J30" s="11" t="s">
        <v>182</v>
      </c>
      <c r="K30" t="s">
        <v>54</v>
      </c>
      <c r="L30" t="s">
        <v>187</v>
      </c>
      <c r="M30" s="11" t="s">
        <v>187</v>
      </c>
      <c r="N30" s="11" t="s">
        <v>188</v>
      </c>
      <c r="O30" s="11" t="s">
        <v>196</v>
      </c>
      <c r="P30">
        <v>2</v>
      </c>
      <c r="Q30">
        <v>1</v>
      </c>
      <c r="R30">
        <v>1</v>
      </c>
      <c r="S30">
        <v>1</v>
      </c>
      <c r="T30">
        <v>0</v>
      </c>
      <c r="U30" s="1">
        <f t="shared" si="0"/>
        <v>5</v>
      </c>
      <c r="V30" s="1" t="s">
        <v>144</v>
      </c>
      <c r="W30" s="1">
        <f t="shared" si="1"/>
        <v>62.5</v>
      </c>
      <c r="X30">
        <v>1</v>
      </c>
      <c r="Y30">
        <v>0</v>
      </c>
      <c r="Z30">
        <v>1</v>
      </c>
      <c r="AA30">
        <v>1</v>
      </c>
      <c r="AB30" s="1">
        <f t="shared" si="2"/>
        <v>3</v>
      </c>
      <c r="AC30" s="1" t="s">
        <v>143</v>
      </c>
      <c r="AD30" s="1">
        <f t="shared" si="3"/>
        <v>50</v>
      </c>
      <c r="AE30">
        <v>1</v>
      </c>
      <c r="AF30">
        <v>1</v>
      </c>
      <c r="AG30">
        <v>1</v>
      </c>
      <c r="AH30">
        <v>0</v>
      </c>
      <c r="AI30" s="1">
        <f t="shared" si="4"/>
        <v>3</v>
      </c>
      <c r="AJ30" s="1" t="s">
        <v>144</v>
      </c>
      <c r="AK30" s="1">
        <f t="shared" si="5"/>
        <v>75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1</v>
      </c>
      <c r="AX30" s="1">
        <f t="shared" si="6"/>
        <v>6</v>
      </c>
      <c r="AY30" s="1" t="s">
        <v>143</v>
      </c>
      <c r="AZ30" s="1">
        <f t="shared" si="7"/>
        <v>50</v>
      </c>
      <c r="BA30">
        <v>0</v>
      </c>
      <c r="BB30">
        <v>0</v>
      </c>
      <c r="BC30">
        <v>0</v>
      </c>
      <c r="BD30">
        <v>0</v>
      </c>
      <c r="BE30" s="1">
        <f t="shared" si="8"/>
        <v>0</v>
      </c>
      <c r="BF30" s="1" t="s">
        <v>142</v>
      </c>
      <c r="BG30" s="1">
        <f t="shared" si="9"/>
        <v>0</v>
      </c>
      <c r="BH30" s="1">
        <f t="shared" si="10"/>
        <v>2.375</v>
      </c>
      <c r="BI30" s="5">
        <f t="shared" si="11"/>
        <v>0.47499999999999998</v>
      </c>
      <c r="BJ30" s="5"/>
      <c r="BK30" s="2" t="s">
        <v>171</v>
      </c>
      <c r="BL30" s="1">
        <v>47.5</v>
      </c>
    </row>
    <row r="31" spans="1:64" x14ac:dyDescent="0.25">
      <c r="A31">
        <v>27</v>
      </c>
      <c r="B31" t="s">
        <v>83</v>
      </c>
      <c r="C31" s="11">
        <v>8</v>
      </c>
      <c r="D31" s="11">
        <v>200000</v>
      </c>
      <c r="E31">
        <v>0</v>
      </c>
      <c r="F31" s="11">
        <v>3</v>
      </c>
      <c r="G31">
        <v>50</v>
      </c>
      <c r="H31">
        <v>12</v>
      </c>
      <c r="I31" t="s">
        <v>187</v>
      </c>
      <c r="J31" s="11" t="s">
        <v>183</v>
      </c>
      <c r="K31" t="s">
        <v>54</v>
      </c>
      <c r="L31" t="s">
        <v>187</v>
      </c>
      <c r="M31" s="11" t="s">
        <v>187</v>
      </c>
      <c r="N31" s="11" t="s">
        <v>188</v>
      </c>
      <c r="O31" s="11" t="s">
        <v>195</v>
      </c>
      <c r="P31">
        <v>1</v>
      </c>
      <c r="Q31">
        <v>0</v>
      </c>
      <c r="R31">
        <v>0</v>
      </c>
      <c r="S31">
        <v>1</v>
      </c>
      <c r="T31">
        <v>0</v>
      </c>
      <c r="U31" s="1">
        <f t="shared" si="0"/>
        <v>2</v>
      </c>
      <c r="V31" s="1" t="s">
        <v>142</v>
      </c>
      <c r="W31" s="1">
        <f t="shared" si="1"/>
        <v>25</v>
      </c>
      <c r="X31">
        <v>0</v>
      </c>
      <c r="Y31">
        <v>1</v>
      </c>
      <c r="Z31">
        <v>1</v>
      </c>
      <c r="AA31">
        <v>0</v>
      </c>
      <c r="AB31" s="1">
        <f t="shared" si="2"/>
        <v>2</v>
      </c>
      <c r="AC31" s="1" t="s">
        <v>142</v>
      </c>
      <c r="AD31" s="1">
        <f t="shared" si="3"/>
        <v>33.333333333333329</v>
      </c>
      <c r="AE31">
        <v>0</v>
      </c>
      <c r="AF31">
        <v>1</v>
      </c>
      <c r="AG31">
        <v>0</v>
      </c>
      <c r="AH31">
        <v>0</v>
      </c>
      <c r="AI31" s="1">
        <f t="shared" si="4"/>
        <v>1</v>
      </c>
      <c r="AJ31" s="1" t="s">
        <v>142</v>
      </c>
      <c r="AK31" s="1">
        <f t="shared" si="5"/>
        <v>25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1</v>
      </c>
      <c r="AW31">
        <v>1</v>
      </c>
      <c r="AX31" s="1">
        <f t="shared" si="6"/>
        <v>4</v>
      </c>
      <c r="AY31" s="1" t="s">
        <v>142</v>
      </c>
      <c r="AZ31" s="1">
        <f t="shared" si="7"/>
        <v>33.333333333333329</v>
      </c>
      <c r="BA31">
        <v>0</v>
      </c>
      <c r="BB31">
        <v>0</v>
      </c>
      <c r="BC31">
        <v>0</v>
      </c>
      <c r="BD31">
        <v>0</v>
      </c>
      <c r="BE31" s="1">
        <f t="shared" si="8"/>
        <v>0</v>
      </c>
      <c r="BF31" s="1" t="s">
        <v>142</v>
      </c>
      <c r="BG31" s="1">
        <f t="shared" si="9"/>
        <v>0</v>
      </c>
      <c r="BH31" s="1">
        <f t="shared" si="10"/>
        <v>1.1666666666666665</v>
      </c>
      <c r="BI31" s="5">
        <f t="shared" si="11"/>
        <v>0.23333333333333331</v>
      </c>
      <c r="BJ31" s="5"/>
      <c r="BK31" s="2" t="s">
        <v>168</v>
      </c>
      <c r="BL31" s="1">
        <v>23.333333333333332</v>
      </c>
    </row>
    <row r="32" spans="1:64" x14ac:dyDescent="0.25">
      <c r="A32">
        <v>28</v>
      </c>
      <c r="B32" t="s">
        <v>84</v>
      </c>
      <c r="C32" s="11">
        <v>10</v>
      </c>
      <c r="D32" s="11">
        <v>250000</v>
      </c>
      <c r="E32">
        <v>0</v>
      </c>
      <c r="F32" s="11">
        <v>4</v>
      </c>
      <c r="G32">
        <v>40</v>
      </c>
      <c r="H32">
        <v>12</v>
      </c>
      <c r="I32" t="s">
        <v>187</v>
      </c>
      <c r="J32" s="11" t="s">
        <v>183</v>
      </c>
      <c r="K32" t="s">
        <v>54</v>
      </c>
      <c r="L32" t="s">
        <v>187</v>
      </c>
      <c r="M32" s="11" t="s">
        <v>187</v>
      </c>
      <c r="N32" s="11" t="s">
        <v>188</v>
      </c>
      <c r="O32" s="11" t="s">
        <v>195</v>
      </c>
      <c r="P32">
        <v>0</v>
      </c>
      <c r="Q32">
        <v>0</v>
      </c>
      <c r="R32">
        <v>0</v>
      </c>
      <c r="S32">
        <v>1</v>
      </c>
      <c r="T32">
        <v>0</v>
      </c>
      <c r="U32" s="1">
        <f t="shared" si="0"/>
        <v>1</v>
      </c>
      <c r="V32" s="1" t="s">
        <v>142</v>
      </c>
      <c r="W32" s="1">
        <f t="shared" si="1"/>
        <v>12.5</v>
      </c>
      <c r="X32">
        <v>1</v>
      </c>
      <c r="Y32">
        <v>0</v>
      </c>
      <c r="Z32">
        <v>1</v>
      </c>
      <c r="AA32">
        <v>1</v>
      </c>
      <c r="AB32" s="1">
        <f t="shared" si="2"/>
        <v>3</v>
      </c>
      <c r="AC32" s="1" t="s">
        <v>143</v>
      </c>
      <c r="AD32" s="1">
        <f t="shared" si="3"/>
        <v>50</v>
      </c>
      <c r="AE32">
        <v>0</v>
      </c>
      <c r="AF32">
        <v>1</v>
      </c>
      <c r="AG32">
        <v>1</v>
      </c>
      <c r="AH32">
        <v>1</v>
      </c>
      <c r="AI32" s="1">
        <f t="shared" si="4"/>
        <v>3</v>
      </c>
      <c r="AJ32" s="1" t="s">
        <v>144</v>
      </c>
      <c r="AK32" s="1">
        <f t="shared" si="5"/>
        <v>75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0</v>
      </c>
      <c r="AW32">
        <v>1</v>
      </c>
      <c r="AX32" s="1">
        <f t="shared" si="6"/>
        <v>5</v>
      </c>
      <c r="AY32" s="1" t="s">
        <v>142</v>
      </c>
      <c r="AZ32" s="1">
        <f t="shared" si="7"/>
        <v>41.666666666666671</v>
      </c>
      <c r="BA32">
        <v>0</v>
      </c>
      <c r="BB32">
        <v>0</v>
      </c>
      <c r="BC32">
        <v>1</v>
      </c>
      <c r="BD32">
        <v>0</v>
      </c>
      <c r="BE32" s="1">
        <f t="shared" si="8"/>
        <v>1</v>
      </c>
      <c r="BF32" s="1" t="s">
        <v>142</v>
      </c>
      <c r="BG32" s="1">
        <f t="shared" si="9"/>
        <v>25</v>
      </c>
      <c r="BH32" s="1">
        <f t="shared" si="10"/>
        <v>2.041666666666667</v>
      </c>
      <c r="BI32" s="5">
        <f t="shared" si="11"/>
        <v>0.40833333333333338</v>
      </c>
      <c r="BJ32" s="5"/>
      <c r="BK32" s="2" t="s">
        <v>171</v>
      </c>
      <c r="BL32" s="1">
        <v>40.833333333333336</v>
      </c>
    </row>
    <row r="33" spans="1:64" x14ac:dyDescent="0.25">
      <c r="A33">
        <v>29</v>
      </c>
      <c r="B33" t="s">
        <v>85</v>
      </c>
      <c r="C33" s="11">
        <v>35</v>
      </c>
      <c r="D33" s="11">
        <v>600000</v>
      </c>
      <c r="E33">
        <v>0</v>
      </c>
      <c r="F33" s="11">
        <v>2</v>
      </c>
      <c r="G33">
        <v>51</v>
      </c>
      <c r="H33">
        <v>2</v>
      </c>
      <c r="I33" t="s">
        <v>188</v>
      </c>
      <c r="J33" s="11" t="s">
        <v>182</v>
      </c>
      <c r="K33" t="s">
        <v>54</v>
      </c>
      <c r="L33" t="s">
        <v>187</v>
      </c>
      <c r="M33" s="11" t="s">
        <v>187</v>
      </c>
      <c r="N33" s="11" t="s">
        <v>188</v>
      </c>
      <c r="O33" s="11" t="s">
        <v>196</v>
      </c>
      <c r="P33">
        <v>2</v>
      </c>
      <c r="Q33">
        <v>1</v>
      </c>
      <c r="R33">
        <v>1</v>
      </c>
      <c r="S33">
        <v>1</v>
      </c>
      <c r="T33">
        <v>1</v>
      </c>
      <c r="U33" s="1">
        <f t="shared" si="0"/>
        <v>6</v>
      </c>
      <c r="V33" s="1" t="s">
        <v>144</v>
      </c>
      <c r="W33" s="1">
        <f t="shared" si="1"/>
        <v>75</v>
      </c>
      <c r="X33">
        <v>1</v>
      </c>
      <c r="Y33">
        <v>1</v>
      </c>
      <c r="Z33">
        <v>1</v>
      </c>
      <c r="AA33">
        <v>0</v>
      </c>
      <c r="AB33" s="1">
        <f t="shared" si="2"/>
        <v>3</v>
      </c>
      <c r="AC33" s="1" t="s">
        <v>143</v>
      </c>
      <c r="AD33" s="1">
        <f t="shared" si="3"/>
        <v>50</v>
      </c>
      <c r="AE33">
        <v>1</v>
      </c>
      <c r="AF33">
        <v>1</v>
      </c>
      <c r="AG33">
        <v>1</v>
      </c>
      <c r="AH33">
        <v>1</v>
      </c>
      <c r="AI33" s="1">
        <f t="shared" si="4"/>
        <v>4</v>
      </c>
      <c r="AJ33" s="1" t="s">
        <v>144</v>
      </c>
      <c r="AK33" s="1">
        <f t="shared" si="5"/>
        <v>100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1</v>
      </c>
      <c r="AX33" s="1">
        <f t="shared" si="6"/>
        <v>5</v>
      </c>
      <c r="AY33" s="1" t="s">
        <v>142</v>
      </c>
      <c r="AZ33" s="1">
        <f t="shared" si="7"/>
        <v>41.666666666666671</v>
      </c>
      <c r="BA33">
        <v>0</v>
      </c>
      <c r="BB33">
        <v>0</v>
      </c>
      <c r="BC33">
        <v>0</v>
      </c>
      <c r="BD33">
        <v>0</v>
      </c>
      <c r="BE33" s="1">
        <f t="shared" si="8"/>
        <v>0</v>
      </c>
      <c r="BF33" s="1" t="s">
        <v>142</v>
      </c>
      <c r="BG33" s="1">
        <f t="shared" si="9"/>
        <v>0</v>
      </c>
      <c r="BH33" s="1">
        <f t="shared" si="10"/>
        <v>2.6666666666666665</v>
      </c>
      <c r="BI33" s="5">
        <f t="shared" si="11"/>
        <v>0.53333333333333333</v>
      </c>
      <c r="BJ33" s="5"/>
      <c r="BK33" s="2" t="s">
        <v>171</v>
      </c>
      <c r="BL33" s="1">
        <v>53.333333333333336</v>
      </c>
    </row>
    <row r="34" spans="1:64" x14ac:dyDescent="0.25">
      <c r="A34">
        <v>30</v>
      </c>
      <c r="B34" t="s">
        <v>86</v>
      </c>
      <c r="C34" s="11">
        <v>30</v>
      </c>
      <c r="D34" s="11">
        <v>500000</v>
      </c>
      <c r="E34">
        <v>0</v>
      </c>
      <c r="F34" s="11">
        <v>2</v>
      </c>
      <c r="G34">
        <v>34</v>
      </c>
      <c r="H34">
        <v>12</v>
      </c>
      <c r="I34" t="s">
        <v>188</v>
      </c>
      <c r="J34" s="11" t="s">
        <v>182</v>
      </c>
      <c r="K34" t="s">
        <v>54</v>
      </c>
      <c r="L34" t="s">
        <v>187</v>
      </c>
      <c r="M34" s="11" t="s">
        <v>187</v>
      </c>
      <c r="N34" s="11" t="s">
        <v>188</v>
      </c>
      <c r="O34" s="11" t="s">
        <v>196</v>
      </c>
      <c r="P34">
        <v>2</v>
      </c>
      <c r="Q34">
        <v>1</v>
      </c>
      <c r="R34">
        <v>1</v>
      </c>
      <c r="S34">
        <v>1</v>
      </c>
      <c r="T34">
        <v>0</v>
      </c>
      <c r="U34" s="1">
        <f t="shared" si="0"/>
        <v>5</v>
      </c>
      <c r="V34" s="1" t="s">
        <v>144</v>
      </c>
      <c r="W34" s="1">
        <f t="shared" si="1"/>
        <v>62.5</v>
      </c>
      <c r="X34">
        <v>1</v>
      </c>
      <c r="Y34">
        <v>0</v>
      </c>
      <c r="Z34">
        <v>0</v>
      </c>
      <c r="AA34">
        <v>1</v>
      </c>
      <c r="AB34" s="1">
        <f t="shared" si="2"/>
        <v>2</v>
      </c>
      <c r="AC34" s="1" t="s">
        <v>142</v>
      </c>
      <c r="AD34" s="1">
        <f t="shared" si="3"/>
        <v>33.333333333333329</v>
      </c>
      <c r="AE34">
        <v>0</v>
      </c>
      <c r="AF34">
        <v>1</v>
      </c>
      <c r="AG34">
        <v>0</v>
      </c>
      <c r="AH34">
        <v>0</v>
      </c>
      <c r="AI34" s="1">
        <f t="shared" si="4"/>
        <v>1</v>
      </c>
      <c r="AJ34" s="1" t="s">
        <v>142</v>
      </c>
      <c r="AK34" s="1">
        <f t="shared" si="5"/>
        <v>25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 s="1">
        <f t="shared" si="6"/>
        <v>4</v>
      </c>
      <c r="AY34" s="1" t="s">
        <v>142</v>
      </c>
      <c r="AZ34" s="1">
        <f t="shared" si="7"/>
        <v>33.333333333333329</v>
      </c>
      <c r="BA34">
        <v>0</v>
      </c>
      <c r="BB34">
        <v>0</v>
      </c>
      <c r="BC34">
        <v>0</v>
      </c>
      <c r="BD34">
        <v>0</v>
      </c>
      <c r="BE34" s="1">
        <f t="shared" si="8"/>
        <v>0</v>
      </c>
      <c r="BF34" s="1" t="s">
        <v>142</v>
      </c>
      <c r="BG34" s="1">
        <f t="shared" si="9"/>
        <v>0</v>
      </c>
      <c r="BH34" s="1">
        <f t="shared" si="10"/>
        <v>1.5416666666666665</v>
      </c>
      <c r="BI34" s="5">
        <f t="shared" si="11"/>
        <v>0.30833333333333329</v>
      </c>
      <c r="BJ34" s="5"/>
      <c r="BK34" s="2" t="s">
        <v>168</v>
      </c>
      <c r="BL34" s="1">
        <v>30.833333333333329</v>
      </c>
    </row>
    <row r="35" spans="1:64" x14ac:dyDescent="0.25">
      <c r="A35">
        <v>31</v>
      </c>
      <c r="B35" t="s">
        <v>87</v>
      </c>
      <c r="C35" s="11">
        <v>14</v>
      </c>
      <c r="D35" s="11">
        <v>250000</v>
      </c>
      <c r="E35">
        <v>0</v>
      </c>
      <c r="F35" s="11">
        <v>5</v>
      </c>
      <c r="G35">
        <v>45</v>
      </c>
      <c r="H35">
        <v>10</v>
      </c>
      <c r="I35" t="s">
        <v>187</v>
      </c>
      <c r="J35" s="11" t="s">
        <v>183</v>
      </c>
      <c r="K35" t="s">
        <v>54</v>
      </c>
      <c r="L35" t="s">
        <v>187</v>
      </c>
      <c r="M35" s="11" t="s">
        <v>187</v>
      </c>
      <c r="N35" s="11" t="s">
        <v>188</v>
      </c>
      <c r="O35" s="11" t="s">
        <v>195</v>
      </c>
      <c r="P35">
        <v>2</v>
      </c>
      <c r="Q35">
        <v>0</v>
      </c>
      <c r="R35">
        <v>0</v>
      </c>
      <c r="S35">
        <v>1</v>
      </c>
      <c r="T35">
        <v>0</v>
      </c>
      <c r="U35" s="1">
        <f t="shared" si="0"/>
        <v>3</v>
      </c>
      <c r="V35" s="1" t="s">
        <v>142</v>
      </c>
      <c r="W35" s="1">
        <f t="shared" si="1"/>
        <v>37.5</v>
      </c>
      <c r="X35">
        <v>1</v>
      </c>
      <c r="Y35">
        <v>1</v>
      </c>
      <c r="Z35">
        <v>0</v>
      </c>
      <c r="AA35">
        <v>1</v>
      </c>
      <c r="AB35" s="1">
        <f t="shared" si="2"/>
        <v>3</v>
      </c>
      <c r="AC35" s="1" t="s">
        <v>143</v>
      </c>
      <c r="AD35" s="1">
        <f t="shared" si="3"/>
        <v>50</v>
      </c>
      <c r="AE35">
        <v>1</v>
      </c>
      <c r="AF35">
        <v>1</v>
      </c>
      <c r="AG35">
        <v>1</v>
      </c>
      <c r="AH35">
        <v>0</v>
      </c>
      <c r="AI35" s="1">
        <f t="shared" si="4"/>
        <v>3</v>
      </c>
      <c r="AJ35" s="1" t="s">
        <v>144</v>
      </c>
      <c r="AK35" s="1">
        <f t="shared" si="5"/>
        <v>75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 s="1">
        <f t="shared" si="6"/>
        <v>6</v>
      </c>
      <c r="AY35" s="1" t="s">
        <v>143</v>
      </c>
      <c r="AZ35" s="1">
        <f t="shared" si="7"/>
        <v>50</v>
      </c>
      <c r="BA35">
        <v>0</v>
      </c>
      <c r="BB35">
        <v>0</v>
      </c>
      <c r="BC35">
        <v>0</v>
      </c>
      <c r="BD35">
        <v>0</v>
      </c>
      <c r="BE35" s="1">
        <f t="shared" si="8"/>
        <v>0</v>
      </c>
      <c r="BF35" s="1" t="s">
        <v>142</v>
      </c>
      <c r="BG35" s="1">
        <f t="shared" si="9"/>
        <v>0</v>
      </c>
      <c r="BH35" s="1">
        <f t="shared" si="10"/>
        <v>2.125</v>
      </c>
      <c r="BI35" s="5">
        <f t="shared" si="11"/>
        <v>0.42499999999999999</v>
      </c>
      <c r="BJ35" s="5"/>
      <c r="BK35" s="2" t="s">
        <v>171</v>
      </c>
      <c r="BL35" s="1">
        <v>42.5</v>
      </c>
    </row>
    <row r="36" spans="1:64" x14ac:dyDescent="0.25">
      <c r="A36">
        <v>32</v>
      </c>
      <c r="B36" t="s">
        <v>88</v>
      </c>
      <c r="C36" s="11">
        <v>6</v>
      </c>
      <c r="D36" s="11">
        <v>100000</v>
      </c>
      <c r="E36">
        <v>0</v>
      </c>
      <c r="F36" s="11">
        <v>4</v>
      </c>
      <c r="G36">
        <v>51</v>
      </c>
      <c r="H36">
        <v>12</v>
      </c>
      <c r="I36" t="s">
        <v>187</v>
      </c>
      <c r="J36" s="11" t="s">
        <v>183</v>
      </c>
      <c r="K36" t="s">
        <v>54</v>
      </c>
      <c r="L36" t="s">
        <v>187</v>
      </c>
      <c r="M36" s="11" t="s">
        <v>187</v>
      </c>
      <c r="N36" s="11" t="s">
        <v>188</v>
      </c>
      <c r="O36" s="11" t="s">
        <v>195</v>
      </c>
      <c r="P36">
        <v>1</v>
      </c>
      <c r="Q36">
        <v>0</v>
      </c>
      <c r="R36">
        <v>0</v>
      </c>
      <c r="S36">
        <v>1</v>
      </c>
      <c r="T36">
        <v>0</v>
      </c>
      <c r="U36" s="1">
        <f t="shared" si="0"/>
        <v>2</v>
      </c>
      <c r="V36" s="1" t="s">
        <v>142</v>
      </c>
      <c r="W36" s="1">
        <f t="shared" si="1"/>
        <v>25</v>
      </c>
      <c r="X36">
        <v>1</v>
      </c>
      <c r="Y36">
        <v>1</v>
      </c>
      <c r="Z36">
        <v>0</v>
      </c>
      <c r="AA36">
        <v>0</v>
      </c>
      <c r="AB36" s="1">
        <f t="shared" si="2"/>
        <v>2</v>
      </c>
      <c r="AC36" s="1" t="s">
        <v>142</v>
      </c>
      <c r="AD36" s="1">
        <f t="shared" si="3"/>
        <v>33.333333333333329</v>
      </c>
      <c r="AE36">
        <v>1</v>
      </c>
      <c r="AF36">
        <v>1</v>
      </c>
      <c r="AG36">
        <v>0</v>
      </c>
      <c r="AH36">
        <v>0</v>
      </c>
      <c r="AI36" s="1">
        <f t="shared" si="4"/>
        <v>2</v>
      </c>
      <c r="AJ36" s="1" t="s">
        <v>143</v>
      </c>
      <c r="AK36" s="1">
        <f t="shared" si="5"/>
        <v>50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1</v>
      </c>
      <c r="AW36">
        <v>1</v>
      </c>
      <c r="AX36" s="1">
        <f t="shared" si="6"/>
        <v>6</v>
      </c>
      <c r="AY36" s="1" t="s">
        <v>143</v>
      </c>
      <c r="AZ36" s="1">
        <f t="shared" si="7"/>
        <v>50</v>
      </c>
      <c r="BA36">
        <v>0</v>
      </c>
      <c r="BB36">
        <v>0</v>
      </c>
      <c r="BC36">
        <v>0</v>
      </c>
      <c r="BD36">
        <v>0</v>
      </c>
      <c r="BE36" s="1">
        <f t="shared" si="8"/>
        <v>0</v>
      </c>
      <c r="BF36" s="1" t="s">
        <v>142</v>
      </c>
      <c r="BG36" s="1">
        <f t="shared" si="9"/>
        <v>0</v>
      </c>
      <c r="BH36" s="1">
        <f t="shared" si="10"/>
        <v>1.5833333333333333</v>
      </c>
      <c r="BI36" s="5">
        <f t="shared" si="11"/>
        <v>0.31666666666666665</v>
      </c>
      <c r="BJ36" s="5"/>
      <c r="BK36" s="2" t="s">
        <v>168</v>
      </c>
      <c r="BL36" s="1">
        <v>31.666666666666664</v>
      </c>
    </row>
    <row r="37" spans="1:64" x14ac:dyDescent="0.25">
      <c r="A37">
        <v>33</v>
      </c>
      <c r="B37" t="s">
        <v>89</v>
      </c>
      <c r="C37" s="11">
        <v>10</v>
      </c>
      <c r="D37" s="11">
        <v>200000</v>
      </c>
      <c r="E37">
        <v>0</v>
      </c>
      <c r="F37" s="11">
        <v>3</v>
      </c>
      <c r="G37">
        <v>36</v>
      </c>
      <c r="H37">
        <v>8</v>
      </c>
      <c r="I37" t="s">
        <v>187</v>
      </c>
      <c r="J37" s="11" t="s">
        <v>183</v>
      </c>
      <c r="K37" t="s">
        <v>54</v>
      </c>
      <c r="L37" t="s">
        <v>187</v>
      </c>
      <c r="M37" s="11" t="s">
        <v>187</v>
      </c>
      <c r="N37" s="11" t="s">
        <v>188</v>
      </c>
      <c r="O37" s="11" t="s">
        <v>195</v>
      </c>
      <c r="P37">
        <v>2</v>
      </c>
      <c r="Q37">
        <v>0</v>
      </c>
      <c r="R37">
        <v>0</v>
      </c>
      <c r="S37">
        <v>1</v>
      </c>
      <c r="T37">
        <v>1</v>
      </c>
      <c r="U37" s="1">
        <f t="shared" ref="U37:U68" si="12">P37+Q37+R37+S37+T37</f>
        <v>4</v>
      </c>
      <c r="V37" s="1" t="s">
        <v>143</v>
      </c>
      <c r="W37" s="1">
        <f t="shared" si="1"/>
        <v>50</v>
      </c>
      <c r="X37">
        <v>1</v>
      </c>
      <c r="Y37">
        <v>2</v>
      </c>
      <c r="Z37">
        <v>1</v>
      </c>
      <c r="AA37">
        <v>1</v>
      </c>
      <c r="AB37" s="1">
        <f t="shared" si="2"/>
        <v>5</v>
      </c>
      <c r="AC37" s="1" t="s">
        <v>144</v>
      </c>
      <c r="AD37" s="1">
        <f t="shared" si="3"/>
        <v>83.333333333333343</v>
      </c>
      <c r="AE37">
        <v>1</v>
      </c>
      <c r="AF37">
        <v>1</v>
      </c>
      <c r="AG37">
        <v>0</v>
      </c>
      <c r="AH37">
        <v>0</v>
      </c>
      <c r="AI37" s="1">
        <f t="shared" si="4"/>
        <v>2</v>
      </c>
      <c r="AJ37" s="1" t="s">
        <v>143</v>
      </c>
      <c r="AK37" s="1">
        <f t="shared" si="5"/>
        <v>50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 s="1">
        <f t="shared" si="6"/>
        <v>5</v>
      </c>
      <c r="AY37" s="1" t="s">
        <v>142</v>
      </c>
      <c r="AZ37" s="1">
        <f t="shared" si="7"/>
        <v>41.666666666666671</v>
      </c>
      <c r="BA37">
        <v>0</v>
      </c>
      <c r="BB37">
        <v>0</v>
      </c>
      <c r="BC37">
        <v>0</v>
      </c>
      <c r="BD37">
        <v>0</v>
      </c>
      <c r="BE37" s="1">
        <f t="shared" si="8"/>
        <v>0</v>
      </c>
      <c r="BF37" s="1" t="s">
        <v>142</v>
      </c>
      <c r="BG37" s="1">
        <f t="shared" si="9"/>
        <v>0</v>
      </c>
      <c r="BH37" s="1">
        <f t="shared" si="10"/>
        <v>2.25</v>
      </c>
      <c r="BI37" s="5">
        <f t="shared" si="11"/>
        <v>0.45</v>
      </c>
      <c r="BJ37" s="5"/>
      <c r="BK37" s="2" t="s">
        <v>171</v>
      </c>
      <c r="BL37" s="1">
        <v>45</v>
      </c>
    </row>
    <row r="38" spans="1:64" x14ac:dyDescent="0.25">
      <c r="A38">
        <v>34</v>
      </c>
      <c r="B38" t="s">
        <v>90</v>
      </c>
      <c r="C38" s="11">
        <v>12</v>
      </c>
      <c r="D38" s="11">
        <v>150000</v>
      </c>
      <c r="E38">
        <v>0</v>
      </c>
      <c r="F38" s="11">
        <v>8</v>
      </c>
      <c r="G38">
        <v>60</v>
      </c>
      <c r="H38">
        <v>0</v>
      </c>
      <c r="I38" t="s">
        <v>188</v>
      </c>
      <c r="J38" s="11" t="s">
        <v>183</v>
      </c>
      <c r="K38" t="s">
        <v>54</v>
      </c>
      <c r="L38" t="s">
        <v>187</v>
      </c>
      <c r="M38" s="11" t="s">
        <v>187</v>
      </c>
      <c r="N38" s="11" t="s">
        <v>188</v>
      </c>
      <c r="O38" s="11" t="s">
        <v>195</v>
      </c>
      <c r="P38">
        <v>1</v>
      </c>
      <c r="Q38">
        <v>0</v>
      </c>
      <c r="R38">
        <v>0</v>
      </c>
      <c r="S38">
        <v>1</v>
      </c>
      <c r="T38">
        <v>0</v>
      </c>
      <c r="U38" s="1">
        <f t="shared" si="12"/>
        <v>2</v>
      </c>
      <c r="V38" s="1" t="s">
        <v>142</v>
      </c>
      <c r="W38" s="1">
        <f t="shared" si="1"/>
        <v>25</v>
      </c>
      <c r="X38">
        <v>1</v>
      </c>
      <c r="Y38">
        <v>1</v>
      </c>
      <c r="Z38">
        <v>1</v>
      </c>
      <c r="AA38">
        <v>0</v>
      </c>
      <c r="AB38" s="1">
        <f t="shared" si="2"/>
        <v>3</v>
      </c>
      <c r="AC38" s="1" t="s">
        <v>143</v>
      </c>
      <c r="AD38" s="1">
        <f t="shared" si="3"/>
        <v>50</v>
      </c>
      <c r="AE38">
        <v>0</v>
      </c>
      <c r="AF38">
        <v>1</v>
      </c>
      <c r="AG38">
        <v>0</v>
      </c>
      <c r="AH38">
        <v>0</v>
      </c>
      <c r="AI38" s="1">
        <f t="shared" si="4"/>
        <v>1</v>
      </c>
      <c r="AJ38" s="1" t="s">
        <v>142</v>
      </c>
      <c r="AK38" s="1">
        <f t="shared" si="5"/>
        <v>25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1</v>
      </c>
      <c r="AX38" s="1">
        <f t="shared" si="6"/>
        <v>8</v>
      </c>
      <c r="AY38" s="1" t="s">
        <v>144</v>
      </c>
      <c r="AZ38" s="1">
        <f t="shared" si="7"/>
        <v>66.666666666666657</v>
      </c>
      <c r="BA38">
        <v>0</v>
      </c>
      <c r="BB38">
        <v>0</v>
      </c>
      <c r="BC38">
        <v>1</v>
      </c>
      <c r="BD38">
        <v>0</v>
      </c>
      <c r="BE38" s="1">
        <f t="shared" si="8"/>
        <v>1</v>
      </c>
      <c r="BF38" s="1" t="s">
        <v>142</v>
      </c>
      <c r="BG38" s="1">
        <f t="shared" si="9"/>
        <v>25</v>
      </c>
      <c r="BH38" s="1">
        <f t="shared" si="10"/>
        <v>1.9166666666666665</v>
      </c>
      <c r="BI38" s="5">
        <f t="shared" si="11"/>
        <v>0.3833333333333333</v>
      </c>
      <c r="BJ38" s="5"/>
      <c r="BK38" s="2" t="s">
        <v>168</v>
      </c>
      <c r="BL38" s="1">
        <v>38.333333333333329</v>
      </c>
    </row>
    <row r="39" spans="1:64" x14ac:dyDescent="0.25">
      <c r="A39">
        <v>35</v>
      </c>
      <c r="B39" t="s">
        <v>91</v>
      </c>
      <c r="C39" s="11">
        <v>15</v>
      </c>
      <c r="D39" s="11">
        <v>200000</v>
      </c>
      <c r="E39">
        <v>0</v>
      </c>
      <c r="F39" s="11">
        <v>4</v>
      </c>
      <c r="G39">
        <v>56</v>
      </c>
      <c r="H39">
        <v>6</v>
      </c>
      <c r="I39" t="s">
        <v>188</v>
      </c>
      <c r="J39" s="11" t="s">
        <v>183</v>
      </c>
      <c r="K39" t="s">
        <v>54</v>
      </c>
      <c r="L39" t="s">
        <v>187</v>
      </c>
      <c r="M39" s="11" t="s">
        <v>187</v>
      </c>
      <c r="N39" s="11" t="s">
        <v>188</v>
      </c>
      <c r="O39" s="11" t="s">
        <v>195</v>
      </c>
      <c r="P39">
        <v>0</v>
      </c>
      <c r="Q39">
        <v>0</v>
      </c>
      <c r="R39">
        <v>1</v>
      </c>
      <c r="S39">
        <v>1</v>
      </c>
      <c r="T39">
        <v>0</v>
      </c>
      <c r="U39" s="1">
        <f t="shared" si="12"/>
        <v>2</v>
      </c>
      <c r="V39" s="1" t="s">
        <v>142</v>
      </c>
      <c r="W39" s="1">
        <f t="shared" si="1"/>
        <v>25</v>
      </c>
      <c r="X39">
        <v>1</v>
      </c>
      <c r="Y39">
        <v>1</v>
      </c>
      <c r="Z39">
        <v>1</v>
      </c>
      <c r="AA39">
        <v>1</v>
      </c>
      <c r="AB39" s="1">
        <f t="shared" si="2"/>
        <v>4</v>
      </c>
      <c r="AC39" s="1" t="s">
        <v>144</v>
      </c>
      <c r="AD39" s="1">
        <f t="shared" si="3"/>
        <v>66.666666666666657</v>
      </c>
      <c r="AE39">
        <v>0</v>
      </c>
      <c r="AF39">
        <v>1</v>
      </c>
      <c r="AG39">
        <v>1</v>
      </c>
      <c r="AH39">
        <v>0</v>
      </c>
      <c r="AI39" s="1">
        <f t="shared" si="4"/>
        <v>2</v>
      </c>
      <c r="AJ39" s="1" t="s">
        <v>143</v>
      </c>
      <c r="AK39" s="1">
        <f t="shared" si="5"/>
        <v>50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0</v>
      </c>
      <c r="AX39" s="1">
        <f t="shared" si="6"/>
        <v>7</v>
      </c>
      <c r="AY39" s="1" t="s">
        <v>144</v>
      </c>
      <c r="AZ39" s="1">
        <f t="shared" si="7"/>
        <v>58.333333333333336</v>
      </c>
      <c r="BA39">
        <v>0</v>
      </c>
      <c r="BB39">
        <v>0</v>
      </c>
      <c r="BC39">
        <v>0</v>
      </c>
      <c r="BD39">
        <v>1</v>
      </c>
      <c r="BE39" s="1">
        <f t="shared" si="8"/>
        <v>1</v>
      </c>
      <c r="BF39" s="1" t="s">
        <v>142</v>
      </c>
      <c r="BG39" s="1">
        <f t="shared" si="9"/>
        <v>25</v>
      </c>
      <c r="BH39" s="1">
        <f t="shared" si="10"/>
        <v>2.25</v>
      </c>
      <c r="BI39" s="5">
        <f t="shared" si="11"/>
        <v>0.45</v>
      </c>
      <c r="BJ39" s="5"/>
      <c r="BK39" s="2" t="s">
        <v>171</v>
      </c>
      <c r="BL39" s="1">
        <v>45</v>
      </c>
    </row>
    <row r="40" spans="1:64" x14ac:dyDescent="0.25">
      <c r="A40">
        <v>36</v>
      </c>
      <c r="B40" t="s">
        <v>92</v>
      </c>
      <c r="C40" s="11">
        <v>8</v>
      </c>
      <c r="D40" s="11">
        <v>100000</v>
      </c>
      <c r="E40">
        <v>0</v>
      </c>
      <c r="F40" s="11">
        <v>2</v>
      </c>
      <c r="G40">
        <v>33</v>
      </c>
      <c r="H40">
        <v>10</v>
      </c>
      <c r="I40" t="s">
        <v>188</v>
      </c>
      <c r="J40" s="11" t="s">
        <v>183</v>
      </c>
      <c r="K40" t="s">
        <v>54</v>
      </c>
      <c r="L40" t="s">
        <v>187</v>
      </c>
      <c r="M40" s="11" t="s">
        <v>187</v>
      </c>
      <c r="N40" s="11" t="s">
        <v>188</v>
      </c>
      <c r="O40" s="11" t="s">
        <v>195</v>
      </c>
      <c r="P40">
        <v>0</v>
      </c>
      <c r="Q40">
        <v>0</v>
      </c>
      <c r="R40">
        <v>0</v>
      </c>
      <c r="S40">
        <v>1</v>
      </c>
      <c r="T40">
        <v>0</v>
      </c>
      <c r="U40" s="1">
        <f t="shared" si="12"/>
        <v>1</v>
      </c>
      <c r="V40" s="1" t="s">
        <v>142</v>
      </c>
      <c r="W40" s="1">
        <f t="shared" si="1"/>
        <v>12.5</v>
      </c>
      <c r="X40">
        <v>1</v>
      </c>
      <c r="Y40">
        <v>1</v>
      </c>
      <c r="Z40">
        <v>0</v>
      </c>
      <c r="AA40">
        <v>1</v>
      </c>
      <c r="AB40" s="1">
        <f t="shared" si="2"/>
        <v>3</v>
      </c>
      <c r="AC40" s="1" t="s">
        <v>143</v>
      </c>
      <c r="AD40" s="1">
        <f t="shared" si="3"/>
        <v>50</v>
      </c>
      <c r="AE40">
        <v>0</v>
      </c>
      <c r="AF40">
        <v>1</v>
      </c>
      <c r="AG40">
        <v>1</v>
      </c>
      <c r="AH40">
        <v>1</v>
      </c>
      <c r="AI40" s="1">
        <f t="shared" si="4"/>
        <v>3</v>
      </c>
      <c r="AJ40" s="1" t="s">
        <v>144</v>
      </c>
      <c r="AK40" s="1">
        <f t="shared" si="5"/>
        <v>75</v>
      </c>
      <c r="AL40">
        <v>0</v>
      </c>
      <c r="AM40">
        <v>0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0</v>
      </c>
      <c r="AW40">
        <v>1</v>
      </c>
      <c r="AX40" s="1">
        <f t="shared" si="6"/>
        <v>6</v>
      </c>
      <c r="AY40" s="1" t="s">
        <v>143</v>
      </c>
      <c r="AZ40" s="1">
        <f t="shared" si="7"/>
        <v>50</v>
      </c>
      <c r="BA40">
        <v>0</v>
      </c>
      <c r="BB40">
        <v>0</v>
      </c>
      <c r="BC40">
        <v>0</v>
      </c>
      <c r="BD40">
        <v>1</v>
      </c>
      <c r="BE40" s="1">
        <f t="shared" si="8"/>
        <v>1</v>
      </c>
      <c r="BF40" s="1" t="s">
        <v>142</v>
      </c>
      <c r="BG40" s="1">
        <f t="shared" si="9"/>
        <v>25</v>
      </c>
      <c r="BH40" s="1">
        <f t="shared" si="10"/>
        <v>2.125</v>
      </c>
      <c r="BI40" s="5">
        <f t="shared" si="11"/>
        <v>0.42499999999999999</v>
      </c>
      <c r="BJ40" s="5"/>
      <c r="BK40" s="2" t="s">
        <v>171</v>
      </c>
      <c r="BL40" s="1">
        <v>42.5</v>
      </c>
    </row>
    <row r="41" spans="1:64" x14ac:dyDescent="0.25">
      <c r="A41">
        <v>37</v>
      </c>
      <c r="B41" t="s">
        <v>93</v>
      </c>
      <c r="C41" s="11">
        <v>20</v>
      </c>
      <c r="D41" s="11">
        <v>450000</v>
      </c>
      <c r="E41">
        <v>0</v>
      </c>
      <c r="F41" s="11">
        <v>12</v>
      </c>
      <c r="G41">
        <v>58</v>
      </c>
      <c r="H41">
        <v>0</v>
      </c>
      <c r="I41" t="s">
        <v>188</v>
      </c>
      <c r="J41" s="11" t="s">
        <v>182</v>
      </c>
      <c r="K41" t="s">
        <v>54</v>
      </c>
      <c r="L41" t="s">
        <v>187</v>
      </c>
      <c r="M41" s="11" t="s">
        <v>187</v>
      </c>
      <c r="N41" s="11" t="s">
        <v>188</v>
      </c>
      <c r="O41" s="11" t="s">
        <v>196</v>
      </c>
      <c r="P41">
        <v>2</v>
      </c>
      <c r="Q41">
        <v>1</v>
      </c>
      <c r="R41">
        <v>1</v>
      </c>
      <c r="S41">
        <v>1</v>
      </c>
      <c r="T41">
        <v>0</v>
      </c>
      <c r="U41" s="1">
        <f t="shared" si="12"/>
        <v>5</v>
      </c>
      <c r="V41" s="1" t="s">
        <v>144</v>
      </c>
      <c r="W41" s="1">
        <f t="shared" si="1"/>
        <v>62.5</v>
      </c>
      <c r="X41">
        <v>1</v>
      </c>
      <c r="Y41">
        <v>1</v>
      </c>
      <c r="Z41">
        <v>1</v>
      </c>
      <c r="AA41">
        <v>0</v>
      </c>
      <c r="AB41" s="1">
        <f t="shared" si="2"/>
        <v>3</v>
      </c>
      <c r="AC41" s="1" t="s">
        <v>143</v>
      </c>
      <c r="AD41" s="1">
        <f t="shared" si="3"/>
        <v>50</v>
      </c>
      <c r="AE41">
        <v>1</v>
      </c>
      <c r="AF41">
        <v>1</v>
      </c>
      <c r="AG41">
        <v>1</v>
      </c>
      <c r="AH41">
        <v>0</v>
      </c>
      <c r="AI41" s="1">
        <f t="shared" si="4"/>
        <v>3</v>
      </c>
      <c r="AJ41" s="1" t="s">
        <v>144</v>
      </c>
      <c r="AK41" s="1">
        <f t="shared" si="5"/>
        <v>75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1</v>
      </c>
      <c r="AW41">
        <v>1</v>
      </c>
      <c r="AX41" s="1">
        <f t="shared" si="6"/>
        <v>9</v>
      </c>
      <c r="AY41" s="1" t="s">
        <v>144</v>
      </c>
      <c r="AZ41" s="1">
        <f t="shared" si="7"/>
        <v>75</v>
      </c>
      <c r="BA41">
        <v>0</v>
      </c>
      <c r="BB41">
        <v>0</v>
      </c>
      <c r="BC41">
        <v>0</v>
      </c>
      <c r="BD41">
        <v>0</v>
      </c>
      <c r="BE41" s="1">
        <f t="shared" si="8"/>
        <v>0</v>
      </c>
      <c r="BF41" s="1" t="s">
        <v>142</v>
      </c>
      <c r="BG41" s="1">
        <f t="shared" si="9"/>
        <v>0</v>
      </c>
      <c r="BH41" s="1">
        <f t="shared" si="10"/>
        <v>2.625</v>
      </c>
      <c r="BI41" s="5">
        <f t="shared" si="11"/>
        <v>0.52500000000000002</v>
      </c>
      <c r="BJ41" s="5"/>
      <c r="BK41" s="2" t="s">
        <v>171</v>
      </c>
      <c r="BL41" s="1">
        <v>52.5</v>
      </c>
    </row>
    <row r="42" spans="1:64" x14ac:dyDescent="0.25">
      <c r="A42">
        <v>38</v>
      </c>
      <c r="B42" t="s">
        <v>94</v>
      </c>
      <c r="C42" s="11">
        <v>60</v>
      </c>
      <c r="D42" s="11">
        <v>2500000</v>
      </c>
      <c r="E42">
        <v>1</v>
      </c>
      <c r="F42" s="11">
        <v>1</v>
      </c>
      <c r="G42">
        <v>51</v>
      </c>
      <c r="H42">
        <v>3</v>
      </c>
      <c r="I42" t="s">
        <v>188</v>
      </c>
      <c r="J42" s="11" t="s">
        <v>182</v>
      </c>
      <c r="K42" t="s">
        <v>54</v>
      </c>
      <c r="L42" t="s">
        <v>188</v>
      </c>
      <c r="M42" s="11" t="s">
        <v>187</v>
      </c>
      <c r="N42" s="11" t="s">
        <v>188</v>
      </c>
      <c r="O42" s="11" t="s">
        <v>195</v>
      </c>
      <c r="P42">
        <v>1</v>
      </c>
      <c r="Q42">
        <v>1</v>
      </c>
      <c r="R42">
        <v>1</v>
      </c>
      <c r="S42">
        <v>1</v>
      </c>
      <c r="T42">
        <v>0</v>
      </c>
      <c r="U42" s="1">
        <f t="shared" si="12"/>
        <v>4</v>
      </c>
      <c r="V42" s="1" t="s">
        <v>143</v>
      </c>
      <c r="W42" s="1">
        <f t="shared" ref="W42:W78" si="13">U42/8*100</f>
        <v>50</v>
      </c>
      <c r="X42">
        <v>1</v>
      </c>
      <c r="Y42">
        <v>2</v>
      </c>
      <c r="Z42">
        <v>0</v>
      </c>
      <c r="AA42">
        <v>1</v>
      </c>
      <c r="AB42" s="1">
        <f t="shared" ref="AB42:AB78" si="14">X42+Y42+Z42+AA42</f>
        <v>4</v>
      </c>
      <c r="AC42" s="1" t="s">
        <v>144</v>
      </c>
      <c r="AD42" s="1">
        <f t="shared" ref="AD42:AD78" si="15">AB42/6*100</f>
        <v>66.666666666666657</v>
      </c>
      <c r="AE42">
        <v>1</v>
      </c>
      <c r="AF42">
        <v>1</v>
      </c>
      <c r="AG42">
        <v>1</v>
      </c>
      <c r="AH42">
        <v>1</v>
      </c>
      <c r="AI42" s="1">
        <f t="shared" ref="AI42:AI78" si="16">AE42+AF42+AG42+AH42</f>
        <v>4</v>
      </c>
      <c r="AJ42" s="1" t="s">
        <v>144</v>
      </c>
      <c r="AK42" s="1">
        <f t="shared" ref="AK42:AK78" si="17">AI42/4*100</f>
        <v>100</v>
      </c>
      <c r="AL42">
        <v>1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0</v>
      </c>
      <c r="AW42">
        <v>1</v>
      </c>
      <c r="AX42" s="1">
        <f t="shared" ref="AX42:AX78" si="18">AL42+AM42+AN42+AO42+AP42+AQ42+AR42+AS42+AT42+AU42+AV42+AW42</f>
        <v>9</v>
      </c>
      <c r="AY42" s="1" t="s">
        <v>144</v>
      </c>
      <c r="AZ42" s="1">
        <f t="shared" ref="AZ42:AZ78" si="19">AX42/12*100</f>
        <v>75</v>
      </c>
      <c r="BA42">
        <v>0</v>
      </c>
      <c r="BB42">
        <v>0</v>
      </c>
      <c r="BC42">
        <v>0</v>
      </c>
      <c r="BD42">
        <v>0</v>
      </c>
      <c r="BE42" s="1">
        <f t="shared" ref="BE42:BE78" si="20">BA42+BB42+BC42+BD42</f>
        <v>0</v>
      </c>
      <c r="BF42" s="1" t="s">
        <v>142</v>
      </c>
      <c r="BG42" s="1">
        <f t="shared" ref="BG42:BG78" si="21">BE42/4*100</f>
        <v>0</v>
      </c>
      <c r="BH42" s="1">
        <f t="shared" ref="BH42:BH78" si="22">U42/8+AI42/4+AB42/6+AX42/12+BE42/4</f>
        <v>2.9166666666666665</v>
      </c>
      <c r="BI42" s="5">
        <f t="shared" si="11"/>
        <v>0.58333333333333326</v>
      </c>
      <c r="BJ42" s="5"/>
      <c r="BK42" s="2" t="s">
        <v>171</v>
      </c>
      <c r="BL42" s="1">
        <v>58.333333333333329</v>
      </c>
    </row>
    <row r="43" spans="1:64" x14ac:dyDescent="0.25">
      <c r="A43">
        <v>39</v>
      </c>
      <c r="B43" t="s">
        <v>95</v>
      </c>
      <c r="C43" s="11">
        <v>20</v>
      </c>
      <c r="D43" s="11">
        <v>300000</v>
      </c>
      <c r="E43">
        <v>0</v>
      </c>
      <c r="F43" s="11">
        <v>4</v>
      </c>
      <c r="G43">
        <v>69</v>
      </c>
      <c r="H43">
        <v>2</v>
      </c>
      <c r="I43" t="s">
        <v>187</v>
      </c>
      <c r="J43" s="11" t="s">
        <v>182</v>
      </c>
      <c r="K43" t="s">
        <v>54</v>
      </c>
      <c r="L43" t="s">
        <v>187</v>
      </c>
      <c r="M43" s="11" t="s">
        <v>187</v>
      </c>
      <c r="N43" s="11" t="s">
        <v>188</v>
      </c>
      <c r="O43" s="11" t="s">
        <v>196</v>
      </c>
      <c r="P43">
        <v>2</v>
      </c>
      <c r="Q43">
        <v>1</v>
      </c>
      <c r="R43">
        <v>1</v>
      </c>
      <c r="S43">
        <v>1</v>
      </c>
      <c r="T43">
        <v>0</v>
      </c>
      <c r="U43" s="1">
        <f t="shared" si="12"/>
        <v>5</v>
      </c>
      <c r="V43" s="1" t="s">
        <v>144</v>
      </c>
      <c r="W43" s="1">
        <f t="shared" si="13"/>
        <v>62.5</v>
      </c>
      <c r="X43">
        <v>1</v>
      </c>
      <c r="Y43">
        <v>1</v>
      </c>
      <c r="Z43">
        <v>1</v>
      </c>
      <c r="AA43">
        <v>0</v>
      </c>
      <c r="AB43" s="1">
        <f t="shared" si="14"/>
        <v>3</v>
      </c>
      <c r="AC43" s="1" t="s">
        <v>143</v>
      </c>
      <c r="AD43" s="1">
        <f t="shared" si="15"/>
        <v>50</v>
      </c>
      <c r="AE43">
        <v>1</v>
      </c>
      <c r="AF43">
        <v>1</v>
      </c>
      <c r="AG43">
        <v>1</v>
      </c>
      <c r="AH43">
        <v>1</v>
      </c>
      <c r="AI43" s="1">
        <f t="shared" si="16"/>
        <v>4</v>
      </c>
      <c r="AJ43" s="1" t="s">
        <v>144</v>
      </c>
      <c r="AK43" s="1">
        <f t="shared" si="17"/>
        <v>100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0</v>
      </c>
      <c r="AW43">
        <v>0</v>
      </c>
      <c r="AX43" s="1">
        <f t="shared" si="18"/>
        <v>7</v>
      </c>
      <c r="AY43" s="1" t="s">
        <v>144</v>
      </c>
      <c r="AZ43" s="1">
        <f t="shared" si="19"/>
        <v>58.333333333333336</v>
      </c>
      <c r="BA43">
        <v>0</v>
      </c>
      <c r="BB43">
        <v>0</v>
      </c>
      <c r="BC43">
        <v>0</v>
      </c>
      <c r="BD43">
        <v>0</v>
      </c>
      <c r="BE43" s="1">
        <f t="shared" si="20"/>
        <v>0</v>
      </c>
      <c r="BF43" s="1" t="s">
        <v>142</v>
      </c>
      <c r="BG43" s="1">
        <f t="shared" si="21"/>
        <v>0</v>
      </c>
      <c r="BH43" s="1">
        <f t="shared" si="22"/>
        <v>2.7083333333333335</v>
      </c>
      <c r="BI43" s="5">
        <f t="shared" si="11"/>
        <v>0.54166666666666674</v>
      </c>
      <c r="BJ43" s="5"/>
      <c r="BK43" s="2" t="s">
        <v>171</v>
      </c>
      <c r="BL43" s="1">
        <v>54.166666666666671</v>
      </c>
    </row>
    <row r="44" spans="1:64" x14ac:dyDescent="0.25">
      <c r="A44">
        <v>40</v>
      </c>
      <c r="B44" t="s">
        <v>96</v>
      </c>
      <c r="C44" s="11">
        <v>10</v>
      </c>
      <c r="D44" s="11">
        <v>100000</v>
      </c>
      <c r="E44">
        <v>0</v>
      </c>
      <c r="F44" s="11">
        <v>2</v>
      </c>
      <c r="G44">
        <v>55</v>
      </c>
      <c r="H44">
        <v>0</v>
      </c>
      <c r="I44" t="s">
        <v>187</v>
      </c>
      <c r="J44" s="11" t="s">
        <v>183</v>
      </c>
      <c r="K44" t="s">
        <v>54</v>
      </c>
      <c r="L44" t="s">
        <v>187</v>
      </c>
      <c r="M44" s="11" t="s">
        <v>187</v>
      </c>
      <c r="N44" s="11" t="s">
        <v>187</v>
      </c>
      <c r="O44" s="11" t="s">
        <v>196</v>
      </c>
      <c r="P44">
        <v>1</v>
      </c>
      <c r="Q44">
        <v>0</v>
      </c>
      <c r="R44">
        <v>0</v>
      </c>
      <c r="S44">
        <v>1</v>
      </c>
      <c r="T44">
        <v>0</v>
      </c>
      <c r="U44" s="1">
        <f t="shared" si="12"/>
        <v>2</v>
      </c>
      <c r="V44" s="1" t="s">
        <v>142</v>
      </c>
      <c r="W44" s="1">
        <f t="shared" si="13"/>
        <v>25</v>
      </c>
      <c r="X44">
        <v>0</v>
      </c>
      <c r="Y44">
        <v>1</v>
      </c>
      <c r="Z44">
        <v>1</v>
      </c>
      <c r="AA44">
        <v>1</v>
      </c>
      <c r="AB44" s="1">
        <f t="shared" si="14"/>
        <v>3</v>
      </c>
      <c r="AC44" s="1" t="s">
        <v>143</v>
      </c>
      <c r="AD44" s="1">
        <f t="shared" si="15"/>
        <v>50</v>
      </c>
      <c r="AE44">
        <v>0</v>
      </c>
      <c r="AF44">
        <v>0</v>
      </c>
      <c r="AG44">
        <v>0</v>
      </c>
      <c r="AH44">
        <v>0</v>
      </c>
      <c r="AI44" s="1">
        <f t="shared" si="16"/>
        <v>0</v>
      </c>
      <c r="AJ44" s="1" t="s">
        <v>142</v>
      </c>
      <c r="AK44" s="1">
        <f t="shared" si="17"/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1</v>
      </c>
      <c r="AV44">
        <v>0</v>
      </c>
      <c r="AW44">
        <v>1</v>
      </c>
      <c r="AX44" s="1">
        <f t="shared" si="18"/>
        <v>4</v>
      </c>
      <c r="AY44" s="1" t="s">
        <v>142</v>
      </c>
      <c r="AZ44" s="1">
        <f t="shared" si="19"/>
        <v>33.333333333333329</v>
      </c>
      <c r="BA44">
        <v>0</v>
      </c>
      <c r="BB44">
        <v>0</v>
      </c>
      <c r="BC44">
        <v>0</v>
      </c>
      <c r="BD44">
        <v>0</v>
      </c>
      <c r="BE44" s="1">
        <f t="shared" si="20"/>
        <v>0</v>
      </c>
      <c r="BF44" s="1" t="s">
        <v>142</v>
      </c>
      <c r="BG44" s="1">
        <f t="shared" si="21"/>
        <v>0</v>
      </c>
      <c r="BH44" s="1">
        <f t="shared" si="22"/>
        <v>1.0833333333333333</v>
      </c>
      <c r="BI44" s="5">
        <f t="shared" si="11"/>
        <v>0.21666666666666665</v>
      </c>
      <c r="BJ44" s="5"/>
      <c r="BK44" s="2" t="s">
        <v>168</v>
      </c>
      <c r="BL44" s="1">
        <v>21.666666666666664</v>
      </c>
    </row>
    <row r="45" spans="1:64" x14ac:dyDescent="0.25">
      <c r="A45">
        <v>41</v>
      </c>
      <c r="B45" t="s">
        <v>97</v>
      </c>
      <c r="C45" s="11">
        <v>65</v>
      </c>
      <c r="D45" s="11">
        <v>1000000</v>
      </c>
      <c r="E45">
        <v>0</v>
      </c>
      <c r="F45" s="11">
        <v>1</v>
      </c>
      <c r="G45">
        <v>37</v>
      </c>
      <c r="H45">
        <v>0</v>
      </c>
      <c r="I45" t="s">
        <v>188</v>
      </c>
      <c r="J45" s="11" t="s">
        <v>182</v>
      </c>
      <c r="K45" t="s">
        <v>57</v>
      </c>
      <c r="L45" t="s">
        <v>187</v>
      </c>
      <c r="M45" s="11" t="s">
        <v>187</v>
      </c>
      <c r="N45" s="11" t="s">
        <v>187</v>
      </c>
      <c r="O45" s="11" t="s">
        <v>196</v>
      </c>
      <c r="P45">
        <v>1</v>
      </c>
      <c r="Q45">
        <v>1</v>
      </c>
      <c r="R45">
        <v>1</v>
      </c>
      <c r="S45">
        <v>1</v>
      </c>
      <c r="T45">
        <v>0</v>
      </c>
      <c r="U45" s="1">
        <f t="shared" si="12"/>
        <v>4</v>
      </c>
      <c r="V45" s="1" t="s">
        <v>143</v>
      </c>
      <c r="W45" s="1">
        <f t="shared" si="13"/>
        <v>50</v>
      </c>
      <c r="X45">
        <v>1</v>
      </c>
      <c r="Y45">
        <v>0</v>
      </c>
      <c r="Z45">
        <v>0</v>
      </c>
      <c r="AA45">
        <v>1</v>
      </c>
      <c r="AB45" s="1">
        <f t="shared" si="14"/>
        <v>2</v>
      </c>
      <c r="AC45" s="1" t="s">
        <v>142</v>
      </c>
      <c r="AD45" s="1">
        <f t="shared" si="15"/>
        <v>33.333333333333329</v>
      </c>
      <c r="AE45">
        <v>1</v>
      </c>
      <c r="AF45">
        <v>0</v>
      </c>
      <c r="AG45">
        <v>0</v>
      </c>
      <c r="AH45">
        <v>0</v>
      </c>
      <c r="AI45" s="1">
        <f t="shared" si="16"/>
        <v>1</v>
      </c>
      <c r="AJ45" s="1" t="s">
        <v>142</v>
      </c>
      <c r="AK45" s="1">
        <f t="shared" si="17"/>
        <v>25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1</v>
      </c>
      <c r="AW45">
        <v>1</v>
      </c>
      <c r="AX45" s="1">
        <f t="shared" si="18"/>
        <v>8</v>
      </c>
      <c r="AY45" s="1" t="s">
        <v>144</v>
      </c>
      <c r="AZ45" s="1">
        <f t="shared" si="19"/>
        <v>66.666666666666657</v>
      </c>
      <c r="BA45">
        <v>1</v>
      </c>
      <c r="BB45">
        <v>0</v>
      </c>
      <c r="BC45">
        <v>1</v>
      </c>
      <c r="BD45">
        <v>1</v>
      </c>
      <c r="BE45" s="1">
        <f t="shared" si="20"/>
        <v>3</v>
      </c>
      <c r="BF45" s="1" t="s">
        <v>144</v>
      </c>
      <c r="BG45" s="1">
        <f t="shared" si="21"/>
        <v>75</v>
      </c>
      <c r="BH45" s="1">
        <f t="shared" si="22"/>
        <v>2.5</v>
      </c>
      <c r="BI45" s="5">
        <f t="shared" si="11"/>
        <v>0.5</v>
      </c>
      <c r="BJ45" s="5"/>
      <c r="BK45" s="2" t="s">
        <v>171</v>
      </c>
      <c r="BL45" s="1">
        <v>50</v>
      </c>
    </row>
    <row r="46" spans="1:64" x14ac:dyDescent="0.25">
      <c r="A46">
        <v>42</v>
      </c>
      <c r="B46" t="s">
        <v>98</v>
      </c>
      <c r="C46" s="11">
        <v>30</v>
      </c>
      <c r="D46" s="11">
        <v>500000</v>
      </c>
      <c r="E46">
        <v>0</v>
      </c>
      <c r="F46" s="11">
        <v>1</v>
      </c>
      <c r="G46">
        <v>52</v>
      </c>
      <c r="H46">
        <v>1</v>
      </c>
      <c r="I46" t="s">
        <v>187</v>
      </c>
      <c r="J46" s="11" t="s">
        <v>182</v>
      </c>
      <c r="K46" t="s">
        <v>54</v>
      </c>
      <c r="L46" t="s">
        <v>187</v>
      </c>
      <c r="M46" s="11" t="s">
        <v>187</v>
      </c>
      <c r="N46" s="11" t="s">
        <v>188</v>
      </c>
      <c r="O46" s="11" t="s">
        <v>195</v>
      </c>
      <c r="P46">
        <v>2</v>
      </c>
      <c r="Q46">
        <v>1</v>
      </c>
      <c r="R46">
        <v>1</v>
      </c>
      <c r="S46">
        <v>1</v>
      </c>
      <c r="T46">
        <v>0</v>
      </c>
      <c r="U46" s="1">
        <f t="shared" si="12"/>
        <v>5</v>
      </c>
      <c r="V46" s="1" t="s">
        <v>144</v>
      </c>
      <c r="W46" s="1">
        <f t="shared" si="13"/>
        <v>62.5</v>
      </c>
      <c r="X46">
        <v>1</v>
      </c>
      <c r="Y46">
        <v>0</v>
      </c>
      <c r="Z46">
        <v>1</v>
      </c>
      <c r="AA46">
        <v>0</v>
      </c>
      <c r="AB46" s="1">
        <f t="shared" si="14"/>
        <v>2</v>
      </c>
      <c r="AC46" s="1" t="s">
        <v>142</v>
      </c>
      <c r="AD46" s="1">
        <f t="shared" si="15"/>
        <v>33.333333333333329</v>
      </c>
      <c r="AE46">
        <v>1</v>
      </c>
      <c r="AF46">
        <v>1</v>
      </c>
      <c r="AG46">
        <v>0</v>
      </c>
      <c r="AH46">
        <v>0</v>
      </c>
      <c r="AI46" s="1">
        <f t="shared" si="16"/>
        <v>2</v>
      </c>
      <c r="AJ46" s="1" t="s">
        <v>143</v>
      </c>
      <c r="AK46" s="1">
        <f t="shared" si="17"/>
        <v>50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 s="1">
        <f t="shared" si="18"/>
        <v>3</v>
      </c>
      <c r="AY46" s="1" t="s">
        <v>142</v>
      </c>
      <c r="AZ46" s="1">
        <f t="shared" si="19"/>
        <v>25</v>
      </c>
      <c r="BA46">
        <v>0</v>
      </c>
      <c r="BB46">
        <v>0</v>
      </c>
      <c r="BC46">
        <v>0</v>
      </c>
      <c r="BD46">
        <v>0</v>
      </c>
      <c r="BE46" s="1">
        <f t="shared" si="20"/>
        <v>0</v>
      </c>
      <c r="BF46" s="1" t="s">
        <v>142</v>
      </c>
      <c r="BG46" s="1">
        <f t="shared" si="21"/>
        <v>0</v>
      </c>
      <c r="BH46" s="1">
        <f t="shared" si="22"/>
        <v>1.7083333333333333</v>
      </c>
      <c r="BI46" s="5">
        <f t="shared" si="11"/>
        <v>0.34166666666666667</v>
      </c>
      <c r="BJ46" s="5"/>
      <c r="BK46" s="2" t="s">
        <v>168</v>
      </c>
      <c r="BL46" s="1">
        <v>34.166666666666664</v>
      </c>
    </row>
    <row r="47" spans="1:64" x14ac:dyDescent="0.25">
      <c r="A47">
        <v>43</v>
      </c>
      <c r="B47" t="s">
        <v>99</v>
      </c>
      <c r="C47" s="11">
        <v>40</v>
      </c>
      <c r="D47" s="11">
        <v>600000</v>
      </c>
      <c r="E47">
        <v>0</v>
      </c>
      <c r="F47" s="11">
        <v>1</v>
      </c>
      <c r="G47">
        <v>52</v>
      </c>
      <c r="H47">
        <v>7</v>
      </c>
      <c r="I47" t="s">
        <v>187</v>
      </c>
      <c r="J47" s="11" t="s">
        <v>182</v>
      </c>
      <c r="K47" t="s">
        <v>54</v>
      </c>
      <c r="L47" t="s">
        <v>187</v>
      </c>
      <c r="M47" s="11" t="s">
        <v>187</v>
      </c>
      <c r="N47" s="11" t="s">
        <v>188</v>
      </c>
      <c r="O47" s="11" t="s">
        <v>196</v>
      </c>
      <c r="P47">
        <v>1</v>
      </c>
      <c r="Q47">
        <v>1</v>
      </c>
      <c r="R47">
        <v>1</v>
      </c>
      <c r="S47">
        <v>1</v>
      </c>
      <c r="T47">
        <v>0</v>
      </c>
      <c r="U47" s="1">
        <f t="shared" si="12"/>
        <v>4</v>
      </c>
      <c r="V47" s="1" t="s">
        <v>143</v>
      </c>
      <c r="W47" s="1">
        <f t="shared" si="13"/>
        <v>50</v>
      </c>
      <c r="X47">
        <v>1</v>
      </c>
      <c r="Y47">
        <v>0</v>
      </c>
      <c r="Z47">
        <v>0</v>
      </c>
      <c r="AA47">
        <v>2</v>
      </c>
      <c r="AB47" s="1">
        <f t="shared" si="14"/>
        <v>3</v>
      </c>
      <c r="AC47" s="1" t="s">
        <v>143</v>
      </c>
      <c r="AD47" s="1">
        <f t="shared" si="15"/>
        <v>50</v>
      </c>
      <c r="AE47">
        <v>0</v>
      </c>
      <c r="AF47">
        <v>1</v>
      </c>
      <c r="AG47">
        <v>1</v>
      </c>
      <c r="AH47">
        <v>1</v>
      </c>
      <c r="AI47" s="1">
        <f t="shared" si="16"/>
        <v>3</v>
      </c>
      <c r="AJ47" s="1" t="s">
        <v>144</v>
      </c>
      <c r="AK47" s="1">
        <f t="shared" si="17"/>
        <v>75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1</v>
      </c>
      <c r="AV47">
        <v>0</v>
      </c>
      <c r="AW47">
        <v>0</v>
      </c>
      <c r="AX47" s="1">
        <f t="shared" si="18"/>
        <v>4</v>
      </c>
      <c r="AY47" s="1" t="s">
        <v>142</v>
      </c>
      <c r="AZ47" s="1">
        <f t="shared" si="19"/>
        <v>33.333333333333329</v>
      </c>
      <c r="BA47">
        <v>0</v>
      </c>
      <c r="BB47">
        <v>0</v>
      </c>
      <c r="BC47">
        <v>0</v>
      </c>
      <c r="BD47">
        <v>0</v>
      </c>
      <c r="BE47" s="1">
        <f t="shared" si="20"/>
        <v>0</v>
      </c>
      <c r="BF47" s="1" t="s">
        <v>142</v>
      </c>
      <c r="BG47" s="1">
        <f t="shared" si="21"/>
        <v>0</v>
      </c>
      <c r="BH47" s="1">
        <f t="shared" si="22"/>
        <v>2.0833333333333335</v>
      </c>
      <c r="BI47" s="5">
        <f t="shared" si="11"/>
        <v>0.41666666666666669</v>
      </c>
      <c r="BJ47" s="5"/>
      <c r="BK47" s="2" t="s">
        <v>171</v>
      </c>
      <c r="BL47" s="1">
        <v>41.666666666666671</v>
      </c>
    </row>
    <row r="48" spans="1:64" x14ac:dyDescent="0.25">
      <c r="A48">
        <v>44</v>
      </c>
      <c r="B48" t="s">
        <v>100</v>
      </c>
      <c r="C48" s="11">
        <v>40</v>
      </c>
      <c r="D48" s="11">
        <v>700000</v>
      </c>
      <c r="E48">
        <v>0</v>
      </c>
      <c r="F48" s="11">
        <v>1</v>
      </c>
      <c r="G48">
        <v>71</v>
      </c>
      <c r="H48">
        <v>0</v>
      </c>
      <c r="I48" t="s">
        <v>188</v>
      </c>
      <c r="J48" s="11" t="s">
        <v>182</v>
      </c>
      <c r="K48" t="s">
        <v>54</v>
      </c>
      <c r="L48" t="s">
        <v>187</v>
      </c>
      <c r="M48" s="11" t="s">
        <v>187</v>
      </c>
      <c r="N48" s="11" t="s">
        <v>188</v>
      </c>
      <c r="O48" s="11" t="s">
        <v>196</v>
      </c>
      <c r="P48">
        <v>1</v>
      </c>
      <c r="Q48">
        <v>1</v>
      </c>
      <c r="R48">
        <v>1</v>
      </c>
      <c r="S48">
        <v>1</v>
      </c>
      <c r="T48">
        <v>0</v>
      </c>
      <c r="U48" s="1">
        <f t="shared" si="12"/>
        <v>4</v>
      </c>
      <c r="V48" s="1" t="s">
        <v>143</v>
      </c>
      <c r="W48" s="1">
        <f t="shared" si="13"/>
        <v>50</v>
      </c>
      <c r="X48">
        <v>1</v>
      </c>
      <c r="Y48">
        <v>1</v>
      </c>
      <c r="Z48">
        <v>1</v>
      </c>
      <c r="AA48">
        <v>0</v>
      </c>
      <c r="AB48" s="1">
        <f t="shared" si="14"/>
        <v>3</v>
      </c>
      <c r="AC48" s="1" t="s">
        <v>143</v>
      </c>
      <c r="AD48" s="1">
        <f t="shared" si="15"/>
        <v>50</v>
      </c>
      <c r="AE48">
        <v>1</v>
      </c>
      <c r="AF48">
        <v>1</v>
      </c>
      <c r="AG48">
        <v>1</v>
      </c>
      <c r="AH48">
        <v>1</v>
      </c>
      <c r="AI48" s="1">
        <f t="shared" si="16"/>
        <v>4</v>
      </c>
      <c r="AJ48" s="1" t="s">
        <v>144</v>
      </c>
      <c r="AK48" s="1">
        <f t="shared" si="17"/>
        <v>100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1</v>
      </c>
      <c r="AX48" s="1">
        <f t="shared" si="18"/>
        <v>6</v>
      </c>
      <c r="AY48" s="1" t="s">
        <v>143</v>
      </c>
      <c r="AZ48" s="1">
        <f t="shared" si="19"/>
        <v>50</v>
      </c>
      <c r="BA48">
        <v>0</v>
      </c>
      <c r="BB48">
        <v>0</v>
      </c>
      <c r="BC48">
        <v>0</v>
      </c>
      <c r="BD48">
        <v>0</v>
      </c>
      <c r="BE48" s="1">
        <f t="shared" si="20"/>
        <v>0</v>
      </c>
      <c r="BF48" s="1" t="s">
        <v>142</v>
      </c>
      <c r="BG48" s="1">
        <f t="shared" si="21"/>
        <v>0</v>
      </c>
      <c r="BH48" s="1">
        <f t="shared" si="22"/>
        <v>2.5</v>
      </c>
      <c r="BI48" s="5">
        <f t="shared" si="11"/>
        <v>0.5</v>
      </c>
      <c r="BJ48" s="5"/>
      <c r="BK48" s="2" t="s">
        <v>171</v>
      </c>
      <c r="BL48" s="1">
        <v>50</v>
      </c>
    </row>
    <row r="49" spans="1:64" x14ac:dyDescent="0.25">
      <c r="A49">
        <v>45</v>
      </c>
      <c r="B49" t="s">
        <v>101</v>
      </c>
      <c r="C49" s="11">
        <v>40</v>
      </c>
      <c r="D49" s="11">
        <v>1200000</v>
      </c>
      <c r="E49">
        <v>0</v>
      </c>
      <c r="F49" s="11">
        <v>1</v>
      </c>
      <c r="G49">
        <v>32</v>
      </c>
      <c r="H49">
        <v>8</v>
      </c>
      <c r="I49" t="s">
        <v>188</v>
      </c>
      <c r="J49" s="11" t="s">
        <v>182</v>
      </c>
      <c r="K49" t="s">
        <v>57</v>
      </c>
      <c r="L49" t="s">
        <v>187</v>
      </c>
      <c r="M49" s="11" t="s">
        <v>187</v>
      </c>
      <c r="N49" s="11" t="s">
        <v>187</v>
      </c>
      <c r="O49" s="11" t="s">
        <v>196</v>
      </c>
      <c r="P49">
        <v>2</v>
      </c>
      <c r="Q49">
        <v>1</v>
      </c>
      <c r="R49">
        <v>1</v>
      </c>
      <c r="S49">
        <v>1</v>
      </c>
      <c r="T49">
        <v>1</v>
      </c>
      <c r="U49" s="1">
        <f t="shared" si="12"/>
        <v>6</v>
      </c>
      <c r="V49" s="1" t="s">
        <v>144</v>
      </c>
      <c r="W49" s="1">
        <f t="shared" si="13"/>
        <v>75</v>
      </c>
      <c r="X49">
        <v>1</v>
      </c>
      <c r="Y49">
        <v>0</v>
      </c>
      <c r="Z49">
        <v>1</v>
      </c>
      <c r="AA49">
        <v>1</v>
      </c>
      <c r="AB49" s="1">
        <f t="shared" si="14"/>
        <v>3</v>
      </c>
      <c r="AC49" s="1" t="s">
        <v>143</v>
      </c>
      <c r="AD49" s="1">
        <f t="shared" si="15"/>
        <v>50</v>
      </c>
      <c r="AE49">
        <v>1</v>
      </c>
      <c r="AF49">
        <v>0</v>
      </c>
      <c r="AG49">
        <v>1</v>
      </c>
      <c r="AH49">
        <v>1</v>
      </c>
      <c r="AI49" s="1">
        <f t="shared" si="16"/>
        <v>3</v>
      </c>
      <c r="AJ49" s="1" t="s">
        <v>144</v>
      </c>
      <c r="AK49" s="1">
        <f t="shared" si="17"/>
        <v>75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0</v>
      </c>
      <c r="AX49" s="1">
        <f t="shared" si="18"/>
        <v>4</v>
      </c>
      <c r="AY49" s="1" t="s">
        <v>142</v>
      </c>
      <c r="AZ49" s="1">
        <f t="shared" si="19"/>
        <v>33.333333333333329</v>
      </c>
      <c r="BA49">
        <v>0</v>
      </c>
      <c r="BB49">
        <v>0</v>
      </c>
      <c r="BC49">
        <v>1</v>
      </c>
      <c r="BD49">
        <v>0</v>
      </c>
      <c r="BE49" s="1">
        <f t="shared" si="20"/>
        <v>1</v>
      </c>
      <c r="BF49" s="1" t="s">
        <v>142</v>
      </c>
      <c r="BG49" s="1">
        <f t="shared" si="21"/>
        <v>25</v>
      </c>
      <c r="BH49" s="1">
        <f t="shared" si="22"/>
        <v>2.5833333333333335</v>
      </c>
      <c r="BI49" s="5">
        <f t="shared" si="11"/>
        <v>0.51666666666666672</v>
      </c>
      <c r="BJ49" s="5"/>
      <c r="BK49" s="2" t="s">
        <v>171</v>
      </c>
      <c r="BL49" s="1">
        <v>51.666666666666671</v>
      </c>
    </row>
    <row r="50" spans="1:64" x14ac:dyDescent="0.25">
      <c r="A50">
        <v>46</v>
      </c>
      <c r="B50" t="s">
        <v>102</v>
      </c>
      <c r="C50" s="11">
        <v>1</v>
      </c>
      <c r="D50" s="11">
        <v>250000</v>
      </c>
      <c r="E50">
        <v>2</v>
      </c>
      <c r="F50" s="11">
        <v>14</v>
      </c>
      <c r="G50">
        <v>35</v>
      </c>
      <c r="H50">
        <v>10</v>
      </c>
      <c r="I50" t="s">
        <v>188</v>
      </c>
      <c r="J50" s="11" t="s">
        <v>183</v>
      </c>
      <c r="K50" t="s">
        <v>57</v>
      </c>
      <c r="L50" t="s">
        <v>188</v>
      </c>
      <c r="M50" s="11" t="s">
        <v>187</v>
      </c>
      <c r="N50" s="11" t="s">
        <v>188</v>
      </c>
      <c r="O50" s="11" t="s">
        <v>195</v>
      </c>
      <c r="P50">
        <v>1</v>
      </c>
      <c r="Q50">
        <v>0</v>
      </c>
      <c r="R50">
        <v>0</v>
      </c>
      <c r="S50">
        <v>1</v>
      </c>
      <c r="T50">
        <v>0</v>
      </c>
      <c r="U50" s="1">
        <f t="shared" si="12"/>
        <v>2</v>
      </c>
      <c r="V50" s="1" t="s">
        <v>142</v>
      </c>
      <c r="W50" s="1">
        <f t="shared" si="13"/>
        <v>25</v>
      </c>
      <c r="X50">
        <v>1</v>
      </c>
      <c r="Y50">
        <v>1</v>
      </c>
      <c r="Z50">
        <v>1</v>
      </c>
      <c r="AA50">
        <v>0</v>
      </c>
      <c r="AB50" s="1">
        <f t="shared" si="14"/>
        <v>3</v>
      </c>
      <c r="AC50" s="1" t="s">
        <v>143</v>
      </c>
      <c r="AD50" s="1">
        <f t="shared" si="15"/>
        <v>50</v>
      </c>
      <c r="AE50">
        <v>1</v>
      </c>
      <c r="AF50">
        <v>1</v>
      </c>
      <c r="AG50">
        <v>1</v>
      </c>
      <c r="AH50">
        <v>1</v>
      </c>
      <c r="AI50" s="1">
        <f t="shared" si="16"/>
        <v>4</v>
      </c>
      <c r="AJ50" s="1" t="s">
        <v>144</v>
      </c>
      <c r="AK50" s="1">
        <f t="shared" si="17"/>
        <v>100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 s="1">
        <f t="shared" si="18"/>
        <v>5</v>
      </c>
      <c r="AY50" s="1" t="s">
        <v>142</v>
      </c>
      <c r="AZ50" s="1">
        <f t="shared" si="19"/>
        <v>41.666666666666671</v>
      </c>
      <c r="BA50">
        <v>0</v>
      </c>
      <c r="BB50">
        <v>0</v>
      </c>
      <c r="BC50">
        <v>0</v>
      </c>
      <c r="BD50">
        <v>0</v>
      </c>
      <c r="BE50" s="1">
        <f t="shared" si="20"/>
        <v>0</v>
      </c>
      <c r="BF50" s="1" t="s">
        <v>142</v>
      </c>
      <c r="BG50" s="1">
        <f t="shared" si="21"/>
        <v>0</v>
      </c>
      <c r="BH50" s="1">
        <f t="shared" si="22"/>
        <v>2.1666666666666665</v>
      </c>
      <c r="BI50" s="5">
        <f t="shared" si="11"/>
        <v>0.43333333333333329</v>
      </c>
      <c r="BJ50" s="5"/>
      <c r="BK50" s="2" t="s">
        <v>171</v>
      </c>
      <c r="BL50" s="1">
        <v>43.333333333333329</v>
      </c>
    </row>
    <row r="51" spans="1:64" x14ac:dyDescent="0.25">
      <c r="A51">
        <v>47</v>
      </c>
      <c r="B51" t="s">
        <v>103</v>
      </c>
      <c r="C51" s="11">
        <v>3</v>
      </c>
      <c r="D51" s="11">
        <v>100000</v>
      </c>
      <c r="E51">
        <v>2</v>
      </c>
      <c r="F51" s="11">
        <v>19</v>
      </c>
      <c r="G51">
        <v>39</v>
      </c>
      <c r="H51">
        <v>0</v>
      </c>
      <c r="I51" t="s">
        <v>188</v>
      </c>
      <c r="J51" s="11" t="s">
        <v>183</v>
      </c>
      <c r="K51" t="s">
        <v>57</v>
      </c>
      <c r="L51" t="s">
        <v>188</v>
      </c>
      <c r="M51" s="11" t="s">
        <v>187</v>
      </c>
      <c r="N51" s="11" t="s">
        <v>188</v>
      </c>
      <c r="O51" s="11" t="s">
        <v>195</v>
      </c>
      <c r="P51">
        <v>1</v>
      </c>
      <c r="Q51">
        <v>0</v>
      </c>
      <c r="R51">
        <v>0</v>
      </c>
      <c r="S51">
        <v>1</v>
      </c>
      <c r="T51">
        <v>0</v>
      </c>
      <c r="U51" s="1">
        <f t="shared" si="12"/>
        <v>2</v>
      </c>
      <c r="V51" s="1" t="s">
        <v>142</v>
      </c>
      <c r="W51" s="1">
        <f t="shared" si="13"/>
        <v>25</v>
      </c>
      <c r="X51">
        <v>1</v>
      </c>
      <c r="Y51">
        <v>1</v>
      </c>
      <c r="Z51">
        <v>1</v>
      </c>
      <c r="AA51">
        <v>1</v>
      </c>
      <c r="AB51" s="1">
        <f t="shared" si="14"/>
        <v>4</v>
      </c>
      <c r="AC51" s="1" t="s">
        <v>144</v>
      </c>
      <c r="AD51" s="1">
        <f t="shared" si="15"/>
        <v>66.666666666666657</v>
      </c>
      <c r="AE51">
        <v>1</v>
      </c>
      <c r="AF51">
        <v>1</v>
      </c>
      <c r="AG51">
        <v>1</v>
      </c>
      <c r="AH51">
        <v>1</v>
      </c>
      <c r="AI51" s="1">
        <f t="shared" si="16"/>
        <v>4</v>
      </c>
      <c r="AJ51" s="1" t="s">
        <v>144</v>
      </c>
      <c r="AK51" s="1">
        <f t="shared" si="17"/>
        <v>100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1</v>
      </c>
      <c r="AX51" s="1">
        <f t="shared" si="18"/>
        <v>3</v>
      </c>
      <c r="AY51" s="1" t="s">
        <v>142</v>
      </c>
      <c r="AZ51" s="1">
        <f t="shared" si="19"/>
        <v>25</v>
      </c>
      <c r="BA51">
        <v>0</v>
      </c>
      <c r="BB51">
        <v>0</v>
      </c>
      <c r="BC51">
        <v>0</v>
      </c>
      <c r="BD51">
        <v>0</v>
      </c>
      <c r="BE51" s="1">
        <f t="shared" si="20"/>
        <v>0</v>
      </c>
      <c r="BF51" s="1" t="s">
        <v>142</v>
      </c>
      <c r="BG51" s="1">
        <f t="shared" si="21"/>
        <v>0</v>
      </c>
      <c r="BH51" s="1">
        <f t="shared" si="22"/>
        <v>2.1666666666666665</v>
      </c>
      <c r="BI51" s="5">
        <f t="shared" si="11"/>
        <v>0.43333333333333329</v>
      </c>
      <c r="BJ51" s="5"/>
      <c r="BK51" s="2" t="s">
        <v>171</v>
      </c>
      <c r="BL51" s="1">
        <v>43.333333333333329</v>
      </c>
    </row>
    <row r="52" spans="1:64" x14ac:dyDescent="0.25">
      <c r="A52">
        <v>48</v>
      </c>
      <c r="B52" t="s">
        <v>104</v>
      </c>
      <c r="C52" s="11">
        <v>10</v>
      </c>
      <c r="D52" s="11">
        <v>400000</v>
      </c>
      <c r="E52">
        <v>0</v>
      </c>
      <c r="F52" s="11">
        <v>14</v>
      </c>
      <c r="G52">
        <v>47</v>
      </c>
      <c r="H52">
        <v>0</v>
      </c>
      <c r="I52" t="s">
        <v>188</v>
      </c>
      <c r="J52" s="11" t="s">
        <v>183</v>
      </c>
      <c r="K52" t="s">
        <v>57</v>
      </c>
      <c r="L52" t="s">
        <v>187</v>
      </c>
      <c r="M52" s="11" t="s">
        <v>187</v>
      </c>
      <c r="N52" s="11" t="s">
        <v>188</v>
      </c>
      <c r="O52" s="11" t="s">
        <v>195</v>
      </c>
      <c r="P52">
        <v>0</v>
      </c>
      <c r="Q52">
        <v>0</v>
      </c>
      <c r="R52">
        <v>0</v>
      </c>
      <c r="S52">
        <v>1</v>
      </c>
      <c r="T52">
        <v>0</v>
      </c>
      <c r="U52" s="1">
        <f t="shared" si="12"/>
        <v>1</v>
      </c>
      <c r="V52" s="1" t="s">
        <v>142</v>
      </c>
      <c r="W52" s="1">
        <f t="shared" si="13"/>
        <v>12.5</v>
      </c>
      <c r="X52">
        <v>1</v>
      </c>
      <c r="Y52">
        <v>1</v>
      </c>
      <c r="Z52">
        <v>0</v>
      </c>
      <c r="AA52">
        <v>0</v>
      </c>
      <c r="AB52" s="1">
        <f t="shared" si="14"/>
        <v>2</v>
      </c>
      <c r="AC52" s="1" t="s">
        <v>142</v>
      </c>
      <c r="AD52" s="1">
        <f t="shared" si="15"/>
        <v>33.333333333333329</v>
      </c>
      <c r="AE52">
        <v>1</v>
      </c>
      <c r="AF52">
        <v>1</v>
      </c>
      <c r="AG52">
        <v>0</v>
      </c>
      <c r="AH52">
        <v>0</v>
      </c>
      <c r="AI52" s="1">
        <f t="shared" si="16"/>
        <v>2</v>
      </c>
      <c r="AJ52" s="1" t="s">
        <v>143</v>
      </c>
      <c r="AK52" s="1">
        <f t="shared" si="17"/>
        <v>50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 s="1">
        <f t="shared" si="18"/>
        <v>6</v>
      </c>
      <c r="AY52" s="1" t="s">
        <v>143</v>
      </c>
      <c r="AZ52" s="1">
        <f t="shared" si="19"/>
        <v>50</v>
      </c>
      <c r="BA52">
        <v>0</v>
      </c>
      <c r="BB52">
        <v>0</v>
      </c>
      <c r="BC52">
        <v>0</v>
      </c>
      <c r="BD52">
        <v>0</v>
      </c>
      <c r="BE52" s="1">
        <f t="shared" si="20"/>
        <v>0</v>
      </c>
      <c r="BF52" s="1" t="s">
        <v>142</v>
      </c>
      <c r="BG52" s="1">
        <f t="shared" si="21"/>
        <v>0</v>
      </c>
      <c r="BH52" s="1">
        <f t="shared" si="22"/>
        <v>1.4583333333333333</v>
      </c>
      <c r="BI52" s="5">
        <f t="shared" si="11"/>
        <v>0.29166666666666663</v>
      </c>
      <c r="BJ52" s="5"/>
      <c r="BK52" s="2" t="s">
        <v>168</v>
      </c>
      <c r="BL52" s="1">
        <v>29.166666666666664</v>
      </c>
    </row>
    <row r="53" spans="1:64" x14ac:dyDescent="0.25">
      <c r="A53">
        <v>49</v>
      </c>
      <c r="B53" t="s">
        <v>105</v>
      </c>
      <c r="C53" s="11">
        <v>8</v>
      </c>
      <c r="D53" s="11">
        <v>200000</v>
      </c>
      <c r="E53">
        <v>1</v>
      </c>
      <c r="F53" s="11">
        <v>13</v>
      </c>
      <c r="G53">
        <v>53</v>
      </c>
      <c r="H53">
        <v>0</v>
      </c>
      <c r="I53" t="s">
        <v>187</v>
      </c>
      <c r="J53" s="11" t="s">
        <v>183</v>
      </c>
      <c r="K53" t="s">
        <v>57</v>
      </c>
      <c r="L53" t="s">
        <v>188</v>
      </c>
      <c r="M53" s="11" t="s">
        <v>187</v>
      </c>
      <c r="N53" s="11" t="s">
        <v>188</v>
      </c>
      <c r="O53" s="11" t="s">
        <v>196</v>
      </c>
      <c r="P53">
        <v>1</v>
      </c>
      <c r="Q53">
        <v>0</v>
      </c>
      <c r="R53">
        <v>0</v>
      </c>
      <c r="S53">
        <v>1</v>
      </c>
      <c r="T53">
        <v>0</v>
      </c>
      <c r="U53" s="1">
        <f t="shared" si="12"/>
        <v>2</v>
      </c>
      <c r="V53" s="1" t="s">
        <v>142</v>
      </c>
      <c r="W53" s="1">
        <f t="shared" si="13"/>
        <v>25</v>
      </c>
      <c r="X53">
        <v>1</v>
      </c>
      <c r="Y53">
        <v>0</v>
      </c>
      <c r="Z53">
        <v>1</v>
      </c>
      <c r="AA53">
        <v>1</v>
      </c>
      <c r="AB53" s="1">
        <f t="shared" si="14"/>
        <v>3</v>
      </c>
      <c r="AC53" s="1" t="s">
        <v>143</v>
      </c>
      <c r="AD53" s="1">
        <f t="shared" si="15"/>
        <v>50</v>
      </c>
      <c r="AE53">
        <v>1</v>
      </c>
      <c r="AF53">
        <v>1</v>
      </c>
      <c r="AG53">
        <v>0</v>
      </c>
      <c r="AH53">
        <v>0</v>
      </c>
      <c r="AI53" s="1">
        <f t="shared" si="16"/>
        <v>2</v>
      </c>
      <c r="AJ53" s="1" t="s">
        <v>143</v>
      </c>
      <c r="AK53" s="1">
        <f t="shared" si="17"/>
        <v>50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 s="1">
        <f t="shared" si="18"/>
        <v>1</v>
      </c>
      <c r="AY53" s="1" t="s">
        <v>142</v>
      </c>
      <c r="AZ53" s="1">
        <f t="shared" si="19"/>
        <v>8.3333333333333321</v>
      </c>
      <c r="BA53">
        <v>0</v>
      </c>
      <c r="BB53">
        <v>0</v>
      </c>
      <c r="BC53">
        <v>0</v>
      </c>
      <c r="BD53">
        <v>0</v>
      </c>
      <c r="BE53" s="1">
        <f t="shared" si="20"/>
        <v>0</v>
      </c>
      <c r="BF53" s="1" t="s">
        <v>142</v>
      </c>
      <c r="BG53" s="1">
        <f t="shared" si="21"/>
        <v>0</v>
      </c>
      <c r="BH53" s="1">
        <f t="shared" si="22"/>
        <v>1.3333333333333333</v>
      </c>
      <c r="BI53" s="5">
        <f t="shared" si="11"/>
        <v>0.26666666666666666</v>
      </c>
      <c r="BJ53" s="5"/>
      <c r="BK53" s="2" t="s">
        <v>168</v>
      </c>
      <c r="BL53" s="1">
        <v>26.666666666666668</v>
      </c>
    </row>
    <row r="54" spans="1:64" x14ac:dyDescent="0.25">
      <c r="A54">
        <v>50</v>
      </c>
      <c r="B54" t="s">
        <v>106</v>
      </c>
      <c r="C54" s="11">
        <v>40</v>
      </c>
      <c r="D54" s="11">
        <v>400000</v>
      </c>
      <c r="E54">
        <v>0</v>
      </c>
      <c r="F54" s="11">
        <v>33</v>
      </c>
      <c r="G54">
        <v>57</v>
      </c>
      <c r="H54">
        <v>10</v>
      </c>
      <c r="I54" t="s">
        <v>187</v>
      </c>
      <c r="J54" s="11" t="s">
        <v>182</v>
      </c>
      <c r="K54" t="s">
        <v>54</v>
      </c>
      <c r="L54" t="s">
        <v>187</v>
      </c>
      <c r="M54" s="11" t="s">
        <v>187</v>
      </c>
      <c r="N54" s="11" t="s">
        <v>188</v>
      </c>
      <c r="O54" s="11" t="s">
        <v>196</v>
      </c>
      <c r="P54">
        <v>2</v>
      </c>
      <c r="Q54">
        <v>1</v>
      </c>
      <c r="R54">
        <v>1</v>
      </c>
      <c r="S54">
        <v>1</v>
      </c>
      <c r="T54">
        <v>0</v>
      </c>
      <c r="U54" s="1">
        <f t="shared" si="12"/>
        <v>5</v>
      </c>
      <c r="V54" s="1" t="s">
        <v>144</v>
      </c>
      <c r="W54" s="1">
        <f t="shared" si="13"/>
        <v>62.5</v>
      </c>
      <c r="X54">
        <v>1</v>
      </c>
      <c r="Y54">
        <v>1</v>
      </c>
      <c r="Z54">
        <v>0</v>
      </c>
      <c r="AA54">
        <v>2</v>
      </c>
      <c r="AB54" s="1">
        <f t="shared" si="14"/>
        <v>4</v>
      </c>
      <c r="AC54" s="1" t="s">
        <v>144</v>
      </c>
      <c r="AD54" s="1">
        <f t="shared" si="15"/>
        <v>66.666666666666657</v>
      </c>
      <c r="AE54">
        <v>0</v>
      </c>
      <c r="AF54">
        <v>1</v>
      </c>
      <c r="AG54">
        <v>1</v>
      </c>
      <c r="AH54">
        <v>0</v>
      </c>
      <c r="AI54" s="1">
        <f t="shared" si="16"/>
        <v>2</v>
      </c>
      <c r="AJ54" s="1" t="s">
        <v>143</v>
      </c>
      <c r="AK54" s="1">
        <f t="shared" si="17"/>
        <v>50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0</v>
      </c>
      <c r="AX54" s="1">
        <f t="shared" si="18"/>
        <v>7</v>
      </c>
      <c r="AY54" s="1" t="s">
        <v>144</v>
      </c>
      <c r="AZ54" s="1">
        <f t="shared" si="19"/>
        <v>58.333333333333336</v>
      </c>
      <c r="BA54">
        <v>0</v>
      </c>
      <c r="BB54">
        <v>0</v>
      </c>
      <c r="BC54">
        <v>0</v>
      </c>
      <c r="BD54">
        <v>0</v>
      </c>
      <c r="BE54" s="1">
        <f t="shared" si="20"/>
        <v>0</v>
      </c>
      <c r="BF54" s="1" t="s">
        <v>142</v>
      </c>
      <c r="BG54" s="1">
        <f t="shared" si="21"/>
        <v>0</v>
      </c>
      <c r="BH54" s="1">
        <f t="shared" si="22"/>
        <v>2.375</v>
      </c>
      <c r="BI54" s="5">
        <f t="shared" si="11"/>
        <v>0.47499999999999998</v>
      </c>
      <c r="BJ54" s="5"/>
      <c r="BK54" s="2" t="s">
        <v>171</v>
      </c>
      <c r="BL54" s="1">
        <v>47.5</v>
      </c>
    </row>
    <row r="55" spans="1:64" x14ac:dyDescent="0.25">
      <c r="A55">
        <v>51</v>
      </c>
      <c r="B55" t="s">
        <v>107</v>
      </c>
      <c r="C55" s="11">
        <v>12</v>
      </c>
      <c r="D55" s="11">
        <v>400000</v>
      </c>
      <c r="E55">
        <v>1</v>
      </c>
      <c r="F55" s="11">
        <v>15</v>
      </c>
      <c r="G55">
        <v>67</v>
      </c>
      <c r="H55">
        <v>8</v>
      </c>
      <c r="I55" t="s">
        <v>187</v>
      </c>
      <c r="J55" s="11" t="s">
        <v>183</v>
      </c>
      <c r="K55" t="s">
        <v>54</v>
      </c>
      <c r="L55" t="s">
        <v>188</v>
      </c>
      <c r="M55" s="11" t="s">
        <v>187</v>
      </c>
      <c r="N55" s="11" t="s">
        <v>188</v>
      </c>
      <c r="O55" s="11" t="s">
        <v>196</v>
      </c>
      <c r="P55">
        <v>1</v>
      </c>
      <c r="Q55">
        <v>0</v>
      </c>
      <c r="R55">
        <v>0</v>
      </c>
      <c r="S55">
        <v>1</v>
      </c>
      <c r="T55">
        <v>0</v>
      </c>
      <c r="U55" s="1">
        <f t="shared" si="12"/>
        <v>2</v>
      </c>
      <c r="V55" s="1" t="s">
        <v>142</v>
      </c>
      <c r="W55" s="1">
        <f t="shared" si="13"/>
        <v>25</v>
      </c>
      <c r="X55">
        <v>1</v>
      </c>
      <c r="Y55">
        <v>1</v>
      </c>
      <c r="Z55">
        <v>1</v>
      </c>
      <c r="AA55">
        <v>0</v>
      </c>
      <c r="AB55" s="1">
        <f t="shared" si="14"/>
        <v>3</v>
      </c>
      <c r="AC55" s="1" t="s">
        <v>143</v>
      </c>
      <c r="AD55" s="1">
        <f t="shared" si="15"/>
        <v>50</v>
      </c>
      <c r="AE55">
        <v>1</v>
      </c>
      <c r="AF55">
        <v>1</v>
      </c>
      <c r="AG55">
        <v>1</v>
      </c>
      <c r="AH55">
        <v>0</v>
      </c>
      <c r="AI55" s="1">
        <f t="shared" si="16"/>
        <v>3</v>
      </c>
      <c r="AJ55" s="1" t="s">
        <v>144</v>
      </c>
      <c r="AK55" s="1">
        <f t="shared" si="17"/>
        <v>75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1</v>
      </c>
      <c r="AX55" s="1">
        <f t="shared" si="18"/>
        <v>5</v>
      </c>
      <c r="AY55" s="1" t="s">
        <v>142</v>
      </c>
      <c r="AZ55" s="1">
        <f t="shared" si="19"/>
        <v>41.666666666666671</v>
      </c>
      <c r="BA55">
        <v>0</v>
      </c>
      <c r="BB55">
        <v>0</v>
      </c>
      <c r="BC55">
        <v>0</v>
      </c>
      <c r="BD55">
        <v>0</v>
      </c>
      <c r="BE55" s="1">
        <f t="shared" si="20"/>
        <v>0</v>
      </c>
      <c r="BF55" s="1" t="s">
        <v>142</v>
      </c>
      <c r="BG55" s="1">
        <f t="shared" si="21"/>
        <v>0</v>
      </c>
      <c r="BH55" s="1">
        <f t="shared" si="22"/>
        <v>1.9166666666666667</v>
      </c>
      <c r="BI55" s="5">
        <f t="shared" si="11"/>
        <v>0.38333333333333336</v>
      </c>
      <c r="BJ55" s="5"/>
      <c r="BK55" s="2" t="s">
        <v>168</v>
      </c>
      <c r="BL55" s="1">
        <v>38.333333333333336</v>
      </c>
    </row>
    <row r="56" spans="1:64" x14ac:dyDescent="0.25">
      <c r="A56">
        <v>52</v>
      </c>
      <c r="B56" t="s">
        <v>108</v>
      </c>
      <c r="C56" s="11">
        <v>6</v>
      </c>
      <c r="D56" s="11">
        <v>150000</v>
      </c>
      <c r="E56">
        <v>0</v>
      </c>
      <c r="F56" s="11">
        <v>6</v>
      </c>
      <c r="G56">
        <v>47</v>
      </c>
      <c r="H56">
        <v>10</v>
      </c>
      <c r="I56" t="s">
        <v>187</v>
      </c>
      <c r="J56" s="11" t="s">
        <v>183</v>
      </c>
      <c r="K56" t="s">
        <v>54</v>
      </c>
      <c r="L56" t="s">
        <v>187</v>
      </c>
      <c r="M56" s="11" t="s">
        <v>187</v>
      </c>
      <c r="N56" s="11" t="s">
        <v>188</v>
      </c>
      <c r="O56" s="11" t="s">
        <v>196</v>
      </c>
      <c r="P56">
        <v>1</v>
      </c>
      <c r="Q56">
        <v>0</v>
      </c>
      <c r="R56">
        <v>0</v>
      </c>
      <c r="S56">
        <v>1</v>
      </c>
      <c r="T56">
        <v>0</v>
      </c>
      <c r="U56" s="1">
        <f t="shared" si="12"/>
        <v>2</v>
      </c>
      <c r="V56" s="1" t="s">
        <v>142</v>
      </c>
      <c r="W56" s="1">
        <f t="shared" si="13"/>
        <v>25</v>
      </c>
      <c r="X56">
        <v>0</v>
      </c>
      <c r="Y56">
        <v>1</v>
      </c>
      <c r="Z56">
        <v>1</v>
      </c>
      <c r="AA56">
        <v>1</v>
      </c>
      <c r="AB56" s="1">
        <f t="shared" si="14"/>
        <v>3</v>
      </c>
      <c r="AC56" s="1" t="s">
        <v>143</v>
      </c>
      <c r="AD56" s="1">
        <f t="shared" si="15"/>
        <v>50</v>
      </c>
      <c r="AE56">
        <v>1</v>
      </c>
      <c r="AF56">
        <v>1</v>
      </c>
      <c r="AG56">
        <v>1</v>
      </c>
      <c r="AH56">
        <v>1</v>
      </c>
      <c r="AI56" s="1">
        <f t="shared" si="16"/>
        <v>4</v>
      </c>
      <c r="AJ56" s="1" t="s">
        <v>144</v>
      </c>
      <c r="AK56" s="1">
        <f t="shared" si="17"/>
        <v>100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 s="1">
        <f t="shared" si="18"/>
        <v>5</v>
      </c>
      <c r="AY56" s="1" t="s">
        <v>142</v>
      </c>
      <c r="AZ56" s="1">
        <f t="shared" si="19"/>
        <v>41.666666666666671</v>
      </c>
      <c r="BA56">
        <v>0</v>
      </c>
      <c r="BB56">
        <v>0</v>
      </c>
      <c r="BC56">
        <v>0</v>
      </c>
      <c r="BD56">
        <v>0</v>
      </c>
      <c r="BE56" s="1">
        <f t="shared" si="20"/>
        <v>0</v>
      </c>
      <c r="BF56" s="1" t="s">
        <v>142</v>
      </c>
      <c r="BG56" s="1">
        <f t="shared" si="21"/>
        <v>0</v>
      </c>
      <c r="BH56" s="1">
        <f t="shared" si="22"/>
        <v>2.1666666666666665</v>
      </c>
      <c r="BI56" s="5">
        <f t="shared" si="11"/>
        <v>0.43333333333333329</v>
      </c>
      <c r="BJ56" s="5"/>
      <c r="BK56" s="2" t="s">
        <v>171</v>
      </c>
      <c r="BL56" s="1">
        <v>43.333333333333329</v>
      </c>
    </row>
    <row r="57" spans="1:64" x14ac:dyDescent="0.25">
      <c r="A57">
        <v>53</v>
      </c>
      <c r="B57" t="s">
        <v>109</v>
      </c>
      <c r="C57" s="11">
        <v>30</v>
      </c>
      <c r="D57" s="11">
        <v>1500000</v>
      </c>
      <c r="E57">
        <v>0</v>
      </c>
      <c r="F57" s="11">
        <v>1</v>
      </c>
      <c r="G57">
        <v>28</v>
      </c>
      <c r="H57">
        <v>6</v>
      </c>
      <c r="I57" t="s">
        <v>187</v>
      </c>
      <c r="J57" s="11" t="s">
        <v>182</v>
      </c>
      <c r="K57" t="s">
        <v>54</v>
      </c>
      <c r="L57" t="s">
        <v>187</v>
      </c>
      <c r="M57" s="11" t="s">
        <v>187</v>
      </c>
      <c r="N57" s="11" t="s">
        <v>187</v>
      </c>
      <c r="O57" s="11" t="s">
        <v>196</v>
      </c>
      <c r="P57">
        <v>1</v>
      </c>
      <c r="Q57">
        <v>1</v>
      </c>
      <c r="R57">
        <v>1</v>
      </c>
      <c r="S57">
        <v>1</v>
      </c>
      <c r="T57">
        <v>0</v>
      </c>
      <c r="U57" s="1">
        <f t="shared" si="12"/>
        <v>4</v>
      </c>
      <c r="V57" s="1" t="s">
        <v>143</v>
      </c>
      <c r="W57" s="1">
        <f t="shared" si="13"/>
        <v>50</v>
      </c>
      <c r="X57">
        <v>1</v>
      </c>
      <c r="Y57">
        <v>1</v>
      </c>
      <c r="Z57">
        <v>1</v>
      </c>
      <c r="AA57">
        <v>0</v>
      </c>
      <c r="AB57" s="1">
        <f t="shared" si="14"/>
        <v>3</v>
      </c>
      <c r="AC57" s="1" t="s">
        <v>143</v>
      </c>
      <c r="AD57" s="1">
        <f t="shared" si="15"/>
        <v>50</v>
      </c>
      <c r="AE57">
        <v>1</v>
      </c>
      <c r="AF57">
        <v>0</v>
      </c>
      <c r="AG57">
        <v>1</v>
      </c>
      <c r="AH57">
        <v>0</v>
      </c>
      <c r="AI57" s="1">
        <f t="shared" si="16"/>
        <v>2</v>
      </c>
      <c r="AJ57" s="1" t="s">
        <v>143</v>
      </c>
      <c r="AK57" s="1">
        <f t="shared" si="17"/>
        <v>50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 s="1">
        <f t="shared" si="18"/>
        <v>4</v>
      </c>
      <c r="AY57" s="1" t="s">
        <v>142</v>
      </c>
      <c r="AZ57" s="1">
        <f t="shared" si="19"/>
        <v>33.333333333333329</v>
      </c>
      <c r="BA57">
        <v>0</v>
      </c>
      <c r="BB57">
        <v>0</v>
      </c>
      <c r="BC57">
        <v>0</v>
      </c>
      <c r="BD57">
        <v>0</v>
      </c>
      <c r="BE57" s="1">
        <f t="shared" si="20"/>
        <v>0</v>
      </c>
      <c r="BF57" s="1" t="s">
        <v>142</v>
      </c>
      <c r="BG57" s="1">
        <f t="shared" si="21"/>
        <v>0</v>
      </c>
      <c r="BH57" s="1">
        <f t="shared" si="22"/>
        <v>1.8333333333333333</v>
      </c>
      <c r="BI57" s="5">
        <f t="shared" si="11"/>
        <v>0.36666666666666664</v>
      </c>
      <c r="BJ57" s="5"/>
      <c r="BK57" s="2" t="s">
        <v>168</v>
      </c>
      <c r="BL57" s="1">
        <v>36.666666666666664</v>
      </c>
    </row>
    <row r="58" spans="1:64" x14ac:dyDescent="0.25">
      <c r="A58">
        <v>54</v>
      </c>
      <c r="B58" t="s">
        <v>110</v>
      </c>
      <c r="C58" s="11">
        <v>14</v>
      </c>
      <c r="D58" s="11">
        <v>400000</v>
      </c>
      <c r="E58">
        <v>0</v>
      </c>
      <c r="F58" s="11">
        <v>3</v>
      </c>
      <c r="G58">
        <v>25</v>
      </c>
      <c r="H58">
        <v>6</v>
      </c>
      <c r="I58" t="s">
        <v>187</v>
      </c>
      <c r="J58" s="11" t="s">
        <v>183</v>
      </c>
      <c r="K58" t="s">
        <v>54</v>
      </c>
      <c r="L58" t="s">
        <v>187</v>
      </c>
      <c r="M58" s="11" t="s">
        <v>187</v>
      </c>
      <c r="N58" s="11" t="s">
        <v>187</v>
      </c>
      <c r="O58" s="11" t="s">
        <v>195</v>
      </c>
      <c r="P58">
        <v>0</v>
      </c>
      <c r="Q58">
        <v>0</v>
      </c>
      <c r="R58">
        <v>0</v>
      </c>
      <c r="S58">
        <v>1</v>
      </c>
      <c r="T58">
        <v>0</v>
      </c>
      <c r="U58" s="1">
        <f t="shared" si="12"/>
        <v>1</v>
      </c>
      <c r="V58" s="1" t="s">
        <v>142</v>
      </c>
      <c r="W58" s="1">
        <f t="shared" si="13"/>
        <v>12.5</v>
      </c>
      <c r="X58">
        <v>1</v>
      </c>
      <c r="Y58">
        <v>1</v>
      </c>
      <c r="Z58">
        <v>1</v>
      </c>
      <c r="AA58">
        <v>1</v>
      </c>
      <c r="AB58" s="1">
        <f t="shared" si="14"/>
        <v>4</v>
      </c>
      <c r="AC58" s="1" t="s">
        <v>144</v>
      </c>
      <c r="AD58" s="1">
        <f t="shared" si="15"/>
        <v>66.666666666666657</v>
      </c>
      <c r="AE58">
        <v>1</v>
      </c>
      <c r="AF58">
        <v>0</v>
      </c>
      <c r="AG58">
        <v>1</v>
      </c>
      <c r="AH58">
        <v>0</v>
      </c>
      <c r="AI58" s="1">
        <f t="shared" si="16"/>
        <v>2</v>
      </c>
      <c r="AJ58" s="1" t="s">
        <v>143</v>
      </c>
      <c r="AK58" s="1">
        <f t="shared" si="17"/>
        <v>50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0</v>
      </c>
      <c r="AW58">
        <v>1</v>
      </c>
      <c r="AX58" s="1">
        <f t="shared" si="18"/>
        <v>7</v>
      </c>
      <c r="AY58" s="1" t="s">
        <v>144</v>
      </c>
      <c r="AZ58" s="1">
        <f t="shared" si="19"/>
        <v>58.333333333333336</v>
      </c>
      <c r="BA58">
        <v>0</v>
      </c>
      <c r="BB58">
        <v>0</v>
      </c>
      <c r="BC58">
        <v>1</v>
      </c>
      <c r="BD58">
        <v>0</v>
      </c>
      <c r="BE58" s="1">
        <f t="shared" si="20"/>
        <v>1</v>
      </c>
      <c r="BF58" s="1" t="s">
        <v>142</v>
      </c>
      <c r="BG58" s="1">
        <f t="shared" si="21"/>
        <v>25</v>
      </c>
      <c r="BH58" s="1">
        <f t="shared" si="22"/>
        <v>2.125</v>
      </c>
      <c r="BI58" s="5">
        <f t="shared" si="11"/>
        <v>0.42499999999999999</v>
      </c>
      <c r="BJ58" s="5"/>
      <c r="BK58" s="2" t="s">
        <v>171</v>
      </c>
      <c r="BL58" s="1">
        <v>42.5</v>
      </c>
    </row>
    <row r="59" spans="1:64" x14ac:dyDescent="0.25">
      <c r="A59">
        <v>55</v>
      </c>
      <c r="B59" t="s">
        <v>111</v>
      </c>
      <c r="C59" s="11">
        <v>8</v>
      </c>
      <c r="D59" s="11">
        <v>100000</v>
      </c>
      <c r="E59">
        <v>0</v>
      </c>
      <c r="F59" s="11">
        <v>12</v>
      </c>
      <c r="G59">
        <v>49</v>
      </c>
      <c r="H59">
        <v>0</v>
      </c>
      <c r="I59" t="s">
        <v>187</v>
      </c>
      <c r="J59" s="11" t="s">
        <v>183</v>
      </c>
      <c r="K59" t="s">
        <v>54</v>
      </c>
      <c r="L59" t="s">
        <v>187</v>
      </c>
      <c r="M59" s="11" t="s">
        <v>187</v>
      </c>
      <c r="N59" s="11" t="s">
        <v>188</v>
      </c>
      <c r="O59" s="11" t="s">
        <v>195</v>
      </c>
      <c r="P59">
        <v>1</v>
      </c>
      <c r="Q59">
        <v>0</v>
      </c>
      <c r="R59">
        <v>0</v>
      </c>
      <c r="S59">
        <v>1</v>
      </c>
      <c r="T59">
        <v>0</v>
      </c>
      <c r="U59" s="1">
        <f t="shared" si="12"/>
        <v>2</v>
      </c>
      <c r="V59" s="1" t="s">
        <v>142</v>
      </c>
      <c r="W59" s="1">
        <f t="shared" si="13"/>
        <v>25</v>
      </c>
      <c r="X59">
        <v>1</v>
      </c>
      <c r="Y59">
        <v>0</v>
      </c>
      <c r="Z59">
        <v>1</v>
      </c>
      <c r="AA59">
        <v>0</v>
      </c>
      <c r="AB59" s="1">
        <f t="shared" si="14"/>
        <v>2</v>
      </c>
      <c r="AC59" s="1" t="s">
        <v>142</v>
      </c>
      <c r="AD59" s="1">
        <f t="shared" si="15"/>
        <v>33.333333333333329</v>
      </c>
      <c r="AE59">
        <v>0</v>
      </c>
      <c r="AF59">
        <v>1</v>
      </c>
      <c r="AG59">
        <v>0</v>
      </c>
      <c r="AH59">
        <v>0</v>
      </c>
      <c r="AI59" s="1">
        <f t="shared" si="16"/>
        <v>1</v>
      </c>
      <c r="AJ59" s="1" t="s">
        <v>142</v>
      </c>
      <c r="AK59" s="1">
        <f t="shared" si="17"/>
        <v>25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 s="1">
        <f t="shared" si="18"/>
        <v>2</v>
      </c>
      <c r="AY59" s="1" t="s">
        <v>142</v>
      </c>
      <c r="AZ59" s="1">
        <f t="shared" si="19"/>
        <v>16.666666666666664</v>
      </c>
      <c r="BA59">
        <v>0</v>
      </c>
      <c r="BB59">
        <v>0</v>
      </c>
      <c r="BC59">
        <v>0</v>
      </c>
      <c r="BD59">
        <v>0</v>
      </c>
      <c r="BE59" s="1">
        <f t="shared" si="20"/>
        <v>0</v>
      </c>
      <c r="BF59" s="1" t="s">
        <v>142</v>
      </c>
      <c r="BG59" s="1">
        <f t="shared" si="21"/>
        <v>0</v>
      </c>
      <c r="BH59" s="1">
        <f t="shared" si="22"/>
        <v>0.99999999999999989</v>
      </c>
      <c r="BI59" s="5">
        <f t="shared" si="11"/>
        <v>0.19999999999999998</v>
      </c>
      <c r="BJ59" s="5"/>
      <c r="BK59" s="2" t="s">
        <v>140</v>
      </c>
      <c r="BL59" s="1">
        <v>20</v>
      </c>
    </row>
    <row r="60" spans="1:64" x14ac:dyDescent="0.25">
      <c r="A60">
        <v>56</v>
      </c>
      <c r="B60" t="s">
        <v>112</v>
      </c>
      <c r="C60" s="11">
        <v>4</v>
      </c>
      <c r="D60" s="11">
        <v>120000</v>
      </c>
      <c r="E60">
        <v>0</v>
      </c>
      <c r="F60" s="11">
        <v>8</v>
      </c>
      <c r="G60">
        <v>55</v>
      </c>
      <c r="H60">
        <v>0</v>
      </c>
      <c r="I60" t="s">
        <v>187</v>
      </c>
      <c r="J60" s="11" t="s">
        <v>183</v>
      </c>
      <c r="K60" t="s">
        <v>54</v>
      </c>
      <c r="L60" t="s">
        <v>187</v>
      </c>
      <c r="M60" s="11" t="s">
        <v>187</v>
      </c>
      <c r="N60" s="11" t="s">
        <v>187</v>
      </c>
      <c r="O60" s="11" t="s">
        <v>196</v>
      </c>
      <c r="P60">
        <v>2</v>
      </c>
      <c r="Q60">
        <v>0</v>
      </c>
      <c r="R60">
        <v>0</v>
      </c>
      <c r="S60">
        <v>1</v>
      </c>
      <c r="T60">
        <v>0</v>
      </c>
      <c r="U60" s="1">
        <f t="shared" si="12"/>
        <v>3</v>
      </c>
      <c r="V60" s="1" t="s">
        <v>142</v>
      </c>
      <c r="W60" s="1">
        <f t="shared" si="13"/>
        <v>37.5</v>
      </c>
      <c r="X60">
        <v>1</v>
      </c>
      <c r="Y60">
        <v>0</v>
      </c>
      <c r="Z60">
        <v>1</v>
      </c>
      <c r="AA60">
        <v>1</v>
      </c>
      <c r="AB60" s="1">
        <f t="shared" si="14"/>
        <v>3</v>
      </c>
      <c r="AC60" s="1" t="s">
        <v>143</v>
      </c>
      <c r="AD60" s="1">
        <f t="shared" si="15"/>
        <v>50</v>
      </c>
      <c r="AE60">
        <v>1</v>
      </c>
      <c r="AF60">
        <v>0</v>
      </c>
      <c r="AG60">
        <v>1</v>
      </c>
      <c r="AH60">
        <v>0</v>
      </c>
      <c r="AI60" s="1">
        <f t="shared" si="16"/>
        <v>2</v>
      </c>
      <c r="AJ60" s="1" t="s">
        <v>143</v>
      </c>
      <c r="AK60" s="1">
        <f t="shared" si="17"/>
        <v>50</v>
      </c>
      <c r="AL60">
        <v>0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 s="1">
        <f t="shared" si="18"/>
        <v>5</v>
      </c>
      <c r="AY60" s="1" t="s">
        <v>142</v>
      </c>
      <c r="AZ60" s="1">
        <f t="shared" si="19"/>
        <v>41.666666666666671</v>
      </c>
      <c r="BA60">
        <v>0</v>
      </c>
      <c r="BB60">
        <v>0</v>
      </c>
      <c r="BC60">
        <v>0</v>
      </c>
      <c r="BD60">
        <v>0</v>
      </c>
      <c r="BE60" s="1">
        <f t="shared" si="20"/>
        <v>0</v>
      </c>
      <c r="BF60" s="1" t="s">
        <v>142</v>
      </c>
      <c r="BG60" s="1">
        <f t="shared" si="21"/>
        <v>0</v>
      </c>
      <c r="BH60" s="1">
        <f t="shared" si="22"/>
        <v>1.7916666666666667</v>
      </c>
      <c r="BI60" s="5">
        <f t="shared" si="11"/>
        <v>0.35833333333333334</v>
      </c>
      <c r="BJ60" s="5"/>
      <c r="BK60" s="2" t="s">
        <v>168</v>
      </c>
      <c r="BL60" s="1">
        <v>35.833333333333336</v>
      </c>
    </row>
    <row r="61" spans="1:64" x14ac:dyDescent="0.25">
      <c r="A61">
        <v>57</v>
      </c>
      <c r="B61" t="s">
        <v>113</v>
      </c>
      <c r="C61" s="11">
        <v>9</v>
      </c>
      <c r="D61" s="11">
        <v>100000</v>
      </c>
      <c r="E61">
        <v>0</v>
      </c>
      <c r="F61" s="11">
        <v>12</v>
      </c>
      <c r="G61">
        <v>33</v>
      </c>
      <c r="H61">
        <v>0</v>
      </c>
      <c r="I61" t="s">
        <v>187</v>
      </c>
      <c r="J61" s="11" t="s">
        <v>183</v>
      </c>
      <c r="K61" t="s">
        <v>54</v>
      </c>
      <c r="L61" t="s">
        <v>187</v>
      </c>
      <c r="M61" s="11" t="s">
        <v>187</v>
      </c>
      <c r="N61" s="11" t="s">
        <v>188</v>
      </c>
      <c r="O61" s="11" t="s">
        <v>195</v>
      </c>
      <c r="P61">
        <v>1</v>
      </c>
      <c r="Q61">
        <v>0</v>
      </c>
      <c r="R61">
        <v>0</v>
      </c>
      <c r="S61">
        <v>1</v>
      </c>
      <c r="T61">
        <v>0</v>
      </c>
      <c r="U61" s="1">
        <f t="shared" si="12"/>
        <v>2</v>
      </c>
      <c r="V61" s="1" t="s">
        <v>142</v>
      </c>
      <c r="W61" s="1">
        <f t="shared" si="13"/>
        <v>25</v>
      </c>
      <c r="X61">
        <v>1</v>
      </c>
      <c r="Y61">
        <v>1</v>
      </c>
      <c r="Z61">
        <v>1</v>
      </c>
      <c r="AA61">
        <v>0</v>
      </c>
      <c r="AB61" s="1">
        <f t="shared" si="14"/>
        <v>3</v>
      </c>
      <c r="AC61" s="1" t="s">
        <v>143</v>
      </c>
      <c r="AD61" s="1">
        <f t="shared" si="15"/>
        <v>50</v>
      </c>
      <c r="AE61">
        <v>0</v>
      </c>
      <c r="AF61">
        <v>1</v>
      </c>
      <c r="AG61">
        <v>1</v>
      </c>
      <c r="AH61">
        <v>0</v>
      </c>
      <c r="AI61" s="1">
        <f t="shared" si="16"/>
        <v>2</v>
      </c>
      <c r="AJ61" s="1" t="s">
        <v>143</v>
      </c>
      <c r="AK61" s="1">
        <f t="shared" si="17"/>
        <v>50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 s="1">
        <f t="shared" si="18"/>
        <v>7</v>
      </c>
      <c r="AY61" s="1" t="s">
        <v>144</v>
      </c>
      <c r="AZ61" s="1">
        <f t="shared" si="19"/>
        <v>58.333333333333336</v>
      </c>
      <c r="BA61">
        <v>1</v>
      </c>
      <c r="BB61">
        <v>1</v>
      </c>
      <c r="BC61">
        <v>0</v>
      </c>
      <c r="BD61">
        <v>1</v>
      </c>
      <c r="BE61" s="1">
        <f t="shared" si="20"/>
        <v>3</v>
      </c>
      <c r="BF61" s="1" t="s">
        <v>144</v>
      </c>
      <c r="BG61" s="1">
        <f t="shared" si="21"/>
        <v>75</v>
      </c>
      <c r="BH61" s="1">
        <f t="shared" si="22"/>
        <v>2.5833333333333335</v>
      </c>
      <c r="BI61" s="5">
        <f t="shared" si="11"/>
        <v>0.51666666666666672</v>
      </c>
      <c r="BJ61" s="5"/>
      <c r="BK61" s="2" t="s">
        <v>171</v>
      </c>
      <c r="BL61" s="1">
        <v>51.666666666666671</v>
      </c>
    </row>
    <row r="62" spans="1:64" x14ac:dyDescent="0.25">
      <c r="A62">
        <v>58</v>
      </c>
      <c r="B62" t="s">
        <v>114</v>
      </c>
      <c r="C62" s="11">
        <v>10</v>
      </c>
      <c r="D62" s="11">
        <v>100000</v>
      </c>
      <c r="E62">
        <v>0</v>
      </c>
      <c r="F62" s="11">
        <v>13</v>
      </c>
      <c r="G62">
        <v>45</v>
      </c>
      <c r="H62">
        <v>7</v>
      </c>
      <c r="I62" t="s">
        <v>188</v>
      </c>
      <c r="J62" s="11" t="s">
        <v>183</v>
      </c>
      <c r="K62" t="s">
        <v>57</v>
      </c>
      <c r="L62" t="s">
        <v>187</v>
      </c>
      <c r="M62" s="11" t="s">
        <v>187</v>
      </c>
      <c r="N62" s="11" t="s">
        <v>188</v>
      </c>
      <c r="O62" s="11" t="s">
        <v>195</v>
      </c>
      <c r="P62">
        <v>1</v>
      </c>
      <c r="Q62">
        <v>0</v>
      </c>
      <c r="R62">
        <v>0</v>
      </c>
      <c r="S62">
        <v>1</v>
      </c>
      <c r="T62">
        <v>0</v>
      </c>
      <c r="U62" s="1">
        <f t="shared" si="12"/>
        <v>2</v>
      </c>
      <c r="V62" s="1" t="s">
        <v>142</v>
      </c>
      <c r="W62" s="1">
        <f t="shared" si="13"/>
        <v>25</v>
      </c>
      <c r="X62">
        <v>1</v>
      </c>
      <c r="Y62">
        <v>1</v>
      </c>
      <c r="Z62">
        <v>0</v>
      </c>
      <c r="AA62">
        <v>1</v>
      </c>
      <c r="AB62" s="1">
        <f t="shared" si="14"/>
        <v>3</v>
      </c>
      <c r="AC62" s="1" t="s">
        <v>143</v>
      </c>
      <c r="AD62" s="1">
        <f t="shared" si="15"/>
        <v>50</v>
      </c>
      <c r="AE62">
        <v>0</v>
      </c>
      <c r="AF62">
        <v>1</v>
      </c>
      <c r="AG62">
        <v>1</v>
      </c>
      <c r="AH62">
        <v>1</v>
      </c>
      <c r="AI62" s="1">
        <f t="shared" si="16"/>
        <v>3</v>
      </c>
      <c r="AJ62" s="1" t="s">
        <v>144</v>
      </c>
      <c r="AK62" s="1">
        <f t="shared" si="17"/>
        <v>75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 s="1">
        <f t="shared" si="18"/>
        <v>7</v>
      </c>
      <c r="AY62" s="1" t="s">
        <v>144</v>
      </c>
      <c r="AZ62" s="1">
        <f t="shared" si="19"/>
        <v>58.333333333333336</v>
      </c>
      <c r="BA62">
        <v>0</v>
      </c>
      <c r="BB62">
        <v>0</v>
      </c>
      <c r="BC62">
        <v>0</v>
      </c>
      <c r="BD62">
        <v>0</v>
      </c>
      <c r="BE62" s="1">
        <f t="shared" si="20"/>
        <v>0</v>
      </c>
      <c r="BF62" s="1" t="s">
        <v>142</v>
      </c>
      <c r="BG62" s="1">
        <f t="shared" si="21"/>
        <v>0</v>
      </c>
      <c r="BH62" s="1">
        <f t="shared" si="22"/>
        <v>2.0833333333333335</v>
      </c>
      <c r="BI62" s="5">
        <f t="shared" si="11"/>
        <v>0.41666666666666669</v>
      </c>
      <c r="BJ62" s="5"/>
      <c r="BK62" s="2" t="s">
        <v>171</v>
      </c>
      <c r="BL62" s="1">
        <v>41.666666666666671</v>
      </c>
    </row>
    <row r="63" spans="1:64" x14ac:dyDescent="0.25">
      <c r="A63">
        <v>59</v>
      </c>
      <c r="B63" t="s">
        <v>115</v>
      </c>
      <c r="C63" s="11">
        <v>20</v>
      </c>
      <c r="D63" s="11">
        <v>200000</v>
      </c>
      <c r="E63">
        <v>6</v>
      </c>
      <c r="F63" s="11">
        <v>11</v>
      </c>
      <c r="G63">
        <v>54</v>
      </c>
      <c r="H63">
        <v>10</v>
      </c>
      <c r="I63" t="s">
        <v>188</v>
      </c>
      <c r="J63" s="11" t="s">
        <v>182</v>
      </c>
      <c r="K63" t="s">
        <v>54</v>
      </c>
      <c r="L63" t="s">
        <v>188</v>
      </c>
      <c r="M63" s="11" t="s">
        <v>187</v>
      </c>
      <c r="N63" s="11" t="s">
        <v>187</v>
      </c>
      <c r="O63" s="11" t="s">
        <v>195</v>
      </c>
      <c r="P63">
        <v>2</v>
      </c>
      <c r="Q63">
        <v>1</v>
      </c>
      <c r="R63">
        <v>1</v>
      </c>
      <c r="S63">
        <v>1</v>
      </c>
      <c r="T63">
        <v>0</v>
      </c>
      <c r="U63" s="1">
        <f t="shared" si="12"/>
        <v>5</v>
      </c>
      <c r="V63" s="1" t="s">
        <v>144</v>
      </c>
      <c r="W63" s="1">
        <f t="shared" si="13"/>
        <v>62.5</v>
      </c>
      <c r="X63">
        <v>1</v>
      </c>
      <c r="Y63">
        <v>1</v>
      </c>
      <c r="Z63">
        <v>1</v>
      </c>
      <c r="AA63">
        <v>0</v>
      </c>
      <c r="AB63" s="1">
        <f t="shared" si="14"/>
        <v>3</v>
      </c>
      <c r="AC63" s="1" t="s">
        <v>143</v>
      </c>
      <c r="AD63" s="1">
        <f t="shared" si="15"/>
        <v>50</v>
      </c>
      <c r="AE63">
        <v>0</v>
      </c>
      <c r="AF63">
        <v>0</v>
      </c>
      <c r="AG63">
        <v>0</v>
      </c>
      <c r="AH63">
        <v>0</v>
      </c>
      <c r="AI63" s="1">
        <f t="shared" si="16"/>
        <v>0</v>
      </c>
      <c r="AJ63" s="1" t="s">
        <v>142</v>
      </c>
      <c r="AK63" s="1">
        <f t="shared" si="17"/>
        <v>0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1</v>
      </c>
      <c r="AX63" s="1">
        <f t="shared" si="18"/>
        <v>7</v>
      </c>
      <c r="AY63" s="1" t="s">
        <v>144</v>
      </c>
      <c r="AZ63" s="1">
        <f t="shared" si="19"/>
        <v>58.333333333333336</v>
      </c>
      <c r="BA63">
        <v>0</v>
      </c>
      <c r="BB63">
        <v>0</v>
      </c>
      <c r="BC63">
        <v>0</v>
      </c>
      <c r="BD63">
        <v>0</v>
      </c>
      <c r="BE63" s="1">
        <f t="shared" si="20"/>
        <v>0</v>
      </c>
      <c r="BF63" s="1" t="s">
        <v>142</v>
      </c>
      <c r="BG63" s="1">
        <f t="shared" si="21"/>
        <v>0</v>
      </c>
      <c r="BH63" s="1">
        <f t="shared" si="22"/>
        <v>1.7083333333333335</v>
      </c>
      <c r="BI63" s="5">
        <f t="shared" si="11"/>
        <v>0.34166666666666667</v>
      </c>
      <c r="BJ63" s="5"/>
      <c r="BK63" s="2" t="s">
        <v>168</v>
      </c>
      <c r="BL63" s="1">
        <v>34.166666666666664</v>
      </c>
    </row>
    <row r="64" spans="1:64" x14ac:dyDescent="0.25">
      <c r="A64">
        <v>60</v>
      </c>
      <c r="B64" t="s">
        <v>116</v>
      </c>
      <c r="C64" s="11">
        <v>12</v>
      </c>
      <c r="D64" s="11">
        <v>120000</v>
      </c>
      <c r="E64">
        <v>0</v>
      </c>
      <c r="F64" s="11">
        <v>11</v>
      </c>
      <c r="G64">
        <v>70</v>
      </c>
      <c r="H64">
        <v>0</v>
      </c>
      <c r="I64" t="s">
        <v>187</v>
      </c>
      <c r="J64" s="11" t="s">
        <v>183</v>
      </c>
      <c r="K64" t="s">
        <v>57</v>
      </c>
      <c r="L64" t="s">
        <v>187</v>
      </c>
      <c r="M64" s="11" t="s">
        <v>187</v>
      </c>
      <c r="N64" s="11" t="s">
        <v>187</v>
      </c>
      <c r="O64" s="11" t="s">
        <v>196</v>
      </c>
      <c r="P64">
        <v>0</v>
      </c>
      <c r="Q64">
        <v>0</v>
      </c>
      <c r="R64">
        <v>0</v>
      </c>
      <c r="S64">
        <v>1</v>
      </c>
      <c r="T64">
        <v>0</v>
      </c>
      <c r="U64" s="1">
        <f t="shared" si="12"/>
        <v>1</v>
      </c>
      <c r="V64" s="1" t="s">
        <v>142</v>
      </c>
      <c r="W64" s="1">
        <f t="shared" si="13"/>
        <v>12.5</v>
      </c>
      <c r="X64">
        <v>1</v>
      </c>
      <c r="Y64">
        <v>1</v>
      </c>
      <c r="Z64">
        <v>0</v>
      </c>
      <c r="AA64">
        <v>2</v>
      </c>
      <c r="AB64" s="1">
        <f t="shared" si="14"/>
        <v>4</v>
      </c>
      <c r="AC64" s="1" t="s">
        <v>144</v>
      </c>
      <c r="AD64" s="1">
        <f t="shared" si="15"/>
        <v>66.666666666666657</v>
      </c>
      <c r="AE64">
        <v>0</v>
      </c>
      <c r="AF64">
        <v>0</v>
      </c>
      <c r="AG64">
        <v>1</v>
      </c>
      <c r="AH64">
        <v>1</v>
      </c>
      <c r="AI64" s="1">
        <f t="shared" si="16"/>
        <v>2</v>
      </c>
      <c r="AJ64" s="1" t="s">
        <v>143</v>
      </c>
      <c r="AK64" s="1">
        <f t="shared" si="17"/>
        <v>50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 s="1">
        <f t="shared" si="18"/>
        <v>6</v>
      </c>
      <c r="AY64" s="1" t="s">
        <v>143</v>
      </c>
      <c r="AZ64" s="1">
        <f t="shared" si="19"/>
        <v>50</v>
      </c>
      <c r="BA64">
        <v>0</v>
      </c>
      <c r="BB64">
        <v>0</v>
      </c>
      <c r="BC64">
        <v>0</v>
      </c>
      <c r="BD64">
        <v>0</v>
      </c>
      <c r="BE64" s="1">
        <f t="shared" si="20"/>
        <v>0</v>
      </c>
      <c r="BF64" s="1" t="s">
        <v>142</v>
      </c>
      <c r="BG64" s="1">
        <f t="shared" si="21"/>
        <v>0</v>
      </c>
      <c r="BH64" s="1">
        <f t="shared" si="22"/>
        <v>1.7916666666666665</v>
      </c>
      <c r="BI64" s="5">
        <f t="shared" si="11"/>
        <v>0.35833333333333328</v>
      </c>
      <c r="BJ64" s="5"/>
      <c r="BK64" s="2" t="s">
        <v>168</v>
      </c>
      <c r="BL64" s="1">
        <v>35.833333333333329</v>
      </c>
    </row>
    <row r="65" spans="1:64" x14ac:dyDescent="0.25">
      <c r="A65">
        <v>61</v>
      </c>
      <c r="B65" t="s">
        <v>117</v>
      </c>
      <c r="C65" s="11">
        <v>10</v>
      </c>
      <c r="D65" s="11">
        <v>200000</v>
      </c>
      <c r="E65">
        <v>0</v>
      </c>
      <c r="F65" s="11">
        <v>15</v>
      </c>
      <c r="G65">
        <v>40</v>
      </c>
      <c r="H65">
        <v>12</v>
      </c>
      <c r="I65" t="s">
        <v>188</v>
      </c>
      <c r="J65" s="11" t="s">
        <v>183</v>
      </c>
      <c r="K65" t="s">
        <v>54</v>
      </c>
      <c r="L65" t="s">
        <v>187</v>
      </c>
      <c r="M65" s="11" t="s">
        <v>187</v>
      </c>
      <c r="N65" s="11" t="s">
        <v>188</v>
      </c>
      <c r="O65" s="11" t="s">
        <v>195</v>
      </c>
      <c r="P65">
        <v>1</v>
      </c>
      <c r="Q65">
        <v>0</v>
      </c>
      <c r="R65">
        <v>0</v>
      </c>
      <c r="S65">
        <v>2</v>
      </c>
      <c r="T65">
        <v>0</v>
      </c>
      <c r="U65" s="1">
        <f t="shared" si="12"/>
        <v>3</v>
      </c>
      <c r="V65" s="1" t="s">
        <v>142</v>
      </c>
      <c r="W65" s="1">
        <f t="shared" si="13"/>
        <v>37.5</v>
      </c>
      <c r="X65">
        <v>1</v>
      </c>
      <c r="Y65">
        <v>1</v>
      </c>
      <c r="Z65">
        <v>1</v>
      </c>
      <c r="AA65">
        <v>0</v>
      </c>
      <c r="AB65" s="1">
        <f t="shared" si="14"/>
        <v>3</v>
      </c>
      <c r="AC65" s="1" t="s">
        <v>143</v>
      </c>
      <c r="AD65" s="1">
        <f t="shared" si="15"/>
        <v>50</v>
      </c>
      <c r="AE65">
        <v>1</v>
      </c>
      <c r="AF65">
        <v>1</v>
      </c>
      <c r="AG65">
        <v>0</v>
      </c>
      <c r="AH65">
        <v>0</v>
      </c>
      <c r="AI65" s="1">
        <f t="shared" si="16"/>
        <v>2</v>
      </c>
      <c r="AJ65" s="1" t="s">
        <v>143</v>
      </c>
      <c r="AK65" s="1">
        <f t="shared" si="17"/>
        <v>50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 s="1">
        <f t="shared" si="18"/>
        <v>8</v>
      </c>
      <c r="AY65" s="1" t="s">
        <v>144</v>
      </c>
      <c r="AZ65" s="1">
        <f t="shared" si="19"/>
        <v>66.666666666666657</v>
      </c>
      <c r="BA65">
        <v>1</v>
      </c>
      <c r="BB65">
        <v>0</v>
      </c>
      <c r="BC65">
        <v>0</v>
      </c>
      <c r="BD65">
        <v>1</v>
      </c>
      <c r="BE65" s="1">
        <f t="shared" si="20"/>
        <v>2</v>
      </c>
      <c r="BF65" s="1" t="s">
        <v>143</v>
      </c>
      <c r="BG65" s="1">
        <f t="shared" si="21"/>
        <v>50</v>
      </c>
      <c r="BH65" s="1">
        <f t="shared" si="22"/>
        <v>2.5416666666666665</v>
      </c>
      <c r="BI65" s="5">
        <f t="shared" si="11"/>
        <v>0.5083333333333333</v>
      </c>
      <c r="BJ65" s="5"/>
      <c r="BK65" s="2" t="s">
        <v>171</v>
      </c>
      <c r="BL65" s="1">
        <v>50.833333333333329</v>
      </c>
    </row>
    <row r="66" spans="1:64" x14ac:dyDescent="0.25">
      <c r="A66">
        <v>62</v>
      </c>
      <c r="B66" t="s">
        <v>118</v>
      </c>
      <c r="C66" s="11">
        <v>8</v>
      </c>
      <c r="D66" s="11">
        <v>120000</v>
      </c>
      <c r="E66">
        <v>0</v>
      </c>
      <c r="F66" s="11">
        <v>7</v>
      </c>
      <c r="G66">
        <v>60</v>
      </c>
      <c r="H66">
        <v>8</v>
      </c>
      <c r="I66" t="s">
        <v>187</v>
      </c>
      <c r="J66" s="11" t="s">
        <v>183</v>
      </c>
      <c r="K66" t="s">
        <v>54</v>
      </c>
      <c r="L66" t="s">
        <v>187</v>
      </c>
      <c r="M66" s="11" t="s">
        <v>187</v>
      </c>
      <c r="N66" s="11" t="s">
        <v>188</v>
      </c>
      <c r="O66" s="11" t="s">
        <v>195</v>
      </c>
      <c r="P66">
        <v>1</v>
      </c>
      <c r="Q66">
        <v>0</v>
      </c>
      <c r="R66">
        <v>1</v>
      </c>
      <c r="S66">
        <v>1</v>
      </c>
      <c r="T66">
        <v>0</v>
      </c>
      <c r="U66" s="1">
        <f t="shared" si="12"/>
        <v>3</v>
      </c>
      <c r="V66" s="1" t="s">
        <v>142</v>
      </c>
      <c r="W66" s="1">
        <f t="shared" si="13"/>
        <v>37.5</v>
      </c>
      <c r="X66">
        <v>1</v>
      </c>
      <c r="Y66">
        <v>2</v>
      </c>
      <c r="Z66">
        <v>1</v>
      </c>
      <c r="AA66">
        <v>0</v>
      </c>
      <c r="AB66" s="1">
        <f t="shared" si="14"/>
        <v>4</v>
      </c>
      <c r="AC66" s="1" t="s">
        <v>144</v>
      </c>
      <c r="AD66" s="1">
        <f t="shared" si="15"/>
        <v>66.666666666666657</v>
      </c>
      <c r="AE66">
        <v>0</v>
      </c>
      <c r="AF66">
        <v>1</v>
      </c>
      <c r="AG66">
        <v>1</v>
      </c>
      <c r="AH66">
        <v>1</v>
      </c>
      <c r="AI66" s="1">
        <f t="shared" si="16"/>
        <v>3</v>
      </c>
      <c r="AJ66" s="1" t="s">
        <v>144</v>
      </c>
      <c r="AK66" s="1">
        <f t="shared" si="17"/>
        <v>75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0</v>
      </c>
      <c r="AX66" s="1">
        <f t="shared" si="18"/>
        <v>3</v>
      </c>
      <c r="AY66" s="1" t="s">
        <v>142</v>
      </c>
      <c r="AZ66" s="1">
        <f t="shared" si="19"/>
        <v>25</v>
      </c>
      <c r="BA66">
        <v>0</v>
      </c>
      <c r="BB66">
        <v>0</v>
      </c>
      <c r="BC66">
        <v>0</v>
      </c>
      <c r="BD66">
        <v>0</v>
      </c>
      <c r="BE66" s="1">
        <f t="shared" si="20"/>
        <v>0</v>
      </c>
      <c r="BF66" s="1" t="s">
        <v>142</v>
      </c>
      <c r="BG66" s="1">
        <f t="shared" si="21"/>
        <v>0</v>
      </c>
      <c r="BH66" s="1">
        <f t="shared" si="22"/>
        <v>2.0416666666666665</v>
      </c>
      <c r="BI66" s="5">
        <f t="shared" si="11"/>
        <v>0.40833333333333333</v>
      </c>
      <c r="BJ66" s="5"/>
      <c r="BK66" s="2" t="s">
        <v>171</v>
      </c>
      <c r="BL66" s="1">
        <v>40.833333333333336</v>
      </c>
    </row>
    <row r="67" spans="1:64" x14ac:dyDescent="0.25">
      <c r="A67">
        <v>63</v>
      </c>
      <c r="B67" t="s">
        <v>119</v>
      </c>
      <c r="C67" s="11">
        <v>15</v>
      </c>
      <c r="D67" s="11">
        <v>250000</v>
      </c>
      <c r="E67">
        <v>2</v>
      </c>
      <c r="F67" s="11">
        <v>12</v>
      </c>
      <c r="G67">
        <v>65</v>
      </c>
      <c r="H67">
        <v>0</v>
      </c>
      <c r="I67" t="s">
        <v>188</v>
      </c>
      <c r="J67" s="11" t="s">
        <v>183</v>
      </c>
      <c r="K67" t="s">
        <v>57</v>
      </c>
      <c r="L67" t="s">
        <v>188</v>
      </c>
      <c r="M67" s="11" t="s">
        <v>187</v>
      </c>
      <c r="N67" s="11" t="s">
        <v>188</v>
      </c>
      <c r="O67" s="11" t="s">
        <v>195</v>
      </c>
      <c r="P67">
        <v>1</v>
      </c>
      <c r="Q67">
        <v>0</v>
      </c>
      <c r="R67">
        <v>0</v>
      </c>
      <c r="S67">
        <v>1</v>
      </c>
      <c r="T67">
        <v>0</v>
      </c>
      <c r="U67" s="1">
        <f t="shared" si="12"/>
        <v>2</v>
      </c>
      <c r="V67" s="1" t="s">
        <v>142</v>
      </c>
      <c r="W67" s="1">
        <f t="shared" si="13"/>
        <v>25</v>
      </c>
      <c r="X67">
        <v>0</v>
      </c>
      <c r="Y67">
        <v>1</v>
      </c>
      <c r="Z67">
        <v>1</v>
      </c>
      <c r="AA67">
        <v>1</v>
      </c>
      <c r="AB67" s="1">
        <f t="shared" si="14"/>
        <v>3</v>
      </c>
      <c r="AC67" s="1" t="s">
        <v>143</v>
      </c>
      <c r="AD67" s="1">
        <f t="shared" si="15"/>
        <v>50</v>
      </c>
      <c r="AE67">
        <v>0</v>
      </c>
      <c r="AF67">
        <v>1</v>
      </c>
      <c r="AG67">
        <v>0</v>
      </c>
      <c r="AH67">
        <v>0</v>
      </c>
      <c r="AI67" s="1">
        <f t="shared" si="16"/>
        <v>1</v>
      </c>
      <c r="AJ67" s="1" t="s">
        <v>142</v>
      </c>
      <c r="AK67" s="1">
        <f t="shared" si="17"/>
        <v>25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 s="1">
        <f t="shared" si="18"/>
        <v>6</v>
      </c>
      <c r="AY67" s="1" t="s">
        <v>143</v>
      </c>
      <c r="AZ67" s="1">
        <f t="shared" si="19"/>
        <v>50</v>
      </c>
      <c r="BA67">
        <v>0</v>
      </c>
      <c r="BB67">
        <v>0</v>
      </c>
      <c r="BC67">
        <v>0</v>
      </c>
      <c r="BD67">
        <v>0</v>
      </c>
      <c r="BE67" s="1">
        <f t="shared" si="20"/>
        <v>0</v>
      </c>
      <c r="BF67" s="1" t="s">
        <v>142</v>
      </c>
      <c r="BG67" s="1">
        <f t="shared" si="21"/>
        <v>0</v>
      </c>
      <c r="BH67" s="1">
        <f t="shared" si="22"/>
        <v>1.5</v>
      </c>
      <c r="BI67" s="5">
        <f t="shared" si="11"/>
        <v>0.3</v>
      </c>
      <c r="BJ67" s="5"/>
      <c r="BK67" s="2" t="s">
        <v>168</v>
      </c>
      <c r="BL67" s="1">
        <v>30</v>
      </c>
    </row>
    <row r="68" spans="1:64" x14ac:dyDescent="0.25">
      <c r="A68">
        <v>64</v>
      </c>
      <c r="B68" t="s">
        <v>120</v>
      </c>
      <c r="C68" s="11">
        <v>11</v>
      </c>
      <c r="D68" s="11">
        <v>150000</v>
      </c>
      <c r="E68">
        <v>0</v>
      </c>
      <c r="F68" s="11">
        <v>8</v>
      </c>
      <c r="G68">
        <v>60</v>
      </c>
      <c r="H68">
        <v>0</v>
      </c>
      <c r="I68" t="s">
        <v>187</v>
      </c>
      <c r="J68" s="11" t="s">
        <v>183</v>
      </c>
      <c r="K68" t="s">
        <v>57</v>
      </c>
      <c r="L68" t="s">
        <v>187</v>
      </c>
      <c r="M68" s="11" t="s">
        <v>187</v>
      </c>
      <c r="N68" s="11" t="s">
        <v>188</v>
      </c>
      <c r="O68" s="11" t="s">
        <v>196</v>
      </c>
      <c r="P68">
        <v>0</v>
      </c>
      <c r="Q68">
        <v>0</v>
      </c>
      <c r="R68">
        <v>0</v>
      </c>
      <c r="S68">
        <v>1</v>
      </c>
      <c r="T68">
        <v>0</v>
      </c>
      <c r="U68" s="1">
        <f t="shared" si="12"/>
        <v>1</v>
      </c>
      <c r="V68" s="1" t="s">
        <v>142</v>
      </c>
      <c r="W68" s="1">
        <f t="shared" si="13"/>
        <v>12.5</v>
      </c>
      <c r="X68">
        <v>0</v>
      </c>
      <c r="Y68">
        <v>1</v>
      </c>
      <c r="Z68">
        <v>1</v>
      </c>
      <c r="AA68">
        <v>1</v>
      </c>
      <c r="AB68" s="1">
        <f t="shared" si="14"/>
        <v>3</v>
      </c>
      <c r="AC68" s="1" t="s">
        <v>143</v>
      </c>
      <c r="AD68" s="1">
        <f t="shared" si="15"/>
        <v>50</v>
      </c>
      <c r="AE68">
        <v>0</v>
      </c>
      <c r="AF68">
        <v>1</v>
      </c>
      <c r="AG68">
        <v>1</v>
      </c>
      <c r="AH68">
        <v>1</v>
      </c>
      <c r="AI68" s="1">
        <f t="shared" si="16"/>
        <v>3</v>
      </c>
      <c r="AJ68" s="1" t="s">
        <v>144</v>
      </c>
      <c r="AK68" s="1">
        <f t="shared" si="17"/>
        <v>75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 s="1">
        <f t="shared" si="18"/>
        <v>3</v>
      </c>
      <c r="AY68" s="1" t="s">
        <v>142</v>
      </c>
      <c r="AZ68" s="1">
        <f t="shared" si="19"/>
        <v>25</v>
      </c>
      <c r="BA68">
        <v>0</v>
      </c>
      <c r="BB68">
        <v>0</v>
      </c>
      <c r="BC68">
        <v>0</v>
      </c>
      <c r="BD68">
        <v>0</v>
      </c>
      <c r="BE68" s="1">
        <f t="shared" si="20"/>
        <v>0</v>
      </c>
      <c r="BF68" s="1" t="s">
        <v>142</v>
      </c>
      <c r="BG68" s="1">
        <f t="shared" si="21"/>
        <v>0</v>
      </c>
      <c r="BH68" s="1">
        <f t="shared" si="22"/>
        <v>1.625</v>
      </c>
      <c r="BI68" s="5">
        <f t="shared" si="11"/>
        <v>0.32500000000000001</v>
      </c>
      <c r="BJ68" s="5"/>
      <c r="BK68" s="2" t="s">
        <v>168</v>
      </c>
      <c r="BL68" s="1">
        <v>32.5</v>
      </c>
    </row>
    <row r="69" spans="1:64" x14ac:dyDescent="0.25">
      <c r="A69">
        <v>65</v>
      </c>
      <c r="B69" t="s">
        <v>121</v>
      </c>
      <c r="C69" s="11">
        <v>16</v>
      </c>
      <c r="D69" s="11">
        <v>250000</v>
      </c>
      <c r="E69">
        <v>0</v>
      </c>
      <c r="F69" s="11">
        <v>5</v>
      </c>
      <c r="G69">
        <v>45</v>
      </c>
      <c r="H69">
        <v>6</v>
      </c>
      <c r="I69" t="s">
        <v>187</v>
      </c>
      <c r="J69" s="11" t="s">
        <v>183</v>
      </c>
      <c r="K69" t="s">
        <v>54</v>
      </c>
      <c r="L69" t="s">
        <v>187</v>
      </c>
      <c r="M69" s="11" t="s">
        <v>187</v>
      </c>
      <c r="N69" s="11" t="s">
        <v>187</v>
      </c>
      <c r="O69" s="11" t="s">
        <v>196</v>
      </c>
      <c r="P69">
        <v>1</v>
      </c>
      <c r="Q69">
        <v>0</v>
      </c>
      <c r="R69">
        <v>0</v>
      </c>
      <c r="S69">
        <v>1</v>
      </c>
      <c r="T69">
        <v>0</v>
      </c>
      <c r="U69" s="1">
        <f t="shared" ref="U69:U84" si="23">P69+Q69+R69+S69+T69</f>
        <v>2</v>
      </c>
      <c r="V69" s="1" t="s">
        <v>142</v>
      </c>
      <c r="W69" s="1">
        <f t="shared" si="13"/>
        <v>25</v>
      </c>
      <c r="X69">
        <v>1</v>
      </c>
      <c r="Y69">
        <v>2</v>
      </c>
      <c r="Z69">
        <v>1</v>
      </c>
      <c r="AA69">
        <v>1</v>
      </c>
      <c r="AB69" s="1">
        <f t="shared" si="14"/>
        <v>5</v>
      </c>
      <c r="AC69" s="1" t="s">
        <v>144</v>
      </c>
      <c r="AD69" s="1">
        <f t="shared" si="15"/>
        <v>83.333333333333343</v>
      </c>
      <c r="AE69">
        <v>1</v>
      </c>
      <c r="AF69">
        <v>0</v>
      </c>
      <c r="AG69">
        <v>1</v>
      </c>
      <c r="AH69">
        <v>0</v>
      </c>
      <c r="AI69" s="1">
        <f t="shared" si="16"/>
        <v>2</v>
      </c>
      <c r="AJ69" s="1" t="s">
        <v>143</v>
      </c>
      <c r="AK69" s="1">
        <f t="shared" si="17"/>
        <v>50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1</v>
      </c>
      <c r="AV69">
        <v>0</v>
      </c>
      <c r="AW69">
        <v>0</v>
      </c>
      <c r="AX69" s="1">
        <f t="shared" si="18"/>
        <v>5</v>
      </c>
      <c r="AY69" s="1" t="s">
        <v>142</v>
      </c>
      <c r="AZ69" s="1">
        <f t="shared" si="19"/>
        <v>41.666666666666671</v>
      </c>
      <c r="BA69">
        <v>0</v>
      </c>
      <c r="BB69">
        <v>0</v>
      </c>
      <c r="BC69">
        <v>0</v>
      </c>
      <c r="BD69">
        <v>0</v>
      </c>
      <c r="BE69" s="1">
        <f t="shared" si="20"/>
        <v>0</v>
      </c>
      <c r="BF69" s="1" t="s">
        <v>142</v>
      </c>
      <c r="BG69" s="1">
        <f t="shared" si="21"/>
        <v>0</v>
      </c>
      <c r="BH69" s="1">
        <f t="shared" si="22"/>
        <v>2</v>
      </c>
      <c r="BI69" s="5">
        <f t="shared" ref="BI69:BI84" si="24">BH69/5</f>
        <v>0.4</v>
      </c>
      <c r="BJ69" s="5"/>
      <c r="BK69" s="2" t="s">
        <v>168</v>
      </c>
      <c r="BL69" s="1">
        <v>40</v>
      </c>
    </row>
    <row r="70" spans="1:64" x14ac:dyDescent="0.25">
      <c r="A70">
        <v>66</v>
      </c>
      <c r="B70" t="s">
        <v>122</v>
      </c>
      <c r="C70" s="11">
        <v>60</v>
      </c>
      <c r="D70" s="11">
        <v>800000</v>
      </c>
      <c r="E70">
        <v>0</v>
      </c>
      <c r="F70" s="11">
        <v>20</v>
      </c>
      <c r="G70">
        <v>56</v>
      </c>
      <c r="H70">
        <v>3</v>
      </c>
      <c r="I70" t="s">
        <v>188</v>
      </c>
      <c r="J70" s="11" t="s">
        <v>182</v>
      </c>
      <c r="K70" t="s">
        <v>54</v>
      </c>
      <c r="L70" t="s">
        <v>187</v>
      </c>
      <c r="M70" s="11" t="s">
        <v>187</v>
      </c>
      <c r="N70" s="11" t="s">
        <v>188</v>
      </c>
      <c r="O70" s="11" t="s">
        <v>195</v>
      </c>
      <c r="P70">
        <v>1</v>
      </c>
      <c r="Q70">
        <v>1</v>
      </c>
      <c r="R70">
        <v>1</v>
      </c>
      <c r="S70">
        <v>1</v>
      </c>
      <c r="T70">
        <v>0</v>
      </c>
      <c r="U70" s="1">
        <f t="shared" si="23"/>
        <v>4</v>
      </c>
      <c r="V70" s="1" t="s">
        <v>143</v>
      </c>
      <c r="W70" s="1">
        <f t="shared" si="13"/>
        <v>50</v>
      </c>
      <c r="X70">
        <v>1</v>
      </c>
      <c r="Y70">
        <v>1</v>
      </c>
      <c r="Z70">
        <v>0</v>
      </c>
      <c r="AA70">
        <v>0</v>
      </c>
      <c r="AB70" s="1">
        <f t="shared" si="14"/>
        <v>2</v>
      </c>
      <c r="AC70" s="1" t="s">
        <v>142</v>
      </c>
      <c r="AD70" s="1">
        <f t="shared" si="15"/>
        <v>33.333333333333329</v>
      </c>
      <c r="AE70">
        <v>0</v>
      </c>
      <c r="AF70">
        <v>1</v>
      </c>
      <c r="AG70">
        <v>0</v>
      </c>
      <c r="AH70">
        <v>0</v>
      </c>
      <c r="AI70" s="1">
        <f t="shared" si="16"/>
        <v>1</v>
      </c>
      <c r="AJ70" s="1" t="s">
        <v>142</v>
      </c>
      <c r="AK70" s="1">
        <f t="shared" si="17"/>
        <v>25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1</v>
      </c>
      <c r="AX70" s="1">
        <f t="shared" si="18"/>
        <v>5</v>
      </c>
      <c r="AY70" s="1" t="s">
        <v>142</v>
      </c>
      <c r="AZ70" s="1">
        <f t="shared" si="19"/>
        <v>41.666666666666671</v>
      </c>
      <c r="BA70">
        <v>0</v>
      </c>
      <c r="BB70">
        <v>0</v>
      </c>
      <c r="BC70">
        <v>0</v>
      </c>
      <c r="BD70">
        <v>0</v>
      </c>
      <c r="BE70" s="1">
        <f t="shared" si="20"/>
        <v>0</v>
      </c>
      <c r="BF70" s="1" t="s">
        <v>142</v>
      </c>
      <c r="BG70" s="1">
        <f t="shared" si="21"/>
        <v>0</v>
      </c>
      <c r="BH70" s="1">
        <f t="shared" si="22"/>
        <v>1.5</v>
      </c>
      <c r="BI70" s="5">
        <f t="shared" si="24"/>
        <v>0.3</v>
      </c>
      <c r="BJ70" s="5"/>
      <c r="BK70" s="2" t="s">
        <v>168</v>
      </c>
      <c r="BL70" s="1">
        <v>30</v>
      </c>
    </row>
    <row r="71" spans="1:64" x14ac:dyDescent="0.25">
      <c r="A71">
        <v>67</v>
      </c>
      <c r="B71" t="s">
        <v>123</v>
      </c>
      <c r="C71" s="11">
        <v>80</v>
      </c>
      <c r="D71" s="11">
        <v>1500000</v>
      </c>
      <c r="E71">
        <v>1</v>
      </c>
      <c r="F71" s="11">
        <v>3</v>
      </c>
      <c r="G71">
        <v>37</v>
      </c>
      <c r="H71">
        <v>16</v>
      </c>
      <c r="I71" t="s">
        <v>188</v>
      </c>
      <c r="J71" s="11" t="s">
        <v>182</v>
      </c>
      <c r="K71" t="s">
        <v>54</v>
      </c>
      <c r="L71" t="s">
        <v>188</v>
      </c>
      <c r="M71" s="11" t="s">
        <v>187</v>
      </c>
      <c r="N71" s="11" t="s">
        <v>188</v>
      </c>
      <c r="O71" s="11" t="s">
        <v>195</v>
      </c>
      <c r="P71">
        <v>1</v>
      </c>
      <c r="Q71">
        <v>1</v>
      </c>
      <c r="R71">
        <v>1</v>
      </c>
      <c r="S71">
        <v>1</v>
      </c>
      <c r="T71">
        <v>0</v>
      </c>
      <c r="U71" s="1">
        <f t="shared" si="23"/>
        <v>4</v>
      </c>
      <c r="V71" s="1" t="s">
        <v>143</v>
      </c>
      <c r="W71" s="1">
        <f t="shared" si="13"/>
        <v>50</v>
      </c>
      <c r="X71">
        <v>1</v>
      </c>
      <c r="Y71">
        <v>0</v>
      </c>
      <c r="Z71">
        <v>0</v>
      </c>
      <c r="AA71">
        <v>1</v>
      </c>
      <c r="AB71" s="1">
        <f t="shared" si="14"/>
        <v>2</v>
      </c>
      <c r="AC71" s="1" t="s">
        <v>142</v>
      </c>
      <c r="AD71" s="1">
        <f t="shared" si="15"/>
        <v>33.333333333333329</v>
      </c>
      <c r="AE71">
        <v>1</v>
      </c>
      <c r="AF71">
        <v>1</v>
      </c>
      <c r="AG71">
        <v>0</v>
      </c>
      <c r="AH71">
        <v>0</v>
      </c>
      <c r="AI71" s="1">
        <f t="shared" si="16"/>
        <v>2</v>
      </c>
      <c r="AJ71" s="1" t="s">
        <v>143</v>
      </c>
      <c r="AK71" s="1">
        <f t="shared" si="17"/>
        <v>50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1</v>
      </c>
      <c r="AW71">
        <v>0</v>
      </c>
      <c r="AX71" s="1">
        <f t="shared" si="18"/>
        <v>8</v>
      </c>
      <c r="AY71" s="1" t="s">
        <v>144</v>
      </c>
      <c r="AZ71" s="1">
        <f t="shared" si="19"/>
        <v>66.666666666666657</v>
      </c>
      <c r="BA71">
        <v>1</v>
      </c>
      <c r="BB71">
        <v>0</v>
      </c>
      <c r="BC71">
        <v>1</v>
      </c>
      <c r="BD71">
        <v>1</v>
      </c>
      <c r="BE71" s="1">
        <f t="shared" si="20"/>
        <v>3</v>
      </c>
      <c r="BF71" s="1" t="s">
        <v>144</v>
      </c>
      <c r="BG71" s="1">
        <f t="shared" si="21"/>
        <v>75</v>
      </c>
      <c r="BH71" s="1">
        <f t="shared" si="22"/>
        <v>2.75</v>
      </c>
      <c r="BI71" s="5">
        <f t="shared" si="24"/>
        <v>0.55000000000000004</v>
      </c>
      <c r="BJ71" s="5"/>
      <c r="BK71" s="2" t="s">
        <v>171</v>
      </c>
      <c r="BL71" s="1">
        <v>55.000000000000007</v>
      </c>
    </row>
    <row r="72" spans="1:64" x14ac:dyDescent="0.25">
      <c r="A72">
        <v>68</v>
      </c>
      <c r="B72" t="s">
        <v>124</v>
      </c>
      <c r="C72" s="11">
        <v>30</v>
      </c>
      <c r="D72" s="11">
        <v>600000</v>
      </c>
      <c r="E72">
        <v>0</v>
      </c>
      <c r="F72" s="11">
        <v>10</v>
      </c>
      <c r="G72">
        <v>37</v>
      </c>
      <c r="H72">
        <v>0</v>
      </c>
      <c r="I72" t="s">
        <v>187</v>
      </c>
      <c r="J72" s="11" t="s">
        <v>182</v>
      </c>
      <c r="K72" t="s">
        <v>54</v>
      </c>
      <c r="L72" t="s">
        <v>187</v>
      </c>
      <c r="M72" s="11" t="s">
        <v>187</v>
      </c>
      <c r="N72" s="11" t="s">
        <v>188</v>
      </c>
      <c r="O72" s="11" t="s">
        <v>195</v>
      </c>
      <c r="P72">
        <v>2</v>
      </c>
      <c r="Q72">
        <v>1</v>
      </c>
      <c r="R72">
        <v>1</v>
      </c>
      <c r="S72">
        <v>1</v>
      </c>
      <c r="T72">
        <v>0</v>
      </c>
      <c r="U72" s="1">
        <f t="shared" si="23"/>
        <v>5</v>
      </c>
      <c r="V72" s="1" t="s">
        <v>144</v>
      </c>
      <c r="W72" s="1">
        <f t="shared" si="13"/>
        <v>62.5</v>
      </c>
      <c r="X72">
        <v>1</v>
      </c>
      <c r="Y72">
        <v>0</v>
      </c>
      <c r="Z72">
        <v>1</v>
      </c>
      <c r="AA72">
        <v>0</v>
      </c>
      <c r="AB72" s="1">
        <f t="shared" si="14"/>
        <v>2</v>
      </c>
      <c r="AC72" s="1" t="s">
        <v>142</v>
      </c>
      <c r="AD72" s="1">
        <f t="shared" si="15"/>
        <v>33.333333333333329</v>
      </c>
      <c r="AE72">
        <v>1</v>
      </c>
      <c r="AF72">
        <v>1</v>
      </c>
      <c r="AG72">
        <v>0</v>
      </c>
      <c r="AH72">
        <v>0</v>
      </c>
      <c r="AI72" s="1">
        <f t="shared" si="16"/>
        <v>2</v>
      </c>
      <c r="AJ72" s="1" t="s">
        <v>143</v>
      </c>
      <c r="AK72" s="1">
        <f t="shared" si="17"/>
        <v>50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0</v>
      </c>
      <c r="AX72" s="1">
        <f t="shared" si="18"/>
        <v>5</v>
      </c>
      <c r="AY72" s="1" t="s">
        <v>142</v>
      </c>
      <c r="AZ72" s="1">
        <f t="shared" si="19"/>
        <v>41.666666666666671</v>
      </c>
      <c r="BA72">
        <v>0</v>
      </c>
      <c r="BB72">
        <v>0</v>
      </c>
      <c r="BC72">
        <v>0</v>
      </c>
      <c r="BD72">
        <v>0</v>
      </c>
      <c r="BE72" s="1">
        <f t="shared" si="20"/>
        <v>0</v>
      </c>
      <c r="BF72" s="1" t="s">
        <v>142</v>
      </c>
      <c r="BG72" s="1">
        <f t="shared" si="21"/>
        <v>0</v>
      </c>
      <c r="BH72" s="1">
        <f t="shared" si="22"/>
        <v>1.875</v>
      </c>
      <c r="BI72" s="5">
        <f t="shared" si="24"/>
        <v>0.375</v>
      </c>
      <c r="BJ72" s="5"/>
      <c r="BK72" s="2" t="s">
        <v>168</v>
      </c>
      <c r="BL72" s="1">
        <v>37.5</v>
      </c>
    </row>
    <row r="73" spans="1:64" x14ac:dyDescent="0.25">
      <c r="A73">
        <v>69</v>
      </c>
      <c r="B73" t="s">
        <v>125</v>
      </c>
      <c r="C73" s="11">
        <v>30</v>
      </c>
      <c r="D73" s="11">
        <v>500000</v>
      </c>
      <c r="E73">
        <v>0</v>
      </c>
      <c r="F73" s="11">
        <v>12</v>
      </c>
      <c r="G73">
        <v>55</v>
      </c>
      <c r="H73">
        <v>0</v>
      </c>
      <c r="I73" t="s">
        <v>188</v>
      </c>
      <c r="J73" s="11" t="s">
        <v>182</v>
      </c>
      <c r="K73" t="s">
        <v>54</v>
      </c>
      <c r="L73" t="s">
        <v>187</v>
      </c>
      <c r="M73" s="11" t="s">
        <v>187</v>
      </c>
      <c r="N73" s="11" t="s">
        <v>188</v>
      </c>
      <c r="O73" s="11" t="s">
        <v>195</v>
      </c>
      <c r="P73">
        <v>1</v>
      </c>
      <c r="Q73">
        <v>1</v>
      </c>
      <c r="R73">
        <v>1</v>
      </c>
      <c r="S73">
        <v>1</v>
      </c>
      <c r="T73">
        <v>0</v>
      </c>
      <c r="U73" s="1">
        <f t="shared" si="23"/>
        <v>4</v>
      </c>
      <c r="V73" s="1" t="s">
        <v>143</v>
      </c>
      <c r="W73" s="1">
        <f t="shared" si="13"/>
        <v>50</v>
      </c>
      <c r="X73">
        <v>1</v>
      </c>
      <c r="Y73">
        <v>0</v>
      </c>
      <c r="Z73">
        <v>1</v>
      </c>
      <c r="AA73">
        <v>0</v>
      </c>
      <c r="AB73" s="1">
        <f t="shared" si="14"/>
        <v>2</v>
      </c>
      <c r="AC73" s="1" t="s">
        <v>142</v>
      </c>
      <c r="AD73" s="1">
        <f t="shared" si="15"/>
        <v>33.333333333333329</v>
      </c>
      <c r="AE73">
        <v>0</v>
      </c>
      <c r="AF73">
        <v>1</v>
      </c>
      <c r="AG73">
        <v>1</v>
      </c>
      <c r="AH73">
        <v>1</v>
      </c>
      <c r="AI73" s="1">
        <f t="shared" si="16"/>
        <v>3</v>
      </c>
      <c r="AJ73" s="1" t="s">
        <v>144</v>
      </c>
      <c r="AK73" s="1">
        <f t="shared" si="17"/>
        <v>75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1</v>
      </c>
      <c r="AV73">
        <v>1</v>
      </c>
      <c r="AW73">
        <v>1</v>
      </c>
      <c r="AX73" s="1">
        <f t="shared" si="18"/>
        <v>6</v>
      </c>
      <c r="AY73" s="1" t="s">
        <v>143</v>
      </c>
      <c r="AZ73" s="1">
        <f t="shared" si="19"/>
        <v>50</v>
      </c>
      <c r="BA73">
        <v>0</v>
      </c>
      <c r="BB73">
        <v>0</v>
      </c>
      <c r="BC73">
        <v>0</v>
      </c>
      <c r="BD73">
        <v>0</v>
      </c>
      <c r="BE73" s="1">
        <f t="shared" si="20"/>
        <v>0</v>
      </c>
      <c r="BF73" s="1" t="s">
        <v>142</v>
      </c>
      <c r="BG73" s="1">
        <f t="shared" si="21"/>
        <v>0</v>
      </c>
      <c r="BH73" s="1">
        <f t="shared" si="22"/>
        <v>2.083333333333333</v>
      </c>
      <c r="BI73" s="5">
        <f t="shared" si="24"/>
        <v>0.41666666666666663</v>
      </c>
      <c r="BJ73" s="5"/>
      <c r="BK73" s="2" t="s">
        <v>171</v>
      </c>
      <c r="BL73" s="1">
        <v>41.666666666666664</v>
      </c>
    </row>
    <row r="74" spans="1:64" x14ac:dyDescent="0.25">
      <c r="A74">
        <v>70</v>
      </c>
      <c r="B74" t="s">
        <v>126</v>
      </c>
      <c r="C74" s="11">
        <v>70</v>
      </c>
      <c r="D74" s="11">
        <v>700000</v>
      </c>
      <c r="E74">
        <v>0</v>
      </c>
      <c r="F74" s="11">
        <v>7</v>
      </c>
      <c r="G74">
        <v>33</v>
      </c>
      <c r="H74">
        <v>0</v>
      </c>
      <c r="I74" t="s">
        <v>187</v>
      </c>
      <c r="J74" s="11" t="s">
        <v>182</v>
      </c>
      <c r="K74" t="s">
        <v>57</v>
      </c>
      <c r="L74" t="s">
        <v>187</v>
      </c>
      <c r="M74" s="11" t="s">
        <v>187</v>
      </c>
      <c r="N74" s="11" t="s">
        <v>188</v>
      </c>
      <c r="O74" s="11" t="s">
        <v>196</v>
      </c>
      <c r="P74">
        <v>1</v>
      </c>
      <c r="Q74">
        <v>1</v>
      </c>
      <c r="R74">
        <v>1</v>
      </c>
      <c r="S74">
        <v>1</v>
      </c>
      <c r="T74">
        <v>0</v>
      </c>
      <c r="U74" s="1">
        <f t="shared" si="23"/>
        <v>4</v>
      </c>
      <c r="V74" s="1" t="s">
        <v>143</v>
      </c>
      <c r="W74" s="1">
        <f t="shared" si="13"/>
        <v>50</v>
      </c>
      <c r="X74">
        <v>1</v>
      </c>
      <c r="Y74">
        <v>0</v>
      </c>
      <c r="Z74">
        <v>0</v>
      </c>
      <c r="AA74">
        <v>1</v>
      </c>
      <c r="AB74" s="1">
        <f t="shared" si="14"/>
        <v>2</v>
      </c>
      <c r="AC74" s="1" t="s">
        <v>142</v>
      </c>
      <c r="AD74" s="1">
        <f t="shared" si="15"/>
        <v>33.333333333333329</v>
      </c>
      <c r="AE74">
        <v>0</v>
      </c>
      <c r="AF74">
        <v>1</v>
      </c>
      <c r="AG74">
        <v>0</v>
      </c>
      <c r="AH74">
        <v>0</v>
      </c>
      <c r="AI74" s="1">
        <f t="shared" si="16"/>
        <v>1</v>
      </c>
      <c r="AJ74" s="1" t="s">
        <v>142</v>
      </c>
      <c r="AK74" s="1">
        <f t="shared" si="17"/>
        <v>25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0</v>
      </c>
      <c r="AW74">
        <v>1</v>
      </c>
      <c r="AX74" s="1">
        <f t="shared" si="18"/>
        <v>5</v>
      </c>
      <c r="AY74" s="1" t="s">
        <v>142</v>
      </c>
      <c r="AZ74" s="1">
        <f t="shared" si="19"/>
        <v>41.666666666666671</v>
      </c>
      <c r="BA74">
        <v>0</v>
      </c>
      <c r="BB74">
        <v>0</v>
      </c>
      <c r="BC74">
        <v>0</v>
      </c>
      <c r="BD74">
        <v>0</v>
      </c>
      <c r="BE74" s="1">
        <f t="shared" si="20"/>
        <v>0</v>
      </c>
      <c r="BF74" s="1" t="s">
        <v>142</v>
      </c>
      <c r="BG74" s="1">
        <f t="shared" si="21"/>
        <v>0</v>
      </c>
      <c r="BH74" s="1">
        <f t="shared" si="22"/>
        <v>1.5</v>
      </c>
      <c r="BI74" s="5">
        <f t="shared" si="24"/>
        <v>0.3</v>
      </c>
      <c r="BJ74" s="5"/>
      <c r="BK74" s="2" t="s">
        <v>168</v>
      </c>
      <c r="BL74" s="1">
        <v>30</v>
      </c>
    </row>
    <row r="75" spans="1:64" x14ac:dyDescent="0.25">
      <c r="A75">
        <v>71</v>
      </c>
      <c r="B75" t="s">
        <v>127</v>
      </c>
      <c r="C75" s="11">
        <v>10</v>
      </c>
      <c r="D75" s="11">
        <v>150000</v>
      </c>
      <c r="E75">
        <v>0</v>
      </c>
      <c r="F75" s="11">
        <v>9</v>
      </c>
      <c r="G75">
        <v>70</v>
      </c>
      <c r="H75">
        <v>8</v>
      </c>
      <c r="I75" t="s">
        <v>188</v>
      </c>
      <c r="J75" s="11" t="s">
        <v>183</v>
      </c>
      <c r="K75" t="s">
        <v>54</v>
      </c>
      <c r="L75" t="s">
        <v>187</v>
      </c>
      <c r="M75" s="11" t="s">
        <v>187</v>
      </c>
      <c r="N75" s="11" t="s">
        <v>188</v>
      </c>
      <c r="O75" s="11" t="s">
        <v>196</v>
      </c>
      <c r="P75">
        <v>1</v>
      </c>
      <c r="Q75">
        <v>0</v>
      </c>
      <c r="R75">
        <v>1</v>
      </c>
      <c r="S75">
        <v>1</v>
      </c>
      <c r="T75">
        <v>0</v>
      </c>
      <c r="U75" s="1">
        <f t="shared" si="23"/>
        <v>3</v>
      </c>
      <c r="V75" s="1" t="s">
        <v>142</v>
      </c>
      <c r="W75" s="1">
        <f t="shared" si="13"/>
        <v>37.5</v>
      </c>
      <c r="X75">
        <v>1</v>
      </c>
      <c r="Y75">
        <v>1</v>
      </c>
      <c r="Z75">
        <v>1</v>
      </c>
      <c r="AA75">
        <v>0</v>
      </c>
      <c r="AB75" s="1">
        <f t="shared" si="14"/>
        <v>3</v>
      </c>
      <c r="AC75" s="1" t="s">
        <v>143</v>
      </c>
      <c r="AD75" s="1">
        <f t="shared" si="15"/>
        <v>50</v>
      </c>
      <c r="AE75">
        <v>0</v>
      </c>
      <c r="AF75">
        <v>1</v>
      </c>
      <c r="AG75">
        <v>1</v>
      </c>
      <c r="AH75">
        <v>0</v>
      </c>
      <c r="AI75" s="1">
        <f t="shared" si="16"/>
        <v>2</v>
      </c>
      <c r="AJ75" s="1" t="s">
        <v>143</v>
      </c>
      <c r="AK75" s="1">
        <f t="shared" si="17"/>
        <v>50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 s="1">
        <f t="shared" si="18"/>
        <v>5</v>
      </c>
      <c r="AY75" s="1" t="s">
        <v>142</v>
      </c>
      <c r="AZ75" s="1">
        <f t="shared" si="19"/>
        <v>41.666666666666671</v>
      </c>
      <c r="BA75">
        <v>0</v>
      </c>
      <c r="BB75">
        <v>0</v>
      </c>
      <c r="BC75">
        <v>0</v>
      </c>
      <c r="BD75">
        <v>0</v>
      </c>
      <c r="BE75" s="1">
        <f t="shared" si="20"/>
        <v>0</v>
      </c>
      <c r="BF75" s="1" t="s">
        <v>142</v>
      </c>
      <c r="BG75" s="1">
        <f t="shared" si="21"/>
        <v>0</v>
      </c>
      <c r="BH75" s="1">
        <f t="shared" si="22"/>
        <v>1.7916666666666667</v>
      </c>
      <c r="BI75" s="5">
        <f t="shared" si="24"/>
        <v>0.35833333333333334</v>
      </c>
      <c r="BJ75" s="5"/>
      <c r="BK75" s="2" t="s">
        <v>168</v>
      </c>
      <c r="BL75" s="1">
        <v>35.833333333333336</v>
      </c>
    </row>
    <row r="76" spans="1:64" x14ac:dyDescent="0.25">
      <c r="A76">
        <v>72</v>
      </c>
      <c r="B76" t="s">
        <v>128</v>
      </c>
      <c r="C76" s="11">
        <v>10</v>
      </c>
      <c r="D76" s="11">
        <v>120000</v>
      </c>
      <c r="E76">
        <v>0</v>
      </c>
      <c r="F76" s="11">
        <v>5</v>
      </c>
      <c r="G76">
        <v>42</v>
      </c>
      <c r="H76">
        <v>8</v>
      </c>
      <c r="I76" t="s">
        <v>188</v>
      </c>
      <c r="J76" s="11" t="s">
        <v>183</v>
      </c>
      <c r="K76" t="s">
        <v>54</v>
      </c>
      <c r="L76" t="s">
        <v>187</v>
      </c>
      <c r="M76" s="11" t="s">
        <v>187</v>
      </c>
      <c r="N76" s="11" t="s">
        <v>187</v>
      </c>
      <c r="O76" s="11" t="s">
        <v>196</v>
      </c>
      <c r="P76">
        <v>0</v>
      </c>
      <c r="Q76">
        <v>0</v>
      </c>
      <c r="R76">
        <v>0</v>
      </c>
      <c r="S76">
        <v>1</v>
      </c>
      <c r="T76">
        <v>0</v>
      </c>
      <c r="U76" s="1">
        <f t="shared" si="23"/>
        <v>1</v>
      </c>
      <c r="V76" s="1" t="s">
        <v>142</v>
      </c>
      <c r="W76" s="1">
        <f t="shared" si="13"/>
        <v>12.5</v>
      </c>
      <c r="X76">
        <v>1</v>
      </c>
      <c r="Y76">
        <v>1</v>
      </c>
      <c r="Z76">
        <v>0</v>
      </c>
      <c r="AA76">
        <v>1</v>
      </c>
      <c r="AB76" s="1">
        <f t="shared" si="14"/>
        <v>3</v>
      </c>
      <c r="AC76" s="1" t="s">
        <v>143</v>
      </c>
      <c r="AD76" s="1">
        <f t="shared" si="15"/>
        <v>50</v>
      </c>
      <c r="AE76">
        <v>0</v>
      </c>
      <c r="AF76">
        <v>0</v>
      </c>
      <c r="AG76">
        <v>1</v>
      </c>
      <c r="AH76">
        <v>0</v>
      </c>
      <c r="AI76" s="1">
        <f t="shared" si="16"/>
        <v>1</v>
      </c>
      <c r="AJ76" s="1" t="s">
        <v>142</v>
      </c>
      <c r="AK76" s="1">
        <f t="shared" si="17"/>
        <v>25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0</v>
      </c>
      <c r="AX76" s="1">
        <f t="shared" si="18"/>
        <v>3</v>
      </c>
      <c r="AY76" s="1" t="s">
        <v>142</v>
      </c>
      <c r="AZ76" s="1">
        <f t="shared" si="19"/>
        <v>25</v>
      </c>
      <c r="BA76">
        <v>0</v>
      </c>
      <c r="BB76">
        <v>0</v>
      </c>
      <c r="BC76">
        <v>0</v>
      </c>
      <c r="BD76">
        <v>0</v>
      </c>
      <c r="BE76" s="1">
        <f t="shared" si="20"/>
        <v>0</v>
      </c>
      <c r="BF76" s="1" t="s">
        <v>142</v>
      </c>
      <c r="BG76" s="1">
        <f t="shared" si="21"/>
        <v>0</v>
      </c>
      <c r="BH76" s="1">
        <f t="shared" si="22"/>
        <v>1.125</v>
      </c>
      <c r="BI76" s="5">
        <f t="shared" si="24"/>
        <v>0.22500000000000001</v>
      </c>
      <c r="BJ76" s="5"/>
      <c r="BK76" s="2" t="s">
        <v>168</v>
      </c>
      <c r="BL76" s="1">
        <v>22.5</v>
      </c>
    </row>
    <row r="77" spans="1:64" x14ac:dyDescent="0.25">
      <c r="A77">
        <v>73</v>
      </c>
      <c r="B77" t="s">
        <v>129</v>
      </c>
      <c r="C77" s="11">
        <v>16</v>
      </c>
      <c r="D77" s="11">
        <v>150000</v>
      </c>
      <c r="E77">
        <v>0</v>
      </c>
      <c r="F77" s="11">
        <v>6</v>
      </c>
      <c r="G77">
        <v>45</v>
      </c>
      <c r="H77">
        <v>12</v>
      </c>
      <c r="I77" t="s">
        <v>187</v>
      </c>
      <c r="J77" s="11" t="s">
        <v>183</v>
      </c>
      <c r="K77" t="s">
        <v>54</v>
      </c>
      <c r="L77" t="s">
        <v>187</v>
      </c>
      <c r="M77" s="11" t="s">
        <v>187</v>
      </c>
      <c r="N77" s="11" t="s">
        <v>188</v>
      </c>
      <c r="O77" s="11" t="s">
        <v>196</v>
      </c>
      <c r="P77">
        <v>1</v>
      </c>
      <c r="Q77">
        <v>0</v>
      </c>
      <c r="R77">
        <v>1</v>
      </c>
      <c r="S77">
        <v>2</v>
      </c>
      <c r="T77">
        <v>0</v>
      </c>
      <c r="U77" s="1">
        <f t="shared" si="23"/>
        <v>4</v>
      </c>
      <c r="V77" s="1" t="s">
        <v>143</v>
      </c>
      <c r="W77" s="1">
        <f t="shared" si="13"/>
        <v>50</v>
      </c>
      <c r="X77">
        <v>1</v>
      </c>
      <c r="Y77">
        <v>1</v>
      </c>
      <c r="Z77">
        <v>1</v>
      </c>
      <c r="AA77">
        <v>1</v>
      </c>
      <c r="AB77" s="1">
        <f t="shared" si="14"/>
        <v>4</v>
      </c>
      <c r="AC77" s="1" t="s">
        <v>144</v>
      </c>
      <c r="AD77" s="1">
        <f t="shared" si="15"/>
        <v>66.666666666666657</v>
      </c>
      <c r="AE77">
        <v>0</v>
      </c>
      <c r="AF77">
        <v>1</v>
      </c>
      <c r="AG77">
        <v>1</v>
      </c>
      <c r="AH77">
        <v>0</v>
      </c>
      <c r="AI77" s="1">
        <f t="shared" si="16"/>
        <v>2</v>
      </c>
      <c r="AJ77" s="1" t="s">
        <v>143</v>
      </c>
      <c r="AK77" s="1">
        <f t="shared" si="17"/>
        <v>50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1</v>
      </c>
      <c r="AX77" s="1">
        <f t="shared" si="18"/>
        <v>2</v>
      </c>
      <c r="AY77" s="1" t="s">
        <v>142</v>
      </c>
      <c r="AZ77" s="1">
        <f t="shared" si="19"/>
        <v>16.666666666666664</v>
      </c>
      <c r="BA77">
        <v>0</v>
      </c>
      <c r="BB77">
        <v>0</v>
      </c>
      <c r="BC77">
        <v>0</v>
      </c>
      <c r="BD77">
        <v>0</v>
      </c>
      <c r="BE77" s="1">
        <f t="shared" si="20"/>
        <v>0</v>
      </c>
      <c r="BF77" s="1" t="s">
        <v>142</v>
      </c>
      <c r="BG77" s="1">
        <f t="shared" si="21"/>
        <v>0</v>
      </c>
      <c r="BH77" s="1">
        <f t="shared" si="22"/>
        <v>1.8333333333333333</v>
      </c>
      <c r="BI77" s="5">
        <f t="shared" si="24"/>
        <v>0.36666666666666664</v>
      </c>
      <c r="BJ77" s="5"/>
      <c r="BK77" s="2" t="s">
        <v>168</v>
      </c>
      <c r="BL77" s="1">
        <v>36.666666666666664</v>
      </c>
    </row>
    <row r="78" spans="1:64" x14ac:dyDescent="0.25">
      <c r="A78">
        <v>74</v>
      </c>
      <c r="B78" t="s">
        <v>130</v>
      </c>
      <c r="C78" s="11">
        <v>15</v>
      </c>
      <c r="D78" s="11">
        <v>120000</v>
      </c>
      <c r="E78">
        <v>0</v>
      </c>
      <c r="F78" s="11">
        <v>3</v>
      </c>
      <c r="G78">
        <v>54</v>
      </c>
      <c r="H78">
        <v>10</v>
      </c>
      <c r="I78" t="s">
        <v>187</v>
      </c>
      <c r="J78" s="11" t="s">
        <v>183</v>
      </c>
      <c r="K78" t="s">
        <v>54</v>
      </c>
      <c r="L78" t="s">
        <v>187</v>
      </c>
      <c r="M78" s="11" t="s">
        <v>187</v>
      </c>
      <c r="N78" s="11" t="s">
        <v>187</v>
      </c>
      <c r="O78" s="11" t="s">
        <v>196</v>
      </c>
      <c r="P78">
        <v>0</v>
      </c>
      <c r="Q78">
        <v>0</v>
      </c>
      <c r="R78">
        <v>0</v>
      </c>
      <c r="S78">
        <v>1</v>
      </c>
      <c r="T78">
        <v>0</v>
      </c>
      <c r="U78" s="1">
        <f t="shared" si="23"/>
        <v>1</v>
      </c>
      <c r="V78" s="1" t="s">
        <v>142</v>
      </c>
      <c r="W78" s="1">
        <f t="shared" si="13"/>
        <v>12.5</v>
      </c>
      <c r="X78">
        <v>1</v>
      </c>
      <c r="Y78">
        <v>0</v>
      </c>
      <c r="Z78">
        <v>1</v>
      </c>
      <c r="AA78">
        <v>1</v>
      </c>
      <c r="AB78" s="1">
        <f t="shared" si="14"/>
        <v>3</v>
      </c>
      <c r="AC78" s="1" t="s">
        <v>143</v>
      </c>
      <c r="AD78" s="1">
        <f t="shared" si="15"/>
        <v>50</v>
      </c>
      <c r="AE78">
        <v>0</v>
      </c>
      <c r="AF78">
        <v>0</v>
      </c>
      <c r="AG78">
        <v>1</v>
      </c>
      <c r="AH78">
        <v>0</v>
      </c>
      <c r="AI78" s="1">
        <f t="shared" si="16"/>
        <v>1</v>
      </c>
      <c r="AJ78" s="1" t="s">
        <v>142</v>
      </c>
      <c r="AK78" s="1">
        <f t="shared" si="17"/>
        <v>25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1</v>
      </c>
      <c r="AX78" s="1">
        <f t="shared" si="18"/>
        <v>3</v>
      </c>
      <c r="AY78" s="1" t="s">
        <v>142</v>
      </c>
      <c r="AZ78" s="1">
        <f t="shared" si="19"/>
        <v>25</v>
      </c>
      <c r="BA78">
        <v>0</v>
      </c>
      <c r="BB78">
        <v>0</v>
      </c>
      <c r="BC78">
        <v>0</v>
      </c>
      <c r="BD78">
        <v>0</v>
      </c>
      <c r="BE78" s="1">
        <f t="shared" si="20"/>
        <v>0</v>
      </c>
      <c r="BF78" s="1" t="s">
        <v>142</v>
      </c>
      <c r="BG78" s="1">
        <f t="shared" si="21"/>
        <v>0</v>
      </c>
      <c r="BH78" s="1">
        <f t="shared" si="22"/>
        <v>1.125</v>
      </c>
      <c r="BI78" s="5">
        <f t="shared" si="24"/>
        <v>0.22500000000000001</v>
      </c>
      <c r="BJ78" s="5"/>
      <c r="BK78" s="2" t="s">
        <v>168</v>
      </c>
      <c r="BL78" s="1">
        <v>22.5</v>
      </c>
    </row>
    <row r="79" spans="1:64" x14ac:dyDescent="0.25">
      <c r="A79">
        <v>75</v>
      </c>
      <c r="B79" t="s">
        <v>131</v>
      </c>
      <c r="C79" s="11">
        <v>10</v>
      </c>
      <c r="D79" s="11">
        <v>300000</v>
      </c>
      <c r="E79">
        <v>0</v>
      </c>
      <c r="F79" s="11">
        <v>38</v>
      </c>
      <c r="G79">
        <v>46</v>
      </c>
      <c r="H79">
        <v>10</v>
      </c>
      <c r="I79" t="s">
        <v>187</v>
      </c>
      <c r="J79" s="11" t="s">
        <v>183</v>
      </c>
      <c r="K79" t="s">
        <v>54</v>
      </c>
      <c r="L79" t="s">
        <v>187</v>
      </c>
      <c r="M79" s="11" t="s">
        <v>187</v>
      </c>
      <c r="N79" s="11" t="s">
        <v>187</v>
      </c>
      <c r="O79" s="11" t="s">
        <v>196</v>
      </c>
      <c r="P79">
        <v>0</v>
      </c>
      <c r="Q79">
        <v>0</v>
      </c>
      <c r="R79">
        <v>0</v>
      </c>
      <c r="S79">
        <v>1</v>
      </c>
      <c r="T79">
        <v>0</v>
      </c>
      <c r="U79" s="1">
        <f t="shared" si="23"/>
        <v>1</v>
      </c>
      <c r="V79" s="1" t="s">
        <v>142</v>
      </c>
      <c r="W79" s="1">
        <f t="shared" ref="W79:W84" si="25">U79/8*100</f>
        <v>12.5</v>
      </c>
      <c r="X79">
        <v>0</v>
      </c>
      <c r="Y79">
        <v>2</v>
      </c>
      <c r="Z79">
        <v>1</v>
      </c>
      <c r="AA79">
        <v>0</v>
      </c>
      <c r="AB79" s="1">
        <f t="shared" ref="AB79:AB84" si="26">X79+Y79+Z79+AA79</f>
        <v>3</v>
      </c>
      <c r="AC79" s="1" t="s">
        <v>143</v>
      </c>
      <c r="AD79" s="1">
        <f t="shared" ref="AD79:AD84" si="27">AB79/6*100</f>
        <v>50</v>
      </c>
      <c r="AE79">
        <v>1</v>
      </c>
      <c r="AF79">
        <v>0</v>
      </c>
      <c r="AG79">
        <v>1</v>
      </c>
      <c r="AH79">
        <v>1</v>
      </c>
      <c r="AI79" s="1">
        <f t="shared" ref="AI79:AI84" si="28">AE79+AF79+AG79+AH79</f>
        <v>3</v>
      </c>
      <c r="AJ79" s="1" t="s">
        <v>144</v>
      </c>
      <c r="AK79" s="1">
        <f t="shared" ref="AK79:AK84" si="29">AI79/4*100</f>
        <v>75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1</v>
      </c>
      <c r="AX79" s="1">
        <f t="shared" ref="AX79:AX84" si="30">AL79+AM79+AN79+AO79+AP79+AQ79+AR79+AS79+AT79+AU79+AV79+AW79</f>
        <v>4</v>
      </c>
      <c r="AY79" s="1" t="s">
        <v>142</v>
      </c>
      <c r="AZ79" s="1">
        <f t="shared" ref="AZ79:AZ84" si="31">AX79/12*100</f>
        <v>33.333333333333329</v>
      </c>
      <c r="BA79">
        <v>0</v>
      </c>
      <c r="BB79">
        <v>0</v>
      </c>
      <c r="BC79">
        <v>0</v>
      </c>
      <c r="BD79">
        <v>0</v>
      </c>
      <c r="BE79" s="1">
        <f t="shared" ref="BE79:BE84" si="32">BA79+BB79+BC79+BD79</f>
        <v>0</v>
      </c>
      <c r="BF79" s="1" t="s">
        <v>142</v>
      </c>
      <c r="BG79" s="1">
        <f t="shared" ref="BG79:BG84" si="33">BE79/4*100</f>
        <v>0</v>
      </c>
      <c r="BH79" s="1">
        <f t="shared" ref="BH79:BH84" si="34">U79/8+AI79/4+AB79/6+AX79/12+BE79/4</f>
        <v>1.7083333333333333</v>
      </c>
      <c r="BI79" s="5">
        <f t="shared" si="24"/>
        <v>0.34166666666666667</v>
      </c>
      <c r="BJ79" s="5"/>
      <c r="BK79" s="2" t="s">
        <v>168</v>
      </c>
      <c r="BL79" s="1">
        <v>34.166666666666664</v>
      </c>
    </row>
    <row r="80" spans="1:64" x14ac:dyDescent="0.25">
      <c r="A80">
        <v>76</v>
      </c>
      <c r="B80" t="s">
        <v>132</v>
      </c>
      <c r="C80" s="11">
        <v>10</v>
      </c>
      <c r="D80" s="11">
        <v>400000</v>
      </c>
      <c r="E80">
        <v>0</v>
      </c>
      <c r="F80" s="11">
        <v>17</v>
      </c>
      <c r="G80">
        <v>39</v>
      </c>
      <c r="H80">
        <v>10</v>
      </c>
      <c r="I80" t="s">
        <v>187</v>
      </c>
      <c r="J80" s="11" t="s">
        <v>183</v>
      </c>
      <c r="K80" t="s">
        <v>54</v>
      </c>
      <c r="L80" t="s">
        <v>187</v>
      </c>
      <c r="M80" s="11" t="s">
        <v>187</v>
      </c>
      <c r="N80" s="11" t="s">
        <v>187</v>
      </c>
      <c r="O80" s="11" t="s">
        <v>196</v>
      </c>
      <c r="P80">
        <v>1</v>
      </c>
      <c r="Q80">
        <v>0</v>
      </c>
      <c r="R80">
        <v>0</v>
      </c>
      <c r="S80">
        <v>1</v>
      </c>
      <c r="T80">
        <v>0</v>
      </c>
      <c r="U80" s="1">
        <f t="shared" si="23"/>
        <v>2</v>
      </c>
      <c r="V80" s="1" t="s">
        <v>142</v>
      </c>
      <c r="W80" s="1">
        <f t="shared" si="25"/>
        <v>25</v>
      </c>
      <c r="X80">
        <v>1</v>
      </c>
      <c r="Y80">
        <v>1</v>
      </c>
      <c r="Z80">
        <v>1</v>
      </c>
      <c r="AA80">
        <v>1</v>
      </c>
      <c r="AB80" s="1">
        <f t="shared" si="26"/>
        <v>4</v>
      </c>
      <c r="AC80" s="1" t="s">
        <v>144</v>
      </c>
      <c r="AD80" s="1">
        <f t="shared" si="27"/>
        <v>66.666666666666657</v>
      </c>
      <c r="AE80">
        <v>1</v>
      </c>
      <c r="AF80">
        <v>0</v>
      </c>
      <c r="AG80">
        <v>1</v>
      </c>
      <c r="AH80">
        <v>0</v>
      </c>
      <c r="AI80" s="1">
        <f t="shared" si="28"/>
        <v>2</v>
      </c>
      <c r="AJ80" s="1" t="s">
        <v>143</v>
      </c>
      <c r="AK80" s="1">
        <f t="shared" si="29"/>
        <v>50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1</v>
      </c>
      <c r="AW80">
        <v>1</v>
      </c>
      <c r="AX80" s="1">
        <f t="shared" si="30"/>
        <v>4</v>
      </c>
      <c r="AY80" s="1" t="s">
        <v>142</v>
      </c>
      <c r="AZ80" s="1">
        <f t="shared" si="31"/>
        <v>33.333333333333329</v>
      </c>
      <c r="BA80">
        <v>0</v>
      </c>
      <c r="BB80">
        <v>0</v>
      </c>
      <c r="BC80">
        <v>0</v>
      </c>
      <c r="BD80">
        <v>0</v>
      </c>
      <c r="BE80" s="1">
        <f t="shared" si="32"/>
        <v>0</v>
      </c>
      <c r="BF80" s="1" t="s">
        <v>142</v>
      </c>
      <c r="BG80" s="1">
        <f t="shared" si="33"/>
        <v>0</v>
      </c>
      <c r="BH80" s="1">
        <f t="shared" si="34"/>
        <v>1.7499999999999998</v>
      </c>
      <c r="BI80" s="5">
        <f t="shared" si="24"/>
        <v>0.35</v>
      </c>
      <c r="BJ80" s="5"/>
      <c r="BK80" s="2" t="s">
        <v>168</v>
      </c>
      <c r="BL80" s="1">
        <v>35</v>
      </c>
    </row>
    <row r="81" spans="1:64" x14ac:dyDescent="0.25">
      <c r="A81">
        <v>77</v>
      </c>
      <c r="B81" t="s">
        <v>133</v>
      </c>
      <c r="C81" s="11">
        <v>8</v>
      </c>
      <c r="D81" s="11">
        <v>200000</v>
      </c>
      <c r="E81">
        <v>0</v>
      </c>
      <c r="F81" s="11">
        <v>12</v>
      </c>
      <c r="G81">
        <v>34</v>
      </c>
      <c r="H81">
        <v>12</v>
      </c>
      <c r="I81" t="s">
        <v>188</v>
      </c>
      <c r="J81" s="11" t="s">
        <v>183</v>
      </c>
      <c r="K81" t="s">
        <v>54</v>
      </c>
      <c r="L81" t="s">
        <v>187</v>
      </c>
      <c r="M81" s="11" t="s">
        <v>187</v>
      </c>
      <c r="N81" s="11" t="s">
        <v>188</v>
      </c>
      <c r="O81" s="11" t="s">
        <v>196</v>
      </c>
      <c r="P81">
        <v>0</v>
      </c>
      <c r="Q81">
        <v>0</v>
      </c>
      <c r="R81">
        <v>1</v>
      </c>
      <c r="S81">
        <v>1</v>
      </c>
      <c r="T81">
        <v>0</v>
      </c>
      <c r="U81" s="1">
        <f t="shared" si="23"/>
        <v>2</v>
      </c>
      <c r="V81" s="1" t="s">
        <v>142</v>
      </c>
      <c r="W81" s="1">
        <f t="shared" si="25"/>
        <v>25</v>
      </c>
      <c r="X81">
        <v>1</v>
      </c>
      <c r="Y81">
        <v>1</v>
      </c>
      <c r="Z81">
        <v>0</v>
      </c>
      <c r="AA81">
        <v>2</v>
      </c>
      <c r="AB81" s="1">
        <f t="shared" si="26"/>
        <v>4</v>
      </c>
      <c r="AC81" s="1" t="s">
        <v>144</v>
      </c>
      <c r="AD81" s="1">
        <f t="shared" si="27"/>
        <v>66.666666666666657</v>
      </c>
      <c r="AE81">
        <v>1</v>
      </c>
      <c r="AF81">
        <v>1</v>
      </c>
      <c r="AG81">
        <v>0</v>
      </c>
      <c r="AH81">
        <v>0</v>
      </c>
      <c r="AI81" s="1">
        <f t="shared" si="28"/>
        <v>2</v>
      </c>
      <c r="AJ81" s="1" t="s">
        <v>143</v>
      </c>
      <c r="AK81" s="1">
        <f t="shared" si="29"/>
        <v>50</v>
      </c>
      <c r="AL81">
        <v>0</v>
      </c>
      <c r="AM81">
        <v>0</v>
      </c>
      <c r="AN81">
        <v>1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1</v>
      </c>
      <c r="AW81">
        <v>1</v>
      </c>
      <c r="AX81" s="1">
        <f t="shared" si="30"/>
        <v>6</v>
      </c>
      <c r="AY81" s="1" t="s">
        <v>143</v>
      </c>
      <c r="AZ81" s="1">
        <f t="shared" si="31"/>
        <v>50</v>
      </c>
      <c r="BA81">
        <v>0</v>
      </c>
      <c r="BB81">
        <v>0</v>
      </c>
      <c r="BC81">
        <v>0</v>
      </c>
      <c r="BD81">
        <v>0</v>
      </c>
      <c r="BE81" s="1">
        <f t="shared" si="32"/>
        <v>0</v>
      </c>
      <c r="BF81" s="1" t="s">
        <v>142</v>
      </c>
      <c r="BG81" s="1">
        <f t="shared" si="33"/>
        <v>0</v>
      </c>
      <c r="BH81" s="1">
        <f t="shared" si="34"/>
        <v>1.9166666666666665</v>
      </c>
      <c r="BI81" s="5">
        <f t="shared" si="24"/>
        <v>0.3833333333333333</v>
      </c>
      <c r="BJ81" s="5"/>
      <c r="BK81" s="2" t="s">
        <v>168</v>
      </c>
      <c r="BL81" s="1">
        <v>38.333333333333329</v>
      </c>
    </row>
    <row r="82" spans="1:64" x14ac:dyDescent="0.25">
      <c r="A82">
        <v>78</v>
      </c>
      <c r="B82" t="s">
        <v>134</v>
      </c>
      <c r="C82" s="11">
        <v>8</v>
      </c>
      <c r="D82" s="11">
        <v>200000</v>
      </c>
      <c r="E82">
        <v>0</v>
      </c>
      <c r="F82" s="11">
        <v>2</v>
      </c>
      <c r="G82">
        <v>60</v>
      </c>
      <c r="H82">
        <v>9</v>
      </c>
      <c r="I82" t="s">
        <v>187</v>
      </c>
      <c r="J82" s="11" t="s">
        <v>183</v>
      </c>
      <c r="K82" t="s">
        <v>57</v>
      </c>
      <c r="L82" t="s">
        <v>187</v>
      </c>
      <c r="M82" s="11" t="s">
        <v>187</v>
      </c>
      <c r="N82" s="11" t="s">
        <v>187</v>
      </c>
      <c r="O82" s="11" t="s">
        <v>196</v>
      </c>
      <c r="P82">
        <v>1</v>
      </c>
      <c r="Q82">
        <v>0</v>
      </c>
      <c r="R82">
        <v>0</v>
      </c>
      <c r="S82">
        <v>1</v>
      </c>
      <c r="T82">
        <v>1</v>
      </c>
      <c r="U82" s="1">
        <f t="shared" si="23"/>
        <v>3</v>
      </c>
      <c r="V82" s="1" t="s">
        <v>142</v>
      </c>
      <c r="W82" s="1">
        <f t="shared" si="25"/>
        <v>37.5</v>
      </c>
      <c r="X82">
        <v>1</v>
      </c>
      <c r="Y82">
        <v>2</v>
      </c>
      <c r="Z82">
        <v>1</v>
      </c>
      <c r="AA82">
        <v>0</v>
      </c>
      <c r="AB82" s="1">
        <f t="shared" si="26"/>
        <v>4</v>
      </c>
      <c r="AC82" s="1" t="s">
        <v>144</v>
      </c>
      <c r="AD82" s="1">
        <f t="shared" si="27"/>
        <v>66.666666666666657</v>
      </c>
      <c r="AE82">
        <v>1</v>
      </c>
      <c r="AF82">
        <v>0</v>
      </c>
      <c r="AG82">
        <v>0</v>
      </c>
      <c r="AH82">
        <v>0</v>
      </c>
      <c r="AI82" s="1">
        <f t="shared" si="28"/>
        <v>1</v>
      </c>
      <c r="AJ82" s="1" t="s">
        <v>142</v>
      </c>
      <c r="AK82" s="1">
        <f t="shared" si="29"/>
        <v>25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1</v>
      </c>
      <c r="AX82" s="1">
        <f t="shared" si="30"/>
        <v>2</v>
      </c>
      <c r="AY82" s="1" t="s">
        <v>142</v>
      </c>
      <c r="AZ82" s="1">
        <f t="shared" si="31"/>
        <v>16.666666666666664</v>
      </c>
      <c r="BA82">
        <v>0</v>
      </c>
      <c r="BB82">
        <v>0</v>
      </c>
      <c r="BC82">
        <v>0</v>
      </c>
      <c r="BD82">
        <v>0</v>
      </c>
      <c r="BE82" s="1">
        <f t="shared" si="32"/>
        <v>0</v>
      </c>
      <c r="BF82" s="1" t="s">
        <v>142</v>
      </c>
      <c r="BG82" s="1">
        <f t="shared" si="33"/>
        <v>0</v>
      </c>
      <c r="BH82" s="1">
        <f t="shared" si="34"/>
        <v>1.4583333333333333</v>
      </c>
      <c r="BI82" s="5">
        <f t="shared" si="24"/>
        <v>0.29166666666666663</v>
      </c>
      <c r="BJ82" s="5"/>
      <c r="BK82" s="2" t="s">
        <v>168</v>
      </c>
      <c r="BL82" s="1">
        <v>29.166666666666664</v>
      </c>
    </row>
    <row r="83" spans="1:64" x14ac:dyDescent="0.25">
      <c r="A83">
        <v>79</v>
      </c>
      <c r="B83" t="s">
        <v>135</v>
      </c>
      <c r="C83" s="11">
        <v>15</v>
      </c>
      <c r="D83" s="11">
        <v>350000</v>
      </c>
      <c r="E83">
        <v>0</v>
      </c>
      <c r="F83" s="11">
        <v>4</v>
      </c>
      <c r="G83">
        <v>40</v>
      </c>
      <c r="H83">
        <v>8</v>
      </c>
      <c r="I83" t="s">
        <v>187</v>
      </c>
      <c r="J83" s="11" t="s">
        <v>183</v>
      </c>
      <c r="K83" t="s">
        <v>54</v>
      </c>
      <c r="L83" t="s">
        <v>187</v>
      </c>
      <c r="M83" s="11" t="s">
        <v>187</v>
      </c>
      <c r="N83" s="11" t="s">
        <v>187</v>
      </c>
      <c r="O83" s="11" t="s">
        <v>196</v>
      </c>
      <c r="P83">
        <v>0</v>
      </c>
      <c r="Q83">
        <v>0</v>
      </c>
      <c r="R83">
        <v>0</v>
      </c>
      <c r="S83">
        <v>1</v>
      </c>
      <c r="T83">
        <v>0</v>
      </c>
      <c r="U83" s="1">
        <f t="shared" si="23"/>
        <v>1</v>
      </c>
      <c r="V83" s="1" t="s">
        <v>142</v>
      </c>
      <c r="W83" s="1">
        <f t="shared" si="25"/>
        <v>12.5</v>
      </c>
      <c r="X83">
        <v>1</v>
      </c>
      <c r="Y83">
        <v>1</v>
      </c>
      <c r="Z83">
        <v>0</v>
      </c>
      <c r="AA83">
        <v>0</v>
      </c>
      <c r="AB83" s="1">
        <f t="shared" si="26"/>
        <v>2</v>
      </c>
      <c r="AC83" s="1" t="s">
        <v>142</v>
      </c>
      <c r="AD83" s="1">
        <f t="shared" si="27"/>
        <v>33.333333333333329</v>
      </c>
      <c r="AE83">
        <v>1</v>
      </c>
      <c r="AF83">
        <v>0</v>
      </c>
      <c r="AG83">
        <v>0</v>
      </c>
      <c r="AH83">
        <v>0</v>
      </c>
      <c r="AI83" s="1">
        <f t="shared" si="28"/>
        <v>1</v>
      </c>
      <c r="AJ83" s="1" t="s">
        <v>142</v>
      </c>
      <c r="AK83" s="1">
        <f t="shared" si="29"/>
        <v>25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0</v>
      </c>
      <c r="AX83" s="1">
        <f t="shared" si="30"/>
        <v>4</v>
      </c>
      <c r="AY83" s="1" t="s">
        <v>142</v>
      </c>
      <c r="AZ83" s="1">
        <f t="shared" si="31"/>
        <v>33.333333333333329</v>
      </c>
      <c r="BA83">
        <v>0</v>
      </c>
      <c r="BB83">
        <v>0</v>
      </c>
      <c r="BC83">
        <v>0</v>
      </c>
      <c r="BD83">
        <v>0</v>
      </c>
      <c r="BE83" s="1">
        <f t="shared" si="32"/>
        <v>0</v>
      </c>
      <c r="BF83" s="1" t="s">
        <v>142</v>
      </c>
      <c r="BG83" s="1">
        <f t="shared" si="33"/>
        <v>0</v>
      </c>
      <c r="BH83" s="1">
        <f t="shared" si="34"/>
        <v>1.0416666666666665</v>
      </c>
      <c r="BI83" s="5">
        <f t="shared" si="24"/>
        <v>0.20833333333333331</v>
      </c>
      <c r="BJ83" s="5"/>
      <c r="BK83" s="2" t="s">
        <v>168</v>
      </c>
      <c r="BL83" s="1">
        <v>20.833333333333332</v>
      </c>
    </row>
    <row r="84" spans="1:64" x14ac:dyDescent="0.25">
      <c r="A84">
        <v>80</v>
      </c>
      <c r="B84" t="s">
        <v>136</v>
      </c>
      <c r="C84" s="11">
        <v>12</v>
      </c>
      <c r="D84" s="11">
        <v>180000</v>
      </c>
      <c r="E84">
        <v>0</v>
      </c>
      <c r="F84" s="11">
        <v>5</v>
      </c>
      <c r="G84">
        <v>34</v>
      </c>
      <c r="H84">
        <v>8</v>
      </c>
      <c r="I84" t="s">
        <v>187</v>
      </c>
      <c r="J84" s="11" t="s">
        <v>183</v>
      </c>
      <c r="K84" t="s">
        <v>57</v>
      </c>
      <c r="L84" t="s">
        <v>187</v>
      </c>
      <c r="M84" s="11" t="s">
        <v>187</v>
      </c>
      <c r="N84" s="11" t="s">
        <v>187</v>
      </c>
      <c r="O84" s="11" t="s">
        <v>196</v>
      </c>
      <c r="P84">
        <v>0</v>
      </c>
      <c r="Q84">
        <v>0</v>
      </c>
      <c r="R84">
        <v>1</v>
      </c>
      <c r="S84">
        <v>1</v>
      </c>
      <c r="T84">
        <v>1</v>
      </c>
      <c r="U84" s="1">
        <f t="shared" si="23"/>
        <v>3</v>
      </c>
      <c r="V84" s="1" t="s">
        <v>142</v>
      </c>
      <c r="W84" s="1">
        <f t="shared" si="25"/>
        <v>37.5</v>
      </c>
      <c r="X84">
        <v>1</v>
      </c>
      <c r="Y84">
        <v>1</v>
      </c>
      <c r="Z84">
        <v>0</v>
      </c>
      <c r="AA84">
        <v>0</v>
      </c>
      <c r="AB84" s="1">
        <f t="shared" si="26"/>
        <v>2</v>
      </c>
      <c r="AC84" s="1" t="s">
        <v>142</v>
      </c>
      <c r="AD84" s="1">
        <f t="shared" si="27"/>
        <v>33.333333333333329</v>
      </c>
      <c r="AE84">
        <v>0</v>
      </c>
      <c r="AF84">
        <v>0</v>
      </c>
      <c r="AG84">
        <v>0</v>
      </c>
      <c r="AH84">
        <v>0</v>
      </c>
      <c r="AI84" s="1">
        <f t="shared" si="28"/>
        <v>0</v>
      </c>
      <c r="AJ84" s="1" t="s">
        <v>142</v>
      </c>
      <c r="AK84" s="1">
        <f t="shared" si="29"/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0</v>
      </c>
      <c r="AX84" s="1">
        <f t="shared" si="30"/>
        <v>3</v>
      </c>
      <c r="AY84" s="1" t="s">
        <v>142</v>
      </c>
      <c r="AZ84" s="1">
        <f t="shared" si="31"/>
        <v>25</v>
      </c>
      <c r="BA84">
        <v>0</v>
      </c>
      <c r="BB84">
        <v>0</v>
      </c>
      <c r="BC84">
        <v>0</v>
      </c>
      <c r="BD84">
        <v>0</v>
      </c>
      <c r="BE84" s="1">
        <f t="shared" si="32"/>
        <v>0</v>
      </c>
      <c r="BF84" s="1" t="s">
        <v>142</v>
      </c>
      <c r="BG84" s="1">
        <f t="shared" si="33"/>
        <v>0</v>
      </c>
      <c r="BH84" s="1">
        <f t="shared" si="34"/>
        <v>0.95833333333333326</v>
      </c>
      <c r="BI84" s="5">
        <f t="shared" si="24"/>
        <v>0.19166666666666665</v>
      </c>
      <c r="BJ84" s="5"/>
      <c r="BK84" s="2" t="s">
        <v>140</v>
      </c>
      <c r="BL84" s="1">
        <v>19.166666666666664</v>
      </c>
    </row>
    <row r="85" spans="1:64" x14ac:dyDescent="0.25">
      <c r="BI85" s="9">
        <f>AVERAGE(BI5:BJ84)</f>
        <v>0.39187500000000008</v>
      </c>
      <c r="BJ85" s="9"/>
    </row>
  </sheetData>
  <mergeCells count="94">
    <mergeCell ref="A1:O3"/>
    <mergeCell ref="BI85:BJ85"/>
    <mergeCell ref="BI79:BJ79"/>
    <mergeCell ref="BI80:BJ80"/>
    <mergeCell ref="BI81:BJ81"/>
    <mergeCell ref="BI82:BJ82"/>
    <mergeCell ref="BI83:BJ83"/>
    <mergeCell ref="BI84:BJ84"/>
    <mergeCell ref="BI78:BJ78"/>
    <mergeCell ref="BI67:BJ67"/>
    <mergeCell ref="BI68:BJ68"/>
    <mergeCell ref="BI69:BJ69"/>
    <mergeCell ref="BI70:BJ70"/>
    <mergeCell ref="BI71:BJ71"/>
    <mergeCell ref="BI72:BJ72"/>
    <mergeCell ref="BI73:BJ73"/>
    <mergeCell ref="BI74:BJ74"/>
    <mergeCell ref="BI75:BJ75"/>
    <mergeCell ref="BI76:BJ76"/>
    <mergeCell ref="BI77:BJ77"/>
    <mergeCell ref="BI66:BJ66"/>
    <mergeCell ref="BI55:BJ55"/>
    <mergeCell ref="BI56:BJ56"/>
    <mergeCell ref="BI57:BJ57"/>
    <mergeCell ref="BI58:BJ58"/>
    <mergeCell ref="BI59:BJ59"/>
    <mergeCell ref="BI60:BJ60"/>
    <mergeCell ref="BI61:BJ61"/>
    <mergeCell ref="BI62:BJ62"/>
    <mergeCell ref="BI63:BJ63"/>
    <mergeCell ref="BI64:BJ64"/>
    <mergeCell ref="BI65:BJ65"/>
    <mergeCell ref="BI54:BJ54"/>
    <mergeCell ref="BI43:BJ43"/>
    <mergeCell ref="BI44:BJ44"/>
    <mergeCell ref="BI45:BJ45"/>
    <mergeCell ref="BI46:BJ46"/>
    <mergeCell ref="BI47:BJ47"/>
    <mergeCell ref="BI48:BJ48"/>
    <mergeCell ref="BI49:BJ49"/>
    <mergeCell ref="BI50:BJ50"/>
    <mergeCell ref="BI51:BJ51"/>
    <mergeCell ref="BI52:BJ52"/>
    <mergeCell ref="BI53:BJ53"/>
    <mergeCell ref="BI42:BJ42"/>
    <mergeCell ref="BI31:BJ31"/>
    <mergeCell ref="BI32:BJ32"/>
    <mergeCell ref="BI33:BJ33"/>
    <mergeCell ref="BI34:BJ34"/>
    <mergeCell ref="BI35:BJ35"/>
    <mergeCell ref="BI36:BJ36"/>
    <mergeCell ref="BI37:BJ37"/>
    <mergeCell ref="BI38:BJ38"/>
    <mergeCell ref="BI39:BJ39"/>
    <mergeCell ref="BI40:BJ40"/>
    <mergeCell ref="BI41:BJ41"/>
    <mergeCell ref="BI30:BJ30"/>
    <mergeCell ref="BI19:BJ19"/>
    <mergeCell ref="BI20:BJ20"/>
    <mergeCell ref="BI21:BJ21"/>
    <mergeCell ref="BI22:BJ22"/>
    <mergeCell ref="BI23:BJ23"/>
    <mergeCell ref="BI24:BJ24"/>
    <mergeCell ref="BI25:BJ25"/>
    <mergeCell ref="BI26:BJ26"/>
    <mergeCell ref="BI27:BJ27"/>
    <mergeCell ref="BI28:BJ28"/>
    <mergeCell ref="BI29:BJ29"/>
    <mergeCell ref="BI4:BJ4"/>
    <mergeCell ref="BI5:BJ5"/>
    <mergeCell ref="BI18:BJ18"/>
    <mergeCell ref="BI7:BJ7"/>
    <mergeCell ref="BI8:BJ8"/>
    <mergeCell ref="BI9:BJ9"/>
    <mergeCell ref="BI10:BJ10"/>
    <mergeCell ref="BI11:BJ11"/>
    <mergeCell ref="BI12:BJ12"/>
    <mergeCell ref="BI13:BJ13"/>
    <mergeCell ref="BI14:BJ14"/>
    <mergeCell ref="BI15:BJ15"/>
    <mergeCell ref="BI16:BJ16"/>
    <mergeCell ref="BI17:BJ17"/>
    <mergeCell ref="BI6:BJ6"/>
    <mergeCell ref="BH1:BL3"/>
    <mergeCell ref="P2:W3"/>
    <mergeCell ref="X2:AD3"/>
    <mergeCell ref="AE2:AK3"/>
    <mergeCell ref="AL2:AZ2"/>
    <mergeCell ref="BA2:BG3"/>
    <mergeCell ref="AL3:AN3"/>
    <mergeCell ref="AO3:AR3"/>
    <mergeCell ref="AS3:AT3"/>
    <mergeCell ref="AU3:AZ3"/>
    <mergeCell ref="P1:B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1" sqref="B1"/>
    </sheetView>
  </sheetViews>
  <sheetFormatPr defaultRowHeight="15" x14ac:dyDescent="0.25"/>
  <cols>
    <col min="1" max="1" width="27" style="3" customWidth="1"/>
    <col min="2" max="2" width="19.5703125" customWidth="1"/>
    <col min="3" max="3" width="16.5703125" customWidth="1"/>
    <col min="4" max="4" width="14" customWidth="1"/>
    <col min="8" max="8" width="10.7109375" customWidth="1"/>
  </cols>
  <sheetData>
    <row r="1" spans="1:10" s="4" customFormat="1" x14ac:dyDescent="0.25">
      <c r="A1" s="20" t="s">
        <v>146</v>
      </c>
      <c r="B1" s="20" t="s">
        <v>147</v>
      </c>
      <c r="C1" s="20" t="s">
        <v>148</v>
      </c>
      <c r="D1" s="20" t="s">
        <v>149</v>
      </c>
      <c r="G1" s="3"/>
      <c r="H1"/>
      <c r="I1"/>
      <c r="J1"/>
    </row>
    <row r="2" spans="1:10" x14ac:dyDescent="0.25">
      <c r="A2" s="21"/>
      <c r="B2" s="15"/>
      <c r="C2" s="15"/>
      <c r="D2" s="15"/>
      <c r="G2" s="21" t="s">
        <v>167</v>
      </c>
      <c r="H2" s="19" t="s">
        <v>148</v>
      </c>
      <c r="I2" s="19" t="s">
        <v>149</v>
      </c>
    </row>
    <row r="3" spans="1:10" x14ac:dyDescent="0.25">
      <c r="A3" s="22" t="s">
        <v>162</v>
      </c>
      <c r="B3" s="15" t="s">
        <v>150</v>
      </c>
      <c r="C3" s="15">
        <v>52</v>
      </c>
      <c r="D3" s="15">
        <f>C3/80*100</f>
        <v>65</v>
      </c>
      <c r="G3" s="21"/>
      <c r="H3" s="15"/>
      <c r="I3" s="15"/>
    </row>
    <row r="4" spans="1:10" x14ac:dyDescent="0.25">
      <c r="A4" s="22"/>
      <c r="B4" s="15" t="s">
        <v>151</v>
      </c>
      <c r="C4" s="15">
        <v>14</v>
      </c>
      <c r="D4" s="15">
        <f t="shared" ref="D4:D21" si="0">C4/80*100</f>
        <v>17.5</v>
      </c>
      <c r="G4" s="21" t="s">
        <v>172</v>
      </c>
      <c r="H4" s="15">
        <v>2</v>
      </c>
      <c r="I4" s="15">
        <f>H4/80*100</f>
        <v>2.5</v>
      </c>
    </row>
    <row r="5" spans="1:10" x14ac:dyDescent="0.25">
      <c r="A5" s="22"/>
      <c r="B5" s="15" t="s">
        <v>152</v>
      </c>
      <c r="C5" s="15">
        <v>14</v>
      </c>
      <c r="D5" s="15">
        <f t="shared" si="0"/>
        <v>17.5</v>
      </c>
      <c r="G5" s="21" t="s">
        <v>173</v>
      </c>
      <c r="H5" s="15">
        <v>42</v>
      </c>
      <c r="I5" s="15">
        <f t="shared" ref="I5:I7" si="1">H5/80*100</f>
        <v>52.5</v>
      </c>
    </row>
    <row r="6" spans="1:10" x14ac:dyDescent="0.25">
      <c r="A6" s="21"/>
      <c r="B6" s="15"/>
      <c r="C6" s="15"/>
      <c r="D6" s="15" t="s">
        <v>55</v>
      </c>
      <c r="G6" s="21" t="s">
        <v>174</v>
      </c>
      <c r="H6" s="15">
        <v>34</v>
      </c>
      <c r="I6" s="15">
        <f t="shared" si="1"/>
        <v>42.5</v>
      </c>
    </row>
    <row r="7" spans="1:10" x14ac:dyDescent="0.25">
      <c r="A7" s="22" t="s">
        <v>163</v>
      </c>
      <c r="B7" s="15" t="s">
        <v>153</v>
      </c>
      <c r="C7" s="15">
        <v>22</v>
      </c>
      <c r="D7" s="15">
        <f t="shared" si="0"/>
        <v>27.500000000000004</v>
      </c>
      <c r="G7" s="21" t="s">
        <v>175</v>
      </c>
      <c r="H7" s="15">
        <v>2</v>
      </c>
      <c r="I7" s="15">
        <f t="shared" si="1"/>
        <v>2.5</v>
      </c>
    </row>
    <row r="8" spans="1:10" x14ac:dyDescent="0.25">
      <c r="A8" s="22"/>
      <c r="B8" s="15" t="s">
        <v>154</v>
      </c>
      <c r="C8" s="15">
        <v>38</v>
      </c>
      <c r="D8" s="15">
        <f t="shared" si="0"/>
        <v>47.5</v>
      </c>
      <c r="G8" s="3" t="s">
        <v>176</v>
      </c>
    </row>
    <row r="9" spans="1:10" x14ac:dyDescent="0.25">
      <c r="A9" s="22"/>
      <c r="B9" s="15" t="s">
        <v>155</v>
      </c>
      <c r="C9" s="15">
        <v>20</v>
      </c>
      <c r="D9" s="15">
        <f t="shared" si="0"/>
        <v>25</v>
      </c>
      <c r="G9" s="3" t="s">
        <v>177</v>
      </c>
    </row>
    <row r="10" spans="1:10" x14ac:dyDescent="0.25">
      <c r="A10" s="21"/>
      <c r="B10" s="15"/>
      <c r="C10" s="15"/>
      <c r="D10" s="15" t="s">
        <v>55</v>
      </c>
      <c r="G10" s="3" t="s">
        <v>178</v>
      </c>
    </row>
    <row r="11" spans="1:10" x14ac:dyDescent="0.25">
      <c r="A11" s="22" t="s">
        <v>164</v>
      </c>
      <c r="B11" s="15" t="s">
        <v>156</v>
      </c>
      <c r="C11" s="15">
        <v>22</v>
      </c>
      <c r="D11" s="15">
        <f t="shared" si="0"/>
        <v>27.500000000000004</v>
      </c>
    </row>
    <row r="12" spans="1:10" x14ac:dyDescent="0.25">
      <c r="A12" s="22"/>
      <c r="B12" s="15" t="s">
        <v>157</v>
      </c>
      <c r="C12" s="15">
        <v>29</v>
      </c>
      <c r="D12" s="15">
        <f t="shared" si="0"/>
        <v>36.25</v>
      </c>
    </row>
    <row r="13" spans="1:10" x14ac:dyDescent="0.25">
      <c r="A13" s="22"/>
      <c r="B13" s="15" t="s">
        <v>158</v>
      </c>
      <c r="C13" s="15">
        <v>29</v>
      </c>
      <c r="D13" s="15">
        <f t="shared" si="0"/>
        <v>36.25</v>
      </c>
    </row>
    <row r="14" spans="1:10" ht="14.45" x14ac:dyDescent="0.35">
      <c r="A14" s="21"/>
      <c r="B14" s="15"/>
      <c r="C14" s="15"/>
      <c r="D14" s="15" t="s">
        <v>55</v>
      </c>
    </row>
    <row r="15" spans="1:10" x14ac:dyDescent="0.25">
      <c r="A15" s="22" t="s">
        <v>165</v>
      </c>
      <c r="B15" s="15" t="s">
        <v>159</v>
      </c>
      <c r="C15" s="15">
        <v>44</v>
      </c>
      <c r="D15" s="15">
        <f t="shared" si="0"/>
        <v>55.000000000000007</v>
      </c>
    </row>
    <row r="16" spans="1:10" x14ac:dyDescent="0.25">
      <c r="A16" s="22"/>
      <c r="B16" s="15" t="s">
        <v>160</v>
      </c>
      <c r="C16" s="15">
        <v>14</v>
      </c>
      <c r="D16" s="15">
        <f t="shared" si="0"/>
        <v>17.5</v>
      </c>
    </row>
    <row r="17" spans="1:4" x14ac:dyDescent="0.25">
      <c r="A17" s="22"/>
      <c r="B17" s="15" t="s">
        <v>161</v>
      </c>
      <c r="C17" s="15">
        <v>22</v>
      </c>
      <c r="D17" s="15">
        <f t="shared" si="0"/>
        <v>27.500000000000004</v>
      </c>
    </row>
    <row r="18" spans="1:4" ht="14.45" x14ac:dyDescent="0.35">
      <c r="A18" s="21"/>
      <c r="B18" s="15"/>
      <c r="C18" s="15"/>
      <c r="D18" s="15" t="s">
        <v>55</v>
      </c>
    </row>
    <row r="19" spans="1:4" x14ac:dyDescent="0.25">
      <c r="A19" s="22" t="s">
        <v>166</v>
      </c>
      <c r="B19" s="15" t="s">
        <v>156</v>
      </c>
      <c r="C19" s="15">
        <v>70</v>
      </c>
      <c r="D19" s="15">
        <f t="shared" si="0"/>
        <v>87.5</v>
      </c>
    </row>
    <row r="20" spans="1:4" x14ac:dyDescent="0.25">
      <c r="A20" s="22"/>
      <c r="B20" s="15" t="s">
        <v>157</v>
      </c>
      <c r="C20" s="15">
        <v>5</v>
      </c>
      <c r="D20" s="15">
        <f t="shared" si="0"/>
        <v>6.25</v>
      </c>
    </row>
    <row r="21" spans="1:4" x14ac:dyDescent="0.25">
      <c r="A21" s="22"/>
      <c r="B21" s="15" t="s">
        <v>158</v>
      </c>
      <c r="C21" s="15">
        <v>5</v>
      </c>
      <c r="D21" s="15">
        <f t="shared" si="0"/>
        <v>6.25</v>
      </c>
    </row>
    <row r="22" spans="1:4" ht="14.45" x14ac:dyDescent="0.35">
      <c r="B22" t="s">
        <v>55</v>
      </c>
    </row>
  </sheetData>
  <mergeCells count="5">
    <mergeCell ref="A3:A5"/>
    <mergeCell ref="A7:A9"/>
    <mergeCell ref="A11:A13"/>
    <mergeCell ref="A15:A17"/>
    <mergeCell ref="A19:A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workbookViewId="0">
      <selection activeCell="B13" sqref="B13"/>
    </sheetView>
  </sheetViews>
  <sheetFormatPr defaultRowHeight="15" x14ac:dyDescent="0.25"/>
  <cols>
    <col min="1" max="1" width="22.28515625" customWidth="1"/>
    <col min="2" max="2" width="21.42578125" customWidth="1"/>
    <col min="3" max="3" width="19.5703125" customWidth="1"/>
    <col min="4" max="4" width="15.5703125" customWidth="1"/>
    <col min="5" max="5" width="15.85546875" customWidth="1"/>
    <col min="6" max="6" width="10.7109375" customWidth="1"/>
    <col min="7" max="7" width="13.28515625" style="11" customWidth="1"/>
  </cols>
  <sheetData>
    <row r="1" spans="1:7" x14ac:dyDescent="0.25">
      <c r="A1" s="1" t="s">
        <v>211</v>
      </c>
    </row>
    <row r="2" spans="1:7" x14ac:dyDescent="0.25">
      <c r="A2" s="15"/>
      <c r="B2" s="16" t="s">
        <v>180</v>
      </c>
      <c r="C2" s="17" t="s">
        <v>192</v>
      </c>
      <c r="D2" s="15" t="s">
        <v>210</v>
      </c>
      <c r="E2" s="17" t="s">
        <v>193</v>
      </c>
      <c r="F2" s="15" t="s">
        <v>194</v>
      </c>
      <c r="G2" s="15" t="s">
        <v>12</v>
      </c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s="18" t="s">
        <v>197</v>
      </c>
      <c r="B4" s="18">
        <v>18.649999999999999</v>
      </c>
      <c r="C4" s="18">
        <v>359375</v>
      </c>
      <c r="D4" s="18">
        <v>0.75</v>
      </c>
      <c r="E4" s="18">
        <v>9.2375000000000007</v>
      </c>
      <c r="F4" s="18">
        <v>47.924999999999997</v>
      </c>
      <c r="G4" s="18">
        <v>6.1124999999999998</v>
      </c>
    </row>
    <row r="5" spans="1:7" x14ac:dyDescent="0.25">
      <c r="A5" s="18" t="s">
        <v>198</v>
      </c>
      <c r="B5" s="18">
        <v>1.8634645153584224</v>
      </c>
      <c r="C5" s="18">
        <v>44908.255193156539</v>
      </c>
      <c r="D5" s="18">
        <v>0.21823515362672671</v>
      </c>
      <c r="E5" s="18">
        <v>0.87930563622595648</v>
      </c>
      <c r="F5" s="18">
        <v>1.2959009133476169</v>
      </c>
      <c r="G5" s="18">
        <v>0.54887507224933152</v>
      </c>
    </row>
    <row r="6" spans="1:7" x14ac:dyDescent="0.25">
      <c r="A6" s="18" t="s">
        <v>199</v>
      </c>
      <c r="B6" s="18">
        <v>16.667333320000534</v>
      </c>
      <c r="C6" s="18">
        <v>401671.64545122389</v>
      </c>
      <c r="D6" s="18">
        <v>1.9519545543578829</v>
      </c>
      <c r="E6" s="18">
        <v>7.864748702399762</v>
      </c>
      <c r="F6" s="18">
        <v>11.590890137397345</v>
      </c>
      <c r="G6" s="18">
        <v>4.9092878908184545</v>
      </c>
    </row>
    <row r="7" spans="1:7" x14ac:dyDescent="0.25">
      <c r="A7" s="18" t="s">
        <v>200</v>
      </c>
      <c r="B7" s="18">
        <v>1</v>
      </c>
      <c r="C7" s="18">
        <v>50000</v>
      </c>
      <c r="D7" s="18">
        <v>0</v>
      </c>
      <c r="E7" s="18">
        <v>1</v>
      </c>
      <c r="F7" s="18">
        <v>25</v>
      </c>
      <c r="G7" s="18">
        <v>0</v>
      </c>
    </row>
    <row r="8" spans="1:7" x14ac:dyDescent="0.25">
      <c r="A8" s="18" t="s">
        <v>201</v>
      </c>
      <c r="B8" s="18">
        <v>80</v>
      </c>
      <c r="C8" s="18">
        <v>2500000</v>
      </c>
      <c r="D8" s="18">
        <v>12</v>
      </c>
      <c r="E8" s="18">
        <v>38</v>
      </c>
      <c r="F8" s="18">
        <v>71</v>
      </c>
      <c r="G8" s="18">
        <v>16</v>
      </c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1" spans="1:7" x14ac:dyDescent="0.25">
      <c r="A11" s="25" t="s">
        <v>243</v>
      </c>
      <c r="G11"/>
    </row>
    <row r="12" spans="1:7" x14ac:dyDescent="0.25">
      <c r="A12" s="19" t="s">
        <v>146</v>
      </c>
      <c r="B12" s="19" t="s">
        <v>147</v>
      </c>
      <c r="C12" s="20" t="s">
        <v>148</v>
      </c>
      <c r="D12" s="20" t="s">
        <v>234</v>
      </c>
      <c r="E12" s="19" t="s">
        <v>225</v>
      </c>
    </row>
    <row r="13" spans="1:7" x14ac:dyDescent="0.25">
      <c r="A13" s="15" t="s">
        <v>215</v>
      </c>
      <c r="B13" s="15" t="s">
        <v>188</v>
      </c>
      <c r="C13" s="17">
        <v>36</v>
      </c>
      <c r="D13" s="18">
        <v>42.847222222222214</v>
      </c>
      <c r="E13" s="18" t="s">
        <v>226</v>
      </c>
    </row>
    <row r="14" spans="1:7" x14ac:dyDescent="0.25">
      <c r="A14" s="15"/>
      <c r="B14" s="15" t="s">
        <v>187</v>
      </c>
      <c r="C14" s="23">
        <v>44</v>
      </c>
      <c r="D14" s="18">
        <v>36.19318181818182</v>
      </c>
      <c r="E14" s="15"/>
    </row>
    <row r="15" spans="1:7" x14ac:dyDescent="0.25">
      <c r="A15" s="15" t="s">
        <v>202</v>
      </c>
      <c r="B15" s="15" t="s">
        <v>182</v>
      </c>
      <c r="C15" s="23">
        <v>26</v>
      </c>
      <c r="D15" s="18">
        <v>46.570512820512818</v>
      </c>
      <c r="E15" s="18" t="s">
        <v>227</v>
      </c>
    </row>
    <row r="16" spans="1:7" x14ac:dyDescent="0.25">
      <c r="A16" s="15"/>
      <c r="B16" s="15" t="s">
        <v>183</v>
      </c>
      <c r="C16" s="23">
        <v>54</v>
      </c>
      <c r="D16" s="18">
        <v>35.632716049382715</v>
      </c>
      <c r="E16" s="15"/>
    </row>
    <row r="17" spans="1:5" x14ac:dyDescent="0.25">
      <c r="A17" s="15" t="s">
        <v>203</v>
      </c>
      <c r="B17" s="15" t="s">
        <v>54</v>
      </c>
      <c r="C17" s="23">
        <v>63</v>
      </c>
      <c r="D17" s="18">
        <v>40.291005291005291</v>
      </c>
      <c r="E17" s="18">
        <v>1.7715000000000001</v>
      </c>
    </row>
    <row r="18" spans="1:5" x14ac:dyDescent="0.25">
      <c r="A18" s="15"/>
      <c r="B18" s="15" t="s">
        <v>57</v>
      </c>
      <c r="C18" s="23">
        <v>17</v>
      </c>
      <c r="D18" s="18">
        <v>35.098039215686264</v>
      </c>
      <c r="E18" s="15"/>
    </row>
    <row r="19" spans="1:5" x14ac:dyDescent="0.25">
      <c r="A19" s="15" t="s">
        <v>204</v>
      </c>
      <c r="B19" s="15" t="s">
        <v>188</v>
      </c>
      <c r="C19" s="23">
        <v>22</v>
      </c>
      <c r="D19" s="18">
        <v>42.765151515151508</v>
      </c>
      <c r="E19" s="18">
        <v>1.8403</v>
      </c>
    </row>
    <row r="20" spans="1:5" x14ac:dyDescent="0.25">
      <c r="A20" s="15"/>
      <c r="B20" s="15" t="s">
        <v>187</v>
      </c>
      <c r="C20" s="23">
        <v>58</v>
      </c>
      <c r="D20" s="18">
        <v>37.830459770114949</v>
      </c>
      <c r="E20" s="15"/>
    </row>
    <row r="21" spans="1:5" x14ac:dyDescent="0.25">
      <c r="A21" s="15" t="s">
        <v>205</v>
      </c>
      <c r="B21" s="15" t="s">
        <v>188</v>
      </c>
      <c r="C21" s="23">
        <v>5</v>
      </c>
      <c r="D21" s="18">
        <v>46.166666666666671</v>
      </c>
      <c r="E21" s="15">
        <v>1.4943</v>
      </c>
    </row>
    <row r="22" spans="1:5" x14ac:dyDescent="0.25">
      <c r="A22" s="15"/>
      <c r="B22" s="15" t="s">
        <v>187</v>
      </c>
      <c r="C22" s="23">
        <v>75</v>
      </c>
      <c r="D22" s="18">
        <v>38.722222222222221</v>
      </c>
      <c r="E22" s="15"/>
    </row>
    <row r="23" spans="1:5" x14ac:dyDescent="0.25">
      <c r="A23" s="15" t="s">
        <v>206</v>
      </c>
      <c r="B23" s="15" t="s">
        <v>188</v>
      </c>
      <c r="C23" s="23">
        <v>61</v>
      </c>
      <c r="D23" s="18">
        <v>40.696721311475407</v>
      </c>
      <c r="E23" s="15" t="s">
        <v>230</v>
      </c>
    </row>
    <row r="24" spans="1:5" x14ac:dyDescent="0.25">
      <c r="A24" s="15"/>
      <c r="B24" s="15" t="s">
        <v>187</v>
      </c>
      <c r="C24" s="23">
        <v>19</v>
      </c>
      <c r="D24" s="18">
        <v>34.342105263157897</v>
      </c>
      <c r="E24" s="15"/>
    </row>
    <row r="25" spans="1:5" x14ac:dyDescent="0.25">
      <c r="A25" s="15" t="s">
        <v>209</v>
      </c>
      <c r="B25" s="15" t="s">
        <v>207</v>
      </c>
      <c r="C25" s="23">
        <v>43</v>
      </c>
      <c r="D25" s="18">
        <v>40.465116279069775</v>
      </c>
      <c r="E25" s="15">
        <v>1.13554</v>
      </c>
    </row>
    <row r="26" spans="1:5" x14ac:dyDescent="0.25">
      <c r="A26" s="15"/>
      <c r="B26" s="15" t="s">
        <v>208</v>
      </c>
      <c r="C26" s="23">
        <v>37</v>
      </c>
      <c r="D26" s="18">
        <v>37.702702702702702</v>
      </c>
      <c r="E26" s="15"/>
    </row>
    <row r="27" spans="1:5" x14ac:dyDescent="0.25">
      <c r="A27" s="15" t="s">
        <v>231</v>
      </c>
      <c r="B27" s="24" t="s">
        <v>232</v>
      </c>
      <c r="C27" s="23">
        <v>57</v>
      </c>
      <c r="D27" s="18">
        <v>40.146198830409354</v>
      </c>
      <c r="E27" s="15">
        <v>1.2462</v>
      </c>
    </row>
    <row r="28" spans="1:5" x14ac:dyDescent="0.25">
      <c r="A28" s="15"/>
      <c r="B28" s="24" t="s">
        <v>235</v>
      </c>
      <c r="C28" s="23">
        <v>23</v>
      </c>
      <c r="D28" s="18">
        <v>36.811594202898547</v>
      </c>
      <c r="E28" s="17"/>
    </row>
    <row r="29" spans="1:5" x14ac:dyDescent="0.25">
      <c r="A29" s="15" t="s">
        <v>236</v>
      </c>
      <c r="B29" s="24" t="s">
        <v>239</v>
      </c>
      <c r="C29" s="18">
        <v>32</v>
      </c>
      <c r="D29" s="18">
        <v>37.552083333333336</v>
      </c>
      <c r="E29" s="15">
        <v>1.1002000000000001</v>
      </c>
    </row>
    <row r="30" spans="1:5" x14ac:dyDescent="0.25">
      <c r="A30" s="15"/>
      <c r="B30" s="24" t="s">
        <v>240</v>
      </c>
      <c r="C30" s="18">
        <v>48</v>
      </c>
      <c r="D30" s="18">
        <v>40.277777777777786</v>
      </c>
      <c r="E30" s="15"/>
    </row>
    <row r="154" spans="7:7" x14ac:dyDescent="0.25">
      <c r="G154"/>
    </row>
    <row r="155" spans="7:7" x14ac:dyDescent="0.25">
      <c r="G1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A80" workbookViewId="0">
      <selection activeCell="B99" sqref="B99"/>
    </sheetView>
  </sheetViews>
  <sheetFormatPr defaultRowHeight="15" x14ac:dyDescent="0.25"/>
  <cols>
    <col min="2" max="2" width="21.7109375" customWidth="1"/>
  </cols>
  <sheetData>
    <row r="1" spans="1:22" x14ac:dyDescent="0.25">
      <c r="A1" t="s">
        <v>217</v>
      </c>
      <c r="F1" t="s">
        <v>217</v>
      </c>
      <c r="K1" t="s">
        <v>217</v>
      </c>
      <c r="P1" t="s">
        <v>217</v>
      </c>
      <c r="T1" t="s">
        <v>217</v>
      </c>
    </row>
    <row r="2" spans="1:22" ht="15.75" thickBot="1" x14ac:dyDescent="0.3">
      <c r="A2" t="s">
        <v>203</v>
      </c>
      <c r="F2" t="s">
        <v>204</v>
      </c>
      <c r="K2" t="s">
        <v>231</v>
      </c>
      <c r="P2" t="s">
        <v>205</v>
      </c>
      <c r="T2" t="s">
        <v>215</v>
      </c>
    </row>
    <row r="3" spans="1:22" x14ac:dyDescent="0.25">
      <c r="A3" s="14"/>
      <c r="B3" s="14" t="s">
        <v>54</v>
      </c>
      <c r="C3" s="14" t="s">
        <v>57</v>
      </c>
      <c r="F3" s="14"/>
      <c r="G3" s="14" t="s">
        <v>188</v>
      </c>
      <c r="H3" s="14" t="s">
        <v>187</v>
      </c>
      <c r="K3" s="14"/>
      <c r="L3" s="14" t="s">
        <v>232</v>
      </c>
      <c r="M3" s="14" t="s">
        <v>233</v>
      </c>
      <c r="P3" s="14"/>
      <c r="Q3" s="14" t="s">
        <v>188</v>
      </c>
      <c r="R3" s="14" t="s">
        <v>187</v>
      </c>
      <c r="T3" s="14"/>
      <c r="U3" s="14" t="s">
        <v>188</v>
      </c>
      <c r="V3" s="14" t="s">
        <v>216</v>
      </c>
    </row>
    <row r="4" spans="1:22" x14ac:dyDescent="0.25">
      <c r="A4" s="12" t="s">
        <v>197</v>
      </c>
      <c r="B4" s="12">
        <v>40.291005291005291</v>
      </c>
      <c r="C4" s="12">
        <v>35.098039215686264</v>
      </c>
      <c r="F4" s="12" t="s">
        <v>197</v>
      </c>
      <c r="G4" s="12">
        <v>42.765151515151508</v>
      </c>
      <c r="H4" s="12">
        <v>37.830459770114949</v>
      </c>
      <c r="K4" s="12" t="s">
        <v>197</v>
      </c>
      <c r="L4" s="12">
        <v>40.146198830409354</v>
      </c>
      <c r="M4" s="12">
        <v>36.811594202898547</v>
      </c>
      <c r="P4" s="12" t="s">
        <v>197</v>
      </c>
      <c r="Q4" s="12">
        <v>46.166666666666671</v>
      </c>
      <c r="R4" s="12">
        <v>38.722222222222221</v>
      </c>
      <c r="T4" s="12" t="s">
        <v>197</v>
      </c>
      <c r="U4" s="12">
        <v>42.847222222222221</v>
      </c>
      <c r="V4" s="12">
        <v>36.19318181818182</v>
      </c>
    </row>
    <row r="5" spans="1:22" x14ac:dyDescent="0.25">
      <c r="A5" s="12" t="s">
        <v>218</v>
      </c>
      <c r="B5" s="12">
        <v>118.64154861466616</v>
      </c>
      <c r="C5" s="12">
        <v>101.03145424836657</v>
      </c>
      <c r="F5" s="12" t="s">
        <v>218</v>
      </c>
      <c r="G5" s="12">
        <v>137.85624098124077</v>
      </c>
      <c r="H5" s="12">
        <v>106.13888048665652</v>
      </c>
      <c r="K5" s="12" t="s">
        <v>218</v>
      </c>
      <c r="L5" s="12">
        <v>124.75502993595079</v>
      </c>
      <c r="M5" s="12">
        <v>98.399758454106134</v>
      </c>
      <c r="P5" s="12" t="s">
        <v>218</v>
      </c>
      <c r="Q5" s="12">
        <v>191.87499999999955</v>
      </c>
      <c r="R5" s="12">
        <v>112.24349349349339</v>
      </c>
      <c r="T5" s="12" t="s">
        <v>218</v>
      </c>
      <c r="U5" s="12">
        <v>104.7767857142853</v>
      </c>
      <c r="V5" s="12">
        <v>111.38235553206475</v>
      </c>
    </row>
    <row r="6" spans="1:22" x14ac:dyDescent="0.25">
      <c r="A6" s="12" t="s">
        <v>212</v>
      </c>
      <c r="B6" s="12">
        <v>63</v>
      </c>
      <c r="C6" s="12">
        <v>17</v>
      </c>
      <c r="F6" s="12" t="s">
        <v>212</v>
      </c>
      <c r="G6" s="12">
        <v>22</v>
      </c>
      <c r="H6" s="12">
        <v>58</v>
      </c>
      <c r="K6" s="12" t="s">
        <v>212</v>
      </c>
      <c r="L6" s="12">
        <v>57</v>
      </c>
      <c r="M6" s="12">
        <v>23</v>
      </c>
      <c r="P6" s="12" t="s">
        <v>212</v>
      </c>
      <c r="Q6" s="12">
        <v>5</v>
      </c>
      <c r="R6" s="12">
        <v>75</v>
      </c>
      <c r="T6" s="12" t="s">
        <v>212</v>
      </c>
      <c r="U6" s="12">
        <v>36</v>
      </c>
      <c r="V6" s="12">
        <v>44</v>
      </c>
    </row>
    <row r="7" spans="1:22" x14ac:dyDescent="0.25">
      <c r="A7" s="12" t="s">
        <v>219</v>
      </c>
      <c r="B7" s="12">
        <v>115.02922156516881</v>
      </c>
      <c r="C7" s="12"/>
      <c r="F7" s="12" t="s">
        <v>219</v>
      </c>
      <c r="G7" s="12">
        <v>114.67816985058305</v>
      </c>
      <c r="H7" s="12"/>
      <c r="K7" s="12" t="s">
        <v>219</v>
      </c>
      <c r="L7" s="12">
        <v>117.32149182568691</v>
      </c>
      <c r="M7" s="12"/>
      <c r="P7" s="12" t="s">
        <v>219</v>
      </c>
      <c r="Q7" s="12">
        <v>116.32716049382704</v>
      </c>
      <c r="R7" s="12"/>
      <c r="T7" s="12" t="s">
        <v>219</v>
      </c>
      <c r="U7" s="12">
        <v>108.41831779331756</v>
      </c>
      <c r="V7" s="12"/>
    </row>
    <row r="8" spans="1:22" x14ac:dyDescent="0.25">
      <c r="A8" s="12" t="s">
        <v>220</v>
      </c>
      <c r="B8" s="12">
        <v>0</v>
      </c>
      <c r="C8" s="12"/>
      <c r="F8" s="12" t="s">
        <v>220</v>
      </c>
      <c r="G8" s="12">
        <v>0</v>
      </c>
      <c r="H8" s="12"/>
      <c r="K8" s="12" t="s">
        <v>220</v>
      </c>
      <c r="L8" s="12">
        <v>0</v>
      </c>
      <c r="M8" s="12"/>
      <c r="P8" s="12" t="s">
        <v>220</v>
      </c>
      <c r="Q8" s="12">
        <v>0</v>
      </c>
      <c r="R8" s="12"/>
      <c r="T8" s="12" t="s">
        <v>220</v>
      </c>
      <c r="U8" s="12">
        <v>0</v>
      </c>
      <c r="V8" s="12"/>
    </row>
    <row r="9" spans="1:22" x14ac:dyDescent="0.25">
      <c r="A9" s="12" t="s">
        <v>213</v>
      </c>
      <c r="B9" s="12">
        <v>78</v>
      </c>
      <c r="C9" s="12"/>
      <c r="F9" s="12" t="s">
        <v>213</v>
      </c>
      <c r="G9" s="12">
        <v>78</v>
      </c>
      <c r="H9" s="12"/>
      <c r="K9" s="12" t="s">
        <v>213</v>
      </c>
      <c r="L9" s="12">
        <v>78</v>
      </c>
      <c r="M9" s="12"/>
      <c r="P9" s="12" t="s">
        <v>213</v>
      </c>
      <c r="Q9" s="12">
        <v>78</v>
      </c>
      <c r="R9" s="12"/>
      <c r="T9" s="12" t="s">
        <v>213</v>
      </c>
      <c r="U9" s="12">
        <v>78</v>
      </c>
      <c r="V9" s="12"/>
    </row>
    <row r="10" spans="1:22" x14ac:dyDescent="0.25">
      <c r="A10" s="12" t="s">
        <v>214</v>
      </c>
      <c r="B10" s="12">
        <v>1.7715815020480565</v>
      </c>
      <c r="C10" s="12"/>
      <c r="F10" s="12" t="s">
        <v>214</v>
      </c>
      <c r="G10" s="12">
        <v>1.840348179059071</v>
      </c>
      <c r="H10" s="12"/>
      <c r="K10" s="12" t="s">
        <v>214</v>
      </c>
      <c r="L10" s="12">
        <v>1.2462693446566588</v>
      </c>
      <c r="M10" s="12"/>
      <c r="P10" s="12" t="s">
        <v>214</v>
      </c>
      <c r="Q10" s="12">
        <v>1.4943845539257776</v>
      </c>
      <c r="R10" s="12"/>
      <c r="T10" s="12" t="s">
        <v>214</v>
      </c>
      <c r="U10" s="12">
        <v>2.8435881549141966</v>
      </c>
      <c r="V10" s="12"/>
    </row>
    <row r="11" spans="1:22" x14ac:dyDescent="0.25">
      <c r="A11" s="12" t="s">
        <v>221</v>
      </c>
      <c r="B11" s="12">
        <v>4.0184912149272327E-2</v>
      </c>
      <c r="C11" s="12"/>
      <c r="F11" s="12" t="s">
        <v>221</v>
      </c>
      <c r="G11" s="12">
        <v>3.476031735823451E-2</v>
      </c>
      <c r="H11" s="12"/>
      <c r="K11" s="12" t="s">
        <v>221</v>
      </c>
      <c r="L11" s="12">
        <v>0.10819778481178868</v>
      </c>
      <c r="M11" s="12"/>
      <c r="P11" s="12" t="s">
        <v>221</v>
      </c>
      <c r="Q11" s="12">
        <v>6.9554916055234298E-2</v>
      </c>
      <c r="R11" s="12"/>
      <c r="T11" s="12" t="s">
        <v>221</v>
      </c>
      <c r="U11" s="12">
        <v>2.8464927930094497E-3</v>
      </c>
      <c r="V11" s="12"/>
    </row>
    <row r="12" spans="1:22" x14ac:dyDescent="0.25">
      <c r="A12" s="12" t="s">
        <v>222</v>
      </c>
      <c r="B12" s="12">
        <v>1.6646246445066122</v>
      </c>
      <c r="C12" s="12"/>
      <c r="F12" s="12" t="s">
        <v>222</v>
      </c>
      <c r="G12" s="12">
        <v>1.6646246445066122</v>
      </c>
      <c r="H12" s="12"/>
      <c r="K12" s="12" t="s">
        <v>222</v>
      </c>
      <c r="L12" s="12">
        <v>1.6646246445066122</v>
      </c>
      <c r="M12" s="12"/>
      <c r="P12" s="12" t="s">
        <v>222</v>
      </c>
      <c r="Q12" s="12">
        <v>1.6646246445066122</v>
      </c>
      <c r="R12" s="12"/>
      <c r="T12" s="12" t="s">
        <v>222</v>
      </c>
      <c r="U12" s="12">
        <v>1.6646246445066122</v>
      </c>
      <c r="V12" s="12"/>
    </row>
    <row r="13" spans="1:22" x14ac:dyDescent="0.25">
      <c r="A13" s="12" t="s">
        <v>223</v>
      </c>
      <c r="B13" s="12">
        <v>8.0369824298544654E-2</v>
      </c>
      <c r="C13" s="12"/>
      <c r="F13" s="12" t="s">
        <v>223</v>
      </c>
      <c r="G13" s="12">
        <v>6.9520634716469021E-2</v>
      </c>
      <c r="H13" s="12"/>
      <c r="K13" s="12" t="s">
        <v>223</v>
      </c>
      <c r="L13" s="12">
        <v>0.21639556962357737</v>
      </c>
      <c r="M13" s="12"/>
      <c r="P13" s="12" t="s">
        <v>223</v>
      </c>
      <c r="Q13" s="12">
        <v>0.1391098321104686</v>
      </c>
      <c r="R13" s="12"/>
      <c r="T13" s="12" t="s">
        <v>223</v>
      </c>
      <c r="U13" s="12">
        <v>5.6929855860188994E-3</v>
      </c>
      <c r="V13" s="12"/>
    </row>
    <row r="14" spans="1:22" ht="15.75" thickBot="1" x14ac:dyDescent="0.3">
      <c r="A14" s="13" t="s">
        <v>224</v>
      </c>
      <c r="B14" s="13">
        <v>1.9908470688116919</v>
      </c>
      <c r="C14" s="13"/>
      <c r="F14" s="13" t="s">
        <v>224</v>
      </c>
      <c r="G14" s="13">
        <v>1.9908470688116919</v>
      </c>
      <c r="H14" s="13"/>
      <c r="K14" s="13" t="s">
        <v>224</v>
      </c>
      <c r="L14" s="13">
        <v>1.9908470688116919</v>
      </c>
      <c r="M14" s="13"/>
      <c r="P14" s="13" t="s">
        <v>224</v>
      </c>
      <c r="Q14" s="13">
        <v>1.9908470688116919</v>
      </c>
      <c r="R14" s="13"/>
      <c r="T14" s="13" t="s">
        <v>224</v>
      </c>
      <c r="U14" s="13">
        <v>1.9908470688116919</v>
      </c>
      <c r="V14" s="13"/>
    </row>
    <row r="16" spans="1:22" x14ac:dyDescent="0.25">
      <c r="A16" t="s">
        <v>217</v>
      </c>
      <c r="F16" t="s">
        <v>217</v>
      </c>
      <c r="K16" t="s">
        <v>217</v>
      </c>
      <c r="P16" t="s">
        <v>217</v>
      </c>
    </row>
    <row r="17" spans="1:18" ht="15.75" thickBot="1" x14ac:dyDescent="0.3">
      <c r="A17" t="s">
        <v>241</v>
      </c>
      <c r="F17" t="s">
        <v>236</v>
      </c>
      <c r="K17" t="s">
        <v>242</v>
      </c>
      <c r="P17" t="s">
        <v>202</v>
      </c>
    </row>
    <row r="18" spans="1:18" x14ac:dyDescent="0.25">
      <c r="A18" s="14"/>
      <c r="B18" s="14" t="s">
        <v>195</v>
      </c>
      <c r="C18" s="14" t="s">
        <v>196</v>
      </c>
      <c r="F18" s="14"/>
      <c r="G18" s="14" t="s">
        <v>237</v>
      </c>
      <c r="H18" s="14" t="s">
        <v>238</v>
      </c>
      <c r="K18" s="14"/>
      <c r="L18" s="14" t="s">
        <v>188</v>
      </c>
      <c r="M18" s="14" t="s">
        <v>187</v>
      </c>
      <c r="P18" s="14"/>
      <c r="Q18" s="14" t="s">
        <v>182</v>
      </c>
      <c r="R18" s="14" t="s">
        <v>183</v>
      </c>
    </row>
    <row r="19" spans="1:18" x14ac:dyDescent="0.25">
      <c r="A19" s="12" t="s">
        <v>197</v>
      </c>
      <c r="B19" s="12">
        <v>40.465116279069775</v>
      </c>
      <c r="C19" s="12">
        <v>37.702702702702702</v>
      </c>
      <c r="F19" s="12" t="s">
        <v>197</v>
      </c>
      <c r="G19" s="12">
        <v>37.552083333333336</v>
      </c>
      <c r="H19" s="12">
        <v>40.277777777777786</v>
      </c>
      <c r="K19" s="12" t="s">
        <v>197</v>
      </c>
      <c r="L19" s="12">
        <v>40.696721311475407</v>
      </c>
      <c r="M19" s="12">
        <v>34.342105263157897</v>
      </c>
      <c r="P19" s="12" t="s">
        <v>197</v>
      </c>
      <c r="Q19" s="12">
        <v>46.570512820512818</v>
      </c>
      <c r="R19" s="12">
        <v>35.632716049382715</v>
      </c>
    </row>
    <row r="20" spans="1:18" x14ac:dyDescent="0.25">
      <c r="A20" s="12" t="s">
        <v>218</v>
      </c>
      <c r="B20" s="12">
        <v>116.21370124277053</v>
      </c>
      <c r="C20" s="12">
        <v>119.46008508508505</v>
      </c>
      <c r="F20" s="12" t="s">
        <v>218</v>
      </c>
      <c r="G20" s="12">
        <v>79.791106630823876</v>
      </c>
      <c r="H20" s="12">
        <v>142.9176516942463</v>
      </c>
      <c r="K20" s="12" t="s">
        <v>218</v>
      </c>
      <c r="L20" s="12">
        <v>113.12917425622291</v>
      </c>
      <c r="M20" s="12">
        <v>108.91812865497053</v>
      </c>
      <c r="P20" s="12" t="s">
        <v>218</v>
      </c>
      <c r="Q20" s="12">
        <v>97.46260683760687</v>
      </c>
      <c r="R20" s="12">
        <v>90.511928332945104</v>
      </c>
    </row>
    <row r="21" spans="1:18" x14ac:dyDescent="0.25">
      <c r="A21" s="12" t="s">
        <v>212</v>
      </c>
      <c r="B21" s="12">
        <v>43</v>
      </c>
      <c r="C21" s="12">
        <v>37</v>
      </c>
      <c r="F21" s="12" t="s">
        <v>212</v>
      </c>
      <c r="G21" s="12">
        <v>32</v>
      </c>
      <c r="H21" s="12">
        <v>48</v>
      </c>
      <c r="K21" s="12" t="s">
        <v>212</v>
      </c>
      <c r="L21" s="12">
        <v>61</v>
      </c>
      <c r="M21" s="12">
        <v>19</v>
      </c>
      <c r="P21" s="12" t="s">
        <v>212</v>
      </c>
      <c r="Q21" s="12">
        <v>26</v>
      </c>
      <c r="R21" s="12">
        <v>54</v>
      </c>
    </row>
    <row r="22" spans="1:18" x14ac:dyDescent="0.25">
      <c r="A22" s="12" t="s">
        <v>219</v>
      </c>
      <c r="B22" s="12">
        <v>117.7120322469157</v>
      </c>
      <c r="C22" s="12"/>
      <c r="F22" s="12" t="s">
        <v>219</v>
      </c>
      <c r="G22" s="12">
        <v>117.8288966049374</v>
      </c>
      <c r="H22" s="12"/>
      <c r="K22" s="12" t="s">
        <v>219</v>
      </c>
      <c r="L22" s="12">
        <v>112.15739450208774</v>
      </c>
      <c r="M22" s="12"/>
      <c r="P22" s="12" t="s">
        <v>219</v>
      </c>
      <c r="Q22" s="12">
        <v>92.739709904952079</v>
      </c>
      <c r="R22" s="12"/>
    </row>
    <row r="23" spans="1:18" x14ac:dyDescent="0.25">
      <c r="A23" s="12" t="s">
        <v>220</v>
      </c>
      <c r="B23" s="12">
        <v>0</v>
      </c>
      <c r="C23" s="12"/>
      <c r="F23" s="12" t="s">
        <v>220</v>
      </c>
      <c r="G23" s="12">
        <v>0</v>
      </c>
      <c r="H23" s="12"/>
      <c r="K23" s="12" t="s">
        <v>220</v>
      </c>
      <c r="L23" s="12">
        <v>0</v>
      </c>
      <c r="M23" s="12"/>
      <c r="P23" s="12" t="s">
        <v>220</v>
      </c>
      <c r="Q23" s="12">
        <v>0</v>
      </c>
      <c r="R23" s="12"/>
    </row>
    <row r="24" spans="1:18" x14ac:dyDescent="0.25">
      <c r="A24" s="12" t="s">
        <v>213</v>
      </c>
      <c r="B24" s="12">
        <v>78</v>
      </c>
      <c r="C24" s="12"/>
      <c r="F24" s="12" t="s">
        <v>213</v>
      </c>
      <c r="G24" s="12">
        <v>78</v>
      </c>
      <c r="H24" s="12"/>
      <c r="K24" s="12" t="s">
        <v>213</v>
      </c>
      <c r="L24" s="12">
        <v>78</v>
      </c>
      <c r="M24" s="12"/>
      <c r="P24" s="12" t="s">
        <v>213</v>
      </c>
      <c r="Q24" s="12">
        <v>78</v>
      </c>
      <c r="R24" s="12"/>
    </row>
    <row r="25" spans="1:18" x14ac:dyDescent="0.25">
      <c r="A25" s="12" t="s">
        <v>214</v>
      </c>
      <c r="B25" s="12">
        <v>1.1354509218906097</v>
      </c>
      <c r="C25" s="12"/>
      <c r="F25" s="12" t="s">
        <v>214</v>
      </c>
      <c r="G25" s="12">
        <v>-1.1002766030043296</v>
      </c>
      <c r="H25" s="12"/>
      <c r="K25" s="12" t="s">
        <v>214</v>
      </c>
      <c r="L25" s="12">
        <v>2.283873702133838</v>
      </c>
      <c r="M25" s="12"/>
      <c r="P25" s="12" t="s">
        <v>214</v>
      </c>
      <c r="Q25" s="12">
        <v>4.7581216745372092</v>
      </c>
      <c r="R25" s="12"/>
    </row>
    <row r="26" spans="1:18" x14ac:dyDescent="0.25">
      <c r="A26" s="12" t="s">
        <v>221</v>
      </c>
      <c r="B26" s="12">
        <v>0.12983170108811457</v>
      </c>
      <c r="C26" s="12"/>
      <c r="F26" s="12" t="s">
        <v>221</v>
      </c>
      <c r="G26" s="12">
        <v>0.137297873429961</v>
      </c>
      <c r="H26" s="12"/>
      <c r="K26" s="12" t="s">
        <v>221</v>
      </c>
      <c r="L26" s="12">
        <v>1.2549879034975984E-2</v>
      </c>
      <c r="M26" s="12"/>
      <c r="P26" s="12" t="s">
        <v>221</v>
      </c>
      <c r="Q26" s="12">
        <v>4.4059889772252633E-6</v>
      </c>
      <c r="R26" s="12"/>
    </row>
    <row r="27" spans="1:18" x14ac:dyDescent="0.25">
      <c r="A27" s="12" t="s">
        <v>222</v>
      </c>
      <c r="B27" s="12">
        <v>1.6646246445066122</v>
      </c>
      <c r="C27" s="12"/>
      <c r="F27" s="12" t="s">
        <v>222</v>
      </c>
      <c r="G27" s="12">
        <v>1.6646246445066122</v>
      </c>
      <c r="H27" s="12"/>
      <c r="K27" s="12" t="s">
        <v>222</v>
      </c>
      <c r="L27" s="12">
        <v>1.6646246445066122</v>
      </c>
      <c r="M27" s="12"/>
      <c r="P27" s="12" t="s">
        <v>222</v>
      </c>
      <c r="Q27" s="12">
        <v>1.6646246445066122</v>
      </c>
      <c r="R27" s="12"/>
    </row>
    <row r="28" spans="1:18" x14ac:dyDescent="0.25">
      <c r="A28" s="12" t="s">
        <v>223</v>
      </c>
      <c r="B28" s="12">
        <v>0.25966340217622913</v>
      </c>
      <c r="C28" s="12"/>
      <c r="F28" s="12" t="s">
        <v>223</v>
      </c>
      <c r="G28" s="12">
        <v>0.274595746859922</v>
      </c>
      <c r="H28" s="12"/>
      <c r="K28" s="12" t="s">
        <v>223</v>
      </c>
      <c r="L28" s="12">
        <v>2.5099758069951968E-2</v>
      </c>
      <c r="M28" s="12"/>
      <c r="P28" s="12" t="s">
        <v>223</v>
      </c>
      <c r="Q28" s="12">
        <v>8.8119779544505266E-6</v>
      </c>
      <c r="R28" s="12"/>
    </row>
    <row r="29" spans="1:18" ht="15.75" thickBot="1" x14ac:dyDescent="0.3">
      <c r="A29" s="13" t="s">
        <v>224</v>
      </c>
      <c r="B29" s="13">
        <v>1.9908470688116919</v>
      </c>
      <c r="C29" s="13"/>
      <c r="F29" s="13" t="s">
        <v>224</v>
      </c>
      <c r="G29" s="13">
        <v>1.9908470688116919</v>
      </c>
      <c r="H29" s="13"/>
      <c r="K29" s="13" t="s">
        <v>224</v>
      </c>
      <c r="L29" s="13">
        <v>1.9908470688116919</v>
      </c>
      <c r="M29" s="13"/>
      <c r="P29" s="13" t="s">
        <v>224</v>
      </c>
      <c r="Q29" s="13">
        <v>1.9908470688116919</v>
      </c>
      <c r="R29" s="13"/>
    </row>
    <row r="35" spans="1:27" x14ac:dyDescent="0.25">
      <c r="A35" s="1" t="s">
        <v>167</v>
      </c>
    </row>
    <row r="37" spans="1:27" x14ac:dyDescent="0.25">
      <c r="B37" s="9" t="s">
        <v>202</v>
      </c>
      <c r="C37" s="9"/>
      <c r="E37" s="9" t="s">
        <v>203</v>
      </c>
      <c r="F37" s="9"/>
      <c r="H37" s="9" t="s">
        <v>190</v>
      </c>
      <c r="I37" s="9"/>
      <c r="K37" s="9" t="s">
        <v>228</v>
      </c>
      <c r="L37" s="9"/>
      <c r="N37" s="9" t="s">
        <v>229</v>
      </c>
      <c r="O37" s="9"/>
      <c r="Q37" s="9" t="s">
        <v>191</v>
      </c>
      <c r="R37" s="9"/>
      <c r="T37" s="9" t="s">
        <v>231</v>
      </c>
      <c r="U37" s="9"/>
      <c r="W37" s="9" t="s">
        <v>236</v>
      </c>
      <c r="X37" s="9"/>
      <c r="Z37" s="9" t="s">
        <v>215</v>
      </c>
      <c r="AA37" s="9"/>
    </row>
    <row r="38" spans="1:27" x14ac:dyDescent="0.25">
      <c r="B38" t="s">
        <v>182</v>
      </c>
      <c r="C38" t="s">
        <v>183</v>
      </c>
      <c r="E38" t="s">
        <v>54</v>
      </c>
      <c r="F38" t="s">
        <v>57</v>
      </c>
      <c r="H38" t="s">
        <v>188</v>
      </c>
      <c r="I38" t="s">
        <v>187</v>
      </c>
      <c r="K38" t="s">
        <v>188</v>
      </c>
      <c r="L38" t="s">
        <v>187</v>
      </c>
      <c r="N38" t="s">
        <v>188</v>
      </c>
      <c r="O38" t="s">
        <v>187</v>
      </c>
      <c r="Q38" s="11" t="s">
        <v>195</v>
      </c>
      <c r="R38" t="s">
        <v>196</v>
      </c>
      <c r="T38" s="11" t="s">
        <v>232</v>
      </c>
      <c r="U38" t="s">
        <v>233</v>
      </c>
      <c r="W38" t="s">
        <v>237</v>
      </c>
      <c r="X38" t="s">
        <v>238</v>
      </c>
      <c r="Z38" t="s">
        <v>188</v>
      </c>
      <c r="AA38" t="s">
        <v>216</v>
      </c>
    </row>
    <row r="39" spans="1:27" x14ac:dyDescent="0.25">
      <c r="B39" s="1">
        <v>59.166666666666664</v>
      </c>
      <c r="C39" s="1">
        <v>40</v>
      </c>
      <c r="E39" s="1">
        <v>40</v>
      </c>
      <c r="F39" s="1">
        <v>32.5</v>
      </c>
      <c r="H39" s="1">
        <v>40</v>
      </c>
      <c r="I39" s="1">
        <v>59.166666666666664</v>
      </c>
      <c r="K39" s="1">
        <v>59.166666666666664</v>
      </c>
      <c r="L39" s="1">
        <v>40</v>
      </c>
      <c r="N39" s="1">
        <v>40</v>
      </c>
      <c r="O39" s="1">
        <v>42.5</v>
      </c>
      <c r="Q39" s="1">
        <v>59.166666666666664</v>
      </c>
      <c r="R39" s="1">
        <v>40</v>
      </c>
      <c r="T39" s="1">
        <v>40</v>
      </c>
      <c r="U39" s="1">
        <v>32.5</v>
      </c>
      <c r="W39" s="1">
        <v>40</v>
      </c>
      <c r="X39" s="1">
        <v>59.166666666666664</v>
      </c>
      <c r="Z39" s="1">
        <v>40</v>
      </c>
      <c r="AA39" s="1">
        <v>59.166666666666664</v>
      </c>
    </row>
    <row r="40" spans="1:27" x14ac:dyDescent="0.25">
      <c r="B40" s="1">
        <v>51.666666666666671</v>
      </c>
      <c r="C40" s="1">
        <v>32.5</v>
      </c>
      <c r="E40" s="1">
        <v>59.166666666666664</v>
      </c>
      <c r="F40" s="1">
        <v>51.666666666666671</v>
      </c>
      <c r="H40" s="1">
        <v>66.666666666666657</v>
      </c>
      <c r="I40" s="1">
        <v>32.5</v>
      </c>
      <c r="K40" s="1">
        <v>41.666666666666664</v>
      </c>
      <c r="L40" s="1">
        <v>32.5</v>
      </c>
      <c r="N40" s="1">
        <v>59.166666666666664</v>
      </c>
      <c r="O40" s="1">
        <v>26.666666666666668</v>
      </c>
      <c r="Q40" s="1">
        <v>32.5</v>
      </c>
      <c r="R40" s="1">
        <v>26.666666666666668</v>
      </c>
      <c r="T40" s="1">
        <v>59.166666666666664</v>
      </c>
      <c r="U40" s="1">
        <v>33.333333333333336</v>
      </c>
      <c r="W40" s="1">
        <v>32.5</v>
      </c>
      <c r="X40" s="1">
        <v>66.666666666666657</v>
      </c>
      <c r="Z40" s="1">
        <v>30.833333333333329</v>
      </c>
      <c r="AA40" s="1">
        <v>32.5</v>
      </c>
    </row>
    <row r="41" spans="1:27" x14ac:dyDescent="0.25">
      <c r="B41" s="1">
        <v>50</v>
      </c>
      <c r="C41" s="1">
        <v>66.666666666666657</v>
      </c>
      <c r="E41" s="1">
        <v>32.5</v>
      </c>
      <c r="F41" s="1">
        <v>25.833333333333329</v>
      </c>
      <c r="H41" s="1">
        <v>33.333333333333336</v>
      </c>
      <c r="I41" s="1">
        <v>32.5</v>
      </c>
      <c r="K41" s="1">
        <v>54.166666666666664</v>
      </c>
      <c r="L41" s="1">
        <v>66.666666666666657</v>
      </c>
      <c r="N41" s="1">
        <v>32.5</v>
      </c>
      <c r="O41" s="1">
        <v>51.666666666666671</v>
      </c>
      <c r="Q41" s="1">
        <v>66.666666666666657</v>
      </c>
      <c r="R41" s="1">
        <v>50</v>
      </c>
      <c r="T41" s="1">
        <v>66.666666666666657</v>
      </c>
      <c r="U41" s="1">
        <v>32.5</v>
      </c>
      <c r="W41" s="1">
        <v>33.333333333333336</v>
      </c>
      <c r="X41" s="1">
        <v>32.5</v>
      </c>
      <c r="Z41" s="1">
        <v>41.666666666666664</v>
      </c>
      <c r="AA41" s="1">
        <v>66.666666666666657</v>
      </c>
    </row>
    <row r="42" spans="1:27" x14ac:dyDescent="0.25">
      <c r="B42" s="1">
        <v>55.833333333333336</v>
      </c>
      <c r="C42" s="1">
        <v>33.333333333333336</v>
      </c>
      <c r="E42" s="1">
        <v>66.666666666666657</v>
      </c>
      <c r="F42" s="1">
        <v>24.166666666666664</v>
      </c>
      <c r="H42" s="1">
        <v>30.833333333333329</v>
      </c>
      <c r="I42" s="1">
        <v>43.333333333333329</v>
      </c>
      <c r="K42" s="1">
        <v>51.666666666666671</v>
      </c>
      <c r="L42" s="1">
        <v>33.333333333333336</v>
      </c>
      <c r="N42" s="1">
        <v>66.666666666666657</v>
      </c>
      <c r="O42" s="1">
        <v>21.666666666666664</v>
      </c>
      <c r="Q42" s="1">
        <v>33.333333333333336</v>
      </c>
      <c r="R42" s="1">
        <v>26.666666666666668</v>
      </c>
      <c r="T42" s="1">
        <v>30.833333333333329</v>
      </c>
      <c r="U42" s="1">
        <v>41.666666666666664</v>
      </c>
      <c r="W42" s="1">
        <v>30.833333333333329</v>
      </c>
      <c r="X42" s="1">
        <v>42.5</v>
      </c>
      <c r="Z42" s="1">
        <v>54.166666666666664</v>
      </c>
      <c r="AA42" s="1">
        <v>33.333333333333336</v>
      </c>
    </row>
    <row r="43" spans="1:27" x14ac:dyDescent="0.25">
      <c r="B43" s="1">
        <v>54.166666666666671</v>
      </c>
      <c r="C43" s="1">
        <v>32.5</v>
      </c>
      <c r="E43" s="1">
        <v>33.333333333333336</v>
      </c>
      <c r="F43" s="1">
        <v>50</v>
      </c>
      <c r="H43" s="1">
        <v>42.5</v>
      </c>
      <c r="I43" s="1">
        <v>26.666666666666668</v>
      </c>
      <c r="K43" s="1">
        <v>24.166666666666664</v>
      </c>
      <c r="L43" s="1">
        <v>32.5</v>
      </c>
      <c r="N43" s="1">
        <v>33.333333333333336</v>
      </c>
      <c r="O43" s="1">
        <v>50</v>
      </c>
      <c r="Q43" s="1">
        <v>32.5</v>
      </c>
      <c r="R43" s="1">
        <v>34.166666666666664</v>
      </c>
      <c r="T43" s="1">
        <v>42.5</v>
      </c>
      <c r="U43" s="1">
        <v>54.166666666666664</v>
      </c>
      <c r="W43" s="1">
        <v>26.666666666666668</v>
      </c>
      <c r="X43" s="1">
        <v>54.166666666666664</v>
      </c>
      <c r="Z43" s="1">
        <v>50</v>
      </c>
      <c r="AA43" s="1">
        <v>32.5</v>
      </c>
    </row>
    <row r="44" spans="1:27" x14ac:dyDescent="0.25">
      <c r="B44" s="1">
        <v>64.166666666666657</v>
      </c>
      <c r="C44" s="1">
        <v>30.833333333333329</v>
      </c>
      <c r="E44" s="1">
        <v>30.833333333333329</v>
      </c>
      <c r="F44" s="1">
        <v>51.666666666666671</v>
      </c>
      <c r="H44" s="1">
        <v>26.666666666666668</v>
      </c>
      <c r="I44" s="1">
        <v>25.833333333333336</v>
      </c>
      <c r="L44" s="1">
        <v>30.833333333333329</v>
      </c>
      <c r="N44" s="1">
        <v>32.5</v>
      </c>
      <c r="O44" s="1">
        <v>51.666666666666671</v>
      </c>
      <c r="Q44" s="1">
        <v>30.833333333333329</v>
      </c>
      <c r="R44" s="1">
        <v>64.166666666666657</v>
      </c>
      <c r="T44" s="1">
        <v>26.666666666666668</v>
      </c>
      <c r="U44" s="1">
        <v>25.833333333333329</v>
      </c>
      <c r="W44" s="1">
        <v>41.666666666666664</v>
      </c>
      <c r="X44" s="1">
        <v>50</v>
      </c>
      <c r="Z44" s="1">
        <v>55.833333333333336</v>
      </c>
      <c r="AA44" s="1">
        <v>42.5</v>
      </c>
    </row>
    <row r="45" spans="1:27" x14ac:dyDescent="0.25">
      <c r="B45" s="1">
        <v>39.166666666666664</v>
      </c>
      <c r="C45" s="1">
        <v>42.5</v>
      </c>
      <c r="E45" s="1">
        <v>42.5</v>
      </c>
      <c r="F45" s="1">
        <v>43.333333333333329</v>
      </c>
      <c r="H45" s="1">
        <v>41.666666666666664</v>
      </c>
      <c r="I45" s="1">
        <v>32.5</v>
      </c>
      <c r="L45" s="1">
        <v>42.5</v>
      </c>
      <c r="N45" s="1">
        <v>30.833333333333329</v>
      </c>
      <c r="O45" s="1">
        <v>36.666666666666664</v>
      </c>
      <c r="Q45" s="1">
        <v>42.5</v>
      </c>
      <c r="R45" s="1">
        <v>39.166666666666664</v>
      </c>
      <c r="T45" s="1">
        <v>51.666666666666671</v>
      </c>
      <c r="U45" s="1">
        <v>38.333333333333329</v>
      </c>
      <c r="W45" s="1">
        <v>51.666666666666671</v>
      </c>
      <c r="X45" s="1">
        <v>43.333333333333329</v>
      </c>
      <c r="Z45" s="1">
        <v>32.5</v>
      </c>
      <c r="AA45" s="1">
        <v>26.666666666666668</v>
      </c>
    </row>
    <row r="46" spans="1:27" x14ac:dyDescent="0.25">
      <c r="B46" s="1">
        <v>47.5</v>
      </c>
      <c r="C46" s="1">
        <v>26.666666666666668</v>
      </c>
      <c r="E46" s="1">
        <v>26.666666666666668</v>
      </c>
      <c r="F46" s="1">
        <v>43.333333333333329</v>
      </c>
      <c r="H46" s="1">
        <v>54.166666666666664</v>
      </c>
      <c r="I46" s="1">
        <v>34.166666666666664</v>
      </c>
      <c r="L46" s="1">
        <v>26.666666666666668</v>
      </c>
      <c r="N46" s="1">
        <v>41.666666666666664</v>
      </c>
      <c r="O46" s="1">
        <v>42.5</v>
      </c>
      <c r="Q46" s="1">
        <v>41.666666666666664</v>
      </c>
      <c r="R46" s="1">
        <v>47.5</v>
      </c>
      <c r="T46" s="1">
        <v>50</v>
      </c>
      <c r="U46" s="1">
        <v>52.5</v>
      </c>
      <c r="W46" s="1">
        <v>40</v>
      </c>
      <c r="X46" s="1">
        <v>55.833333333333336</v>
      </c>
      <c r="Z46" s="1">
        <v>40</v>
      </c>
      <c r="AA46" s="1">
        <v>51.666666666666671</v>
      </c>
    </row>
    <row r="47" spans="1:27" x14ac:dyDescent="0.25">
      <c r="B47" s="1">
        <v>53.333333333333336</v>
      </c>
      <c r="C47" s="1">
        <v>41.666666666666664</v>
      </c>
      <c r="E47" s="1">
        <v>41.666666666666664</v>
      </c>
      <c r="F47" s="1">
        <v>29.166666666666664</v>
      </c>
      <c r="H47" s="1">
        <v>51.666666666666671</v>
      </c>
      <c r="I47" s="1">
        <v>25.833333333333329</v>
      </c>
      <c r="L47" s="1">
        <v>50</v>
      </c>
      <c r="N47" s="1">
        <v>54.166666666666664</v>
      </c>
      <c r="O47" s="1">
        <v>35.833333333333336</v>
      </c>
      <c r="Q47" s="1">
        <v>54.166666666666664</v>
      </c>
      <c r="R47" s="1">
        <v>53.333333333333336</v>
      </c>
      <c r="T47" s="1">
        <v>43.333333333333329</v>
      </c>
      <c r="U47" s="1">
        <v>21.666666666666664</v>
      </c>
      <c r="W47" s="1">
        <v>25.833333333333329</v>
      </c>
      <c r="X47" s="1">
        <v>26.666666666666668</v>
      </c>
      <c r="Z47" s="1">
        <v>24.166666666666664</v>
      </c>
      <c r="AA47" s="1">
        <v>43.333333333333329</v>
      </c>
    </row>
    <row r="48" spans="1:27" x14ac:dyDescent="0.25">
      <c r="B48" s="1">
        <v>30.833333333333329</v>
      </c>
      <c r="C48" s="1">
        <v>54.166666666666664</v>
      </c>
      <c r="E48" s="1">
        <v>54.166666666666664</v>
      </c>
      <c r="F48" s="1">
        <v>26.666666666666668</v>
      </c>
      <c r="H48" s="1">
        <v>50</v>
      </c>
      <c r="I48" s="1">
        <v>64.166666666666657</v>
      </c>
      <c r="L48" s="1">
        <v>43.333333333333329</v>
      </c>
      <c r="N48" s="1">
        <v>50</v>
      </c>
      <c r="O48" s="1">
        <v>34.166666666666664</v>
      </c>
      <c r="Q48" s="1">
        <v>51.666666666666671</v>
      </c>
      <c r="R48" s="1">
        <v>30.833333333333329</v>
      </c>
      <c r="T48" s="1">
        <v>55.833333333333336</v>
      </c>
      <c r="U48" s="1">
        <v>50</v>
      </c>
      <c r="W48" s="1">
        <v>24.166666666666664</v>
      </c>
      <c r="X48" s="1">
        <v>25.833333333333336</v>
      </c>
      <c r="Z48" s="1">
        <v>54.166666666666671</v>
      </c>
      <c r="AA48" s="1">
        <v>26.666666666666668</v>
      </c>
    </row>
    <row r="49" spans="2:27" x14ac:dyDescent="0.25">
      <c r="B49" s="1">
        <v>52.5</v>
      </c>
      <c r="C49" s="1">
        <v>43.333333333333329</v>
      </c>
      <c r="E49" s="1">
        <v>50</v>
      </c>
      <c r="F49" s="1">
        <v>41.666666666666671</v>
      </c>
      <c r="H49" s="1">
        <v>55.833333333333336</v>
      </c>
      <c r="I49" s="1">
        <v>39.166666666666664</v>
      </c>
      <c r="L49" s="1">
        <v>55.833333333333336</v>
      </c>
      <c r="N49" s="1">
        <v>43.333333333333329</v>
      </c>
      <c r="O49" s="1">
        <v>35.833333333333329</v>
      </c>
      <c r="Q49" s="1">
        <v>43.333333333333329</v>
      </c>
      <c r="R49" s="1">
        <v>52.5</v>
      </c>
      <c r="T49" s="1">
        <v>26.666666666666668</v>
      </c>
      <c r="U49" s="1">
        <v>50</v>
      </c>
      <c r="W49" s="1">
        <v>54.166666666666671</v>
      </c>
      <c r="X49" s="1">
        <v>32.5</v>
      </c>
      <c r="Z49" s="1">
        <v>64.166666666666657</v>
      </c>
      <c r="AA49" s="1">
        <v>25.833333333333336</v>
      </c>
    </row>
    <row r="50" spans="2:27" x14ac:dyDescent="0.25">
      <c r="B50" s="1">
        <v>58.333333333333329</v>
      </c>
      <c r="C50" s="1">
        <v>26.666666666666668</v>
      </c>
      <c r="E50" s="1">
        <v>43.333333333333329</v>
      </c>
      <c r="F50" s="1">
        <v>35.833333333333329</v>
      </c>
      <c r="H50" s="1">
        <v>40</v>
      </c>
      <c r="I50" s="1">
        <v>47.5</v>
      </c>
      <c r="L50" s="1">
        <v>26.666666666666668</v>
      </c>
      <c r="N50" s="1">
        <v>55.833333333333336</v>
      </c>
      <c r="O50" s="1">
        <v>40</v>
      </c>
      <c r="Q50" s="1">
        <v>55.833333333333336</v>
      </c>
      <c r="R50" s="1">
        <v>54.166666666666671</v>
      </c>
      <c r="T50" s="1">
        <v>25.833333333333336</v>
      </c>
      <c r="U50" s="1">
        <v>43.333333333333329</v>
      </c>
      <c r="W50" s="1">
        <v>39.166666666666664</v>
      </c>
      <c r="X50" s="1">
        <v>34.166666666666664</v>
      </c>
      <c r="Z50" s="1">
        <v>39.166666666666664</v>
      </c>
      <c r="AA50" s="1">
        <v>34.166666666666664</v>
      </c>
    </row>
    <row r="51" spans="2:27" x14ac:dyDescent="0.25">
      <c r="B51" s="1">
        <v>54.166666666666671</v>
      </c>
      <c r="C51" s="1">
        <v>25.833333333333336</v>
      </c>
      <c r="E51" s="1">
        <v>55.833333333333336</v>
      </c>
      <c r="F51" s="1">
        <v>30</v>
      </c>
      <c r="H51" s="1">
        <v>24.166666666666664</v>
      </c>
      <c r="I51" s="1">
        <v>23.333333333333332</v>
      </c>
      <c r="L51" s="1">
        <v>25.833333333333336</v>
      </c>
      <c r="N51" s="1">
        <v>26.666666666666668</v>
      </c>
      <c r="O51" s="1">
        <v>22.5</v>
      </c>
      <c r="Q51" s="1">
        <v>25.833333333333336</v>
      </c>
      <c r="R51" s="1">
        <v>21.666666666666664</v>
      </c>
      <c r="T51" s="1">
        <v>32.5</v>
      </c>
      <c r="U51" s="1">
        <v>29.166666666666664</v>
      </c>
      <c r="W51" s="1">
        <v>52.5</v>
      </c>
      <c r="X51" s="1">
        <v>64.166666666666657</v>
      </c>
      <c r="Z51" s="1">
        <v>47.5</v>
      </c>
      <c r="AA51" s="1">
        <v>25.833333333333329</v>
      </c>
    </row>
    <row r="52" spans="2:27" x14ac:dyDescent="0.25">
      <c r="B52" s="1">
        <v>50</v>
      </c>
      <c r="C52" s="1">
        <v>32.5</v>
      </c>
      <c r="E52" s="1">
        <v>26.666666666666668</v>
      </c>
      <c r="F52" s="1">
        <v>32.5</v>
      </c>
      <c r="H52" s="1">
        <v>54.166666666666671</v>
      </c>
      <c r="I52" s="1">
        <v>40.833333333333336</v>
      </c>
      <c r="L52" s="1">
        <v>32.5</v>
      </c>
      <c r="N52" s="1">
        <v>25.833333333333336</v>
      </c>
      <c r="O52" s="1">
        <v>22.5</v>
      </c>
      <c r="Q52" s="1">
        <v>32.5</v>
      </c>
      <c r="R52" s="1">
        <v>50</v>
      </c>
      <c r="T52" s="1">
        <v>34.166666666666664</v>
      </c>
      <c r="U52" s="1">
        <v>26.666666666666668</v>
      </c>
      <c r="W52" s="1">
        <v>20</v>
      </c>
      <c r="X52" s="1">
        <v>47.5</v>
      </c>
      <c r="Z52" s="1">
        <v>53.333333333333336</v>
      </c>
      <c r="AA52" s="1">
        <v>23.333333333333332</v>
      </c>
    </row>
    <row r="53" spans="2:27" x14ac:dyDescent="0.25">
      <c r="B53" s="1">
        <v>34.166666666666664</v>
      </c>
      <c r="C53" s="1">
        <v>34.166666666666664</v>
      </c>
      <c r="E53" s="1">
        <v>25.833333333333336</v>
      </c>
      <c r="F53" s="1">
        <v>30</v>
      </c>
      <c r="H53" s="1">
        <v>58.333333333333329</v>
      </c>
      <c r="I53" s="1">
        <v>53.333333333333336</v>
      </c>
      <c r="L53" s="1">
        <v>34.166666666666664</v>
      </c>
      <c r="N53" s="1">
        <v>32.5</v>
      </c>
      <c r="O53" s="1">
        <v>34.166666666666664</v>
      </c>
      <c r="Q53" s="1">
        <v>40</v>
      </c>
      <c r="R53" s="1">
        <v>41.666666666666671</v>
      </c>
      <c r="T53" s="1">
        <v>40</v>
      </c>
      <c r="U53" s="1">
        <v>20</v>
      </c>
      <c r="W53" s="1">
        <v>30</v>
      </c>
      <c r="X53" s="1">
        <v>23.333333333333332</v>
      </c>
      <c r="Z53" s="1">
        <v>30.833333333333329</v>
      </c>
      <c r="AA53" s="1">
        <v>40.833333333333336</v>
      </c>
    </row>
    <row r="54" spans="2:27" x14ac:dyDescent="0.25">
      <c r="B54" s="1">
        <v>41.666666666666671</v>
      </c>
      <c r="C54" s="1">
        <v>40</v>
      </c>
      <c r="E54" s="1">
        <v>32.5</v>
      </c>
      <c r="F54" s="1">
        <v>29.166666666666664</v>
      </c>
      <c r="H54" s="1">
        <v>43.333333333333329</v>
      </c>
      <c r="I54" s="1">
        <v>30.833333333333329</v>
      </c>
      <c r="L54" s="1">
        <v>40</v>
      </c>
      <c r="N54" s="1">
        <v>34.166666666666664</v>
      </c>
      <c r="O54" s="1">
        <v>35</v>
      </c>
      <c r="Q54" s="1">
        <v>25.833333333333329</v>
      </c>
      <c r="R54" s="1">
        <v>50</v>
      </c>
      <c r="T54" s="1">
        <v>24.166666666666664</v>
      </c>
      <c r="U54" s="1">
        <v>35.833333333333336</v>
      </c>
      <c r="W54" s="1">
        <v>30</v>
      </c>
      <c r="X54" s="1">
        <v>40.833333333333336</v>
      </c>
      <c r="Z54" s="1">
        <v>38.333333333333329</v>
      </c>
      <c r="AA54" s="1">
        <v>42.5</v>
      </c>
    </row>
    <row r="55" spans="2:27" x14ac:dyDescent="0.25">
      <c r="B55" s="1">
        <v>50</v>
      </c>
      <c r="C55" s="1">
        <v>25.833333333333329</v>
      </c>
      <c r="E55" s="1">
        <v>34.166666666666664</v>
      </c>
      <c r="F55" s="1">
        <v>19.166666666666664</v>
      </c>
      <c r="H55" s="1">
        <v>43.333333333333329</v>
      </c>
      <c r="I55" s="1">
        <v>42.5</v>
      </c>
      <c r="L55" s="1">
        <v>25.833333333333329</v>
      </c>
      <c r="N55" s="1">
        <v>40</v>
      </c>
      <c r="O55" s="1">
        <v>29.166666666666664</v>
      </c>
      <c r="Q55" s="1">
        <v>24.166666666666664</v>
      </c>
      <c r="R55" s="1">
        <v>51.666666666666671</v>
      </c>
      <c r="T55" s="1">
        <v>54.166666666666671</v>
      </c>
      <c r="U55" s="1">
        <v>51.666666666666671</v>
      </c>
      <c r="W55" s="1">
        <v>43.333333333333329</v>
      </c>
      <c r="X55" s="1">
        <v>53.333333333333336</v>
      </c>
      <c r="Z55" s="1">
        <v>45</v>
      </c>
      <c r="AA55" s="1">
        <v>31.666666666666664</v>
      </c>
    </row>
    <row r="56" spans="2:27" x14ac:dyDescent="0.25">
      <c r="B56" s="1">
        <v>51.666666666666671</v>
      </c>
      <c r="C56" s="1">
        <v>24.166666666666664</v>
      </c>
      <c r="E56" s="1">
        <v>40</v>
      </c>
      <c r="H56" s="1">
        <v>26.666666666666668</v>
      </c>
      <c r="I56" s="1">
        <v>31.666666666666664</v>
      </c>
      <c r="L56" s="1">
        <v>54.166666666666671</v>
      </c>
      <c r="N56" s="1">
        <v>25.833333333333329</v>
      </c>
      <c r="O56" s="1">
        <v>20.833333333333332</v>
      </c>
      <c r="Q56" s="1">
        <v>54.166666666666671</v>
      </c>
      <c r="R56" s="1">
        <v>26.666666666666668</v>
      </c>
      <c r="T56" s="1">
        <v>64.166666666666657</v>
      </c>
      <c r="U56" s="1">
        <v>35.833333333333329</v>
      </c>
      <c r="W56" s="1">
        <v>43.333333333333329</v>
      </c>
      <c r="X56" s="1">
        <v>30.833333333333329</v>
      </c>
      <c r="Z56" s="1">
        <v>42.5</v>
      </c>
      <c r="AA56" s="1">
        <v>45</v>
      </c>
    </row>
    <row r="57" spans="2:27" x14ac:dyDescent="0.25">
      <c r="B57" s="1">
        <v>47.5</v>
      </c>
      <c r="C57" s="1">
        <v>23.333333333333332</v>
      </c>
      <c r="E57" s="1">
        <v>54.166666666666671</v>
      </c>
      <c r="H57" s="1">
        <v>38.333333333333336</v>
      </c>
      <c r="I57" s="1">
        <v>45</v>
      </c>
      <c r="L57" s="1">
        <v>64.166666666666657</v>
      </c>
      <c r="N57" s="1">
        <v>24.166666666666664</v>
      </c>
      <c r="O57" s="1">
        <v>19.166666666666664</v>
      </c>
      <c r="Q57" s="1">
        <v>23.333333333333332</v>
      </c>
      <c r="R57" s="1">
        <v>47.5</v>
      </c>
      <c r="T57" s="1">
        <v>39.166666666666664</v>
      </c>
      <c r="U57" s="1">
        <v>30</v>
      </c>
      <c r="W57" s="1">
        <v>29.166666666666664</v>
      </c>
      <c r="X57" s="1">
        <v>42.5</v>
      </c>
      <c r="Z57" s="1">
        <v>52.5</v>
      </c>
      <c r="AA57" s="1">
        <v>54.166666666666671</v>
      </c>
    </row>
    <row r="58" spans="2:27" x14ac:dyDescent="0.25">
      <c r="B58" s="1">
        <v>36.666666666666664</v>
      </c>
      <c r="C58" s="1">
        <v>40.833333333333336</v>
      </c>
      <c r="E58" s="1">
        <v>64.166666666666657</v>
      </c>
      <c r="H58" s="1">
        <v>34.166666666666664</v>
      </c>
      <c r="I58" s="1">
        <v>38.333333333333329</v>
      </c>
      <c r="L58" s="1">
        <v>39.166666666666664</v>
      </c>
      <c r="N58" s="1">
        <v>54.166666666666671</v>
      </c>
      <c r="Q58" s="1">
        <v>40.833333333333336</v>
      </c>
      <c r="R58" s="1">
        <v>38.333333333333336</v>
      </c>
      <c r="T58" s="1">
        <v>47.5</v>
      </c>
      <c r="U58" s="1">
        <v>32.5</v>
      </c>
      <c r="W58" s="1">
        <v>26.666666666666668</v>
      </c>
      <c r="X58" s="1">
        <v>31.666666666666664</v>
      </c>
      <c r="Z58" s="1">
        <v>58.333333333333329</v>
      </c>
      <c r="AA58" s="1">
        <v>21.666666666666664</v>
      </c>
    </row>
    <row r="59" spans="2:27" x14ac:dyDescent="0.25">
      <c r="B59" s="1">
        <v>34.166666666666664</v>
      </c>
      <c r="C59" s="1">
        <v>42.5</v>
      </c>
      <c r="E59" s="1">
        <v>39.166666666666664</v>
      </c>
      <c r="H59" s="1">
        <v>30</v>
      </c>
      <c r="I59" s="1">
        <v>45</v>
      </c>
      <c r="L59" s="1">
        <v>47.5</v>
      </c>
      <c r="N59" s="1">
        <v>64.166666666666657</v>
      </c>
      <c r="Q59" s="1">
        <v>42.5</v>
      </c>
      <c r="R59" s="1">
        <v>43.333333333333329</v>
      </c>
      <c r="T59" s="1">
        <v>23.333333333333332</v>
      </c>
      <c r="U59" s="1">
        <v>37.5</v>
      </c>
      <c r="W59" s="1">
        <v>47.5</v>
      </c>
      <c r="X59" s="1">
        <v>45</v>
      </c>
      <c r="Z59" s="1">
        <v>50</v>
      </c>
      <c r="AA59" s="1">
        <v>34.166666666666664</v>
      </c>
    </row>
    <row r="60" spans="2:27" x14ac:dyDescent="0.25">
      <c r="B60" s="1">
        <v>30</v>
      </c>
      <c r="C60" s="1">
        <v>31.666666666666664</v>
      </c>
      <c r="E60" s="1">
        <v>47.5</v>
      </c>
      <c r="H60" s="1">
        <v>55</v>
      </c>
      <c r="I60" s="1">
        <v>42.5</v>
      </c>
      <c r="L60" s="1">
        <v>23.333333333333332</v>
      </c>
      <c r="N60" s="1">
        <v>39.166666666666664</v>
      </c>
      <c r="Q60" s="1">
        <v>31.666666666666664</v>
      </c>
      <c r="R60" s="1">
        <v>36.666666666666664</v>
      </c>
      <c r="T60" s="1">
        <v>40.833333333333336</v>
      </c>
      <c r="U60" s="1">
        <v>41.666666666666664</v>
      </c>
      <c r="W60" s="1">
        <v>38.333333333333336</v>
      </c>
      <c r="X60" s="1">
        <v>38.333333333333329</v>
      </c>
      <c r="Z60" s="1">
        <v>50</v>
      </c>
      <c r="AA60" s="1">
        <v>41.666666666666671</v>
      </c>
    </row>
    <row r="61" spans="2:27" x14ac:dyDescent="0.25">
      <c r="B61" s="1">
        <v>55.000000000000007</v>
      </c>
      <c r="C61" s="1">
        <v>45</v>
      </c>
      <c r="E61" s="1">
        <v>23.333333333333332</v>
      </c>
      <c r="I61" s="1">
        <v>52.5</v>
      </c>
      <c r="L61" s="1">
        <v>40.833333333333336</v>
      </c>
      <c r="N61" s="1">
        <v>47.5</v>
      </c>
      <c r="Q61" s="1">
        <v>45</v>
      </c>
      <c r="R61" s="1">
        <v>35.833333333333336</v>
      </c>
      <c r="T61" s="1">
        <v>53.333333333333336</v>
      </c>
      <c r="U61" s="1">
        <v>30</v>
      </c>
      <c r="W61" s="1">
        <v>51.666666666666671</v>
      </c>
      <c r="X61" s="1">
        <v>45</v>
      </c>
      <c r="Z61" s="1">
        <v>51.666666666666671</v>
      </c>
      <c r="AA61" s="1">
        <v>26.666666666666668</v>
      </c>
    </row>
    <row r="62" spans="2:27" x14ac:dyDescent="0.25">
      <c r="B62" s="1">
        <v>37.5</v>
      </c>
      <c r="C62" s="1">
        <v>38.333333333333329</v>
      </c>
      <c r="E62" s="1">
        <v>40.833333333333336</v>
      </c>
      <c r="I62" s="1">
        <v>54.166666666666671</v>
      </c>
      <c r="L62" s="1">
        <v>53.333333333333336</v>
      </c>
      <c r="N62" s="1">
        <v>23.333333333333332</v>
      </c>
      <c r="Q62" s="1">
        <v>38.333333333333329</v>
      </c>
      <c r="R62" s="1">
        <v>35.833333333333329</v>
      </c>
      <c r="T62" s="1">
        <v>30.833333333333329</v>
      </c>
      <c r="W62" s="1">
        <v>41.666666666666671</v>
      </c>
      <c r="X62" s="1">
        <v>42.5</v>
      </c>
      <c r="Z62" s="1">
        <v>43.333333333333329</v>
      </c>
      <c r="AA62" s="1">
        <v>47.5</v>
      </c>
    </row>
    <row r="63" spans="2:27" x14ac:dyDescent="0.25">
      <c r="B63" s="1">
        <v>41.666666666666664</v>
      </c>
      <c r="C63" s="1">
        <v>45</v>
      </c>
      <c r="E63" s="1">
        <v>53.333333333333336</v>
      </c>
      <c r="I63" s="1">
        <v>21.666666666666664</v>
      </c>
      <c r="L63" s="1">
        <v>30.833333333333329</v>
      </c>
      <c r="N63" s="1">
        <v>40.833333333333336</v>
      </c>
      <c r="Q63" s="1">
        <v>45</v>
      </c>
      <c r="R63" s="1">
        <v>32.5</v>
      </c>
      <c r="T63" s="1">
        <v>42.5</v>
      </c>
      <c r="W63" s="1">
        <v>34.166666666666664</v>
      </c>
      <c r="X63" s="1">
        <v>58.333333333333329</v>
      </c>
      <c r="Z63" s="1">
        <v>43.333333333333329</v>
      </c>
      <c r="AA63" s="1">
        <v>38.333333333333336</v>
      </c>
    </row>
    <row r="64" spans="2:27" x14ac:dyDescent="0.25">
      <c r="B64" s="1">
        <v>30</v>
      </c>
      <c r="C64" s="1">
        <v>42.5</v>
      </c>
      <c r="E64" s="1">
        <v>30.833333333333329</v>
      </c>
      <c r="I64" s="1">
        <v>50</v>
      </c>
      <c r="L64" s="1">
        <v>42.5</v>
      </c>
      <c r="N64" s="1">
        <v>53.333333333333336</v>
      </c>
      <c r="Q64" s="1">
        <v>42.5</v>
      </c>
      <c r="R64" s="1">
        <v>40</v>
      </c>
      <c r="T64" s="1">
        <v>31.666666666666664</v>
      </c>
      <c r="W64" s="1">
        <v>35.833333333333329</v>
      </c>
      <c r="X64" s="1">
        <v>54.166666666666671</v>
      </c>
      <c r="Z64" s="1">
        <v>29.166666666666664</v>
      </c>
      <c r="AA64" s="1">
        <v>43.333333333333329</v>
      </c>
    </row>
    <row r="65" spans="3:27" x14ac:dyDescent="0.25">
      <c r="C65" s="1">
        <v>21.666666666666664</v>
      </c>
      <c r="E65" s="1">
        <v>42.5</v>
      </c>
      <c r="I65" s="1">
        <v>34.166666666666664</v>
      </c>
      <c r="L65" s="1">
        <v>31.666666666666664</v>
      </c>
      <c r="N65" s="1">
        <v>30.833333333333329</v>
      </c>
      <c r="Q65" s="1">
        <v>58.333333333333329</v>
      </c>
      <c r="R65" s="1">
        <v>30</v>
      </c>
      <c r="T65" s="1">
        <v>45</v>
      </c>
      <c r="W65" s="1">
        <v>50.833333333333329</v>
      </c>
      <c r="X65" s="1">
        <v>21.666666666666664</v>
      </c>
      <c r="Z65" s="1">
        <v>41.666666666666671</v>
      </c>
      <c r="AA65" s="1">
        <v>36.666666666666664</v>
      </c>
    </row>
    <row r="66" spans="3:27" x14ac:dyDescent="0.25">
      <c r="C66" s="1">
        <v>43.333333333333329</v>
      </c>
      <c r="E66" s="1">
        <v>31.666666666666664</v>
      </c>
      <c r="I66" s="1">
        <v>41.666666666666671</v>
      </c>
      <c r="L66" s="1">
        <v>45</v>
      </c>
      <c r="N66" s="1">
        <v>42.5</v>
      </c>
      <c r="Q66" s="1">
        <v>34.166666666666664</v>
      </c>
      <c r="R66" s="1">
        <v>35.833333333333336</v>
      </c>
      <c r="T66" s="1">
        <v>45</v>
      </c>
      <c r="W66" s="1">
        <v>37.5</v>
      </c>
      <c r="X66" s="1">
        <v>50</v>
      </c>
      <c r="Z66" s="1">
        <v>34.166666666666664</v>
      </c>
      <c r="AA66" s="1">
        <v>42.5</v>
      </c>
    </row>
    <row r="67" spans="3:27" x14ac:dyDescent="0.25">
      <c r="C67" s="1">
        <v>43.333333333333329</v>
      </c>
      <c r="E67" s="1">
        <v>45</v>
      </c>
      <c r="I67" s="1">
        <v>50</v>
      </c>
      <c r="L67" s="1">
        <v>38.333333333333329</v>
      </c>
      <c r="N67" s="1">
        <v>31.666666666666664</v>
      </c>
      <c r="Q67" s="1">
        <v>43.333333333333329</v>
      </c>
      <c r="R67" s="1">
        <v>22.5</v>
      </c>
      <c r="T67" s="1">
        <v>42.5</v>
      </c>
      <c r="W67" s="1">
        <v>41.666666666666664</v>
      </c>
      <c r="X67" s="1">
        <v>34.166666666666664</v>
      </c>
      <c r="Z67" s="1">
        <v>50.833333333333329</v>
      </c>
      <c r="AA67" s="1">
        <v>20</v>
      </c>
    </row>
    <row r="68" spans="3:27" x14ac:dyDescent="0.25">
      <c r="C68" s="1">
        <v>29.166666666666664</v>
      </c>
      <c r="E68" s="1">
        <v>38.333333333333329</v>
      </c>
      <c r="I68" s="1">
        <v>51.666666666666671</v>
      </c>
      <c r="L68" s="1">
        <v>45</v>
      </c>
      <c r="N68" s="1">
        <v>45</v>
      </c>
      <c r="Q68" s="1">
        <v>43.333333333333329</v>
      </c>
      <c r="R68" s="1">
        <v>36.666666666666664</v>
      </c>
      <c r="T68" s="1">
        <v>58.333333333333329</v>
      </c>
      <c r="W68" s="1">
        <v>34.166666666666664</v>
      </c>
      <c r="X68" s="1">
        <v>41.666666666666671</v>
      </c>
      <c r="Z68" s="1">
        <v>30</v>
      </c>
      <c r="AA68" s="1">
        <v>35.833333333333336</v>
      </c>
    </row>
    <row r="69" spans="3:27" x14ac:dyDescent="0.25">
      <c r="C69" s="1">
        <v>26.666666666666668</v>
      </c>
      <c r="E69" s="1">
        <v>45</v>
      </c>
      <c r="I69" s="1">
        <v>29.166666666666664</v>
      </c>
      <c r="L69" s="1">
        <v>42.5</v>
      </c>
      <c r="N69" s="1">
        <v>38.333333333333329</v>
      </c>
      <c r="Q69" s="1">
        <v>29.166666666666664</v>
      </c>
      <c r="R69" s="1">
        <v>22.5</v>
      </c>
      <c r="T69" s="1">
        <v>54.166666666666671</v>
      </c>
      <c r="W69" s="1">
        <v>35</v>
      </c>
      <c r="X69" s="1">
        <v>50</v>
      </c>
      <c r="Z69" s="1">
        <v>30</v>
      </c>
      <c r="AA69" s="1">
        <v>51.666666666666671</v>
      </c>
    </row>
    <row r="70" spans="3:27" x14ac:dyDescent="0.25">
      <c r="C70" s="1">
        <v>38.333333333333336</v>
      </c>
      <c r="E70" s="1">
        <v>42.5</v>
      </c>
      <c r="I70" s="1">
        <v>47.5</v>
      </c>
      <c r="L70" s="1">
        <v>52.5</v>
      </c>
      <c r="N70" s="1">
        <v>45</v>
      </c>
      <c r="Q70" s="1">
        <v>42.5</v>
      </c>
      <c r="R70" s="1">
        <v>34.166666666666664</v>
      </c>
      <c r="T70" s="1">
        <v>34.166666666666664</v>
      </c>
      <c r="W70" s="1">
        <v>38.333333333333329</v>
      </c>
      <c r="X70" s="1">
        <v>51.666666666666671</v>
      </c>
      <c r="Z70" s="1">
        <v>55.000000000000007</v>
      </c>
      <c r="AA70" s="1">
        <v>35.833333333333329</v>
      </c>
    </row>
    <row r="71" spans="3:27" x14ac:dyDescent="0.25">
      <c r="C71" s="1">
        <v>43.333333333333329</v>
      </c>
      <c r="E71" s="1">
        <v>52.5</v>
      </c>
      <c r="I71" s="1">
        <v>43.333333333333329</v>
      </c>
      <c r="L71" s="1">
        <v>58.333333333333329</v>
      </c>
      <c r="N71" s="1">
        <v>42.5</v>
      </c>
      <c r="Q71" s="1">
        <v>20</v>
      </c>
      <c r="R71" s="1">
        <v>35</v>
      </c>
      <c r="T71" s="1">
        <v>41.666666666666671</v>
      </c>
      <c r="X71" s="1">
        <v>43.333333333333329</v>
      </c>
      <c r="Z71" s="1">
        <v>41.666666666666664</v>
      </c>
      <c r="AA71" s="1">
        <v>40.833333333333336</v>
      </c>
    </row>
    <row r="72" spans="3:27" x14ac:dyDescent="0.25">
      <c r="C72" s="1">
        <v>42.5</v>
      </c>
      <c r="E72" s="1">
        <v>58.333333333333329</v>
      </c>
      <c r="I72" s="1">
        <v>36.666666666666664</v>
      </c>
      <c r="L72" s="1">
        <v>54.166666666666671</v>
      </c>
      <c r="N72" s="1">
        <v>52.5</v>
      </c>
      <c r="Q72" s="1">
        <v>51.666666666666671</v>
      </c>
      <c r="R72" s="1">
        <v>38.333333333333329</v>
      </c>
      <c r="T72" s="1">
        <v>51.666666666666671</v>
      </c>
      <c r="X72" s="1">
        <v>36.666666666666664</v>
      </c>
      <c r="Z72" s="1">
        <v>35.833333333333336</v>
      </c>
      <c r="AA72" s="1">
        <v>32.5</v>
      </c>
    </row>
    <row r="73" spans="3:27" x14ac:dyDescent="0.25">
      <c r="C73" s="1">
        <v>20</v>
      </c>
      <c r="E73" s="1">
        <v>54.166666666666671</v>
      </c>
      <c r="I73" s="1">
        <v>42.5</v>
      </c>
      <c r="L73" s="1">
        <v>21.666666666666664</v>
      </c>
      <c r="N73" s="1">
        <v>58.333333333333329</v>
      </c>
      <c r="Q73" s="1">
        <v>41.666666666666671</v>
      </c>
      <c r="R73" s="1">
        <v>29.166666666666664</v>
      </c>
      <c r="T73" s="1">
        <v>43.333333333333329</v>
      </c>
      <c r="X73" s="1">
        <v>42.5</v>
      </c>
      <c r="Z73" s="1">
        <v>22.5</v>
      </c>
      <c r="AA73" s="1">
        <v>40</v>
      </c>
    </row>
    <row r="74" spans="3:27" x14ac:dyDescent="0.25">
      <c r="C74" s="1">
        <v>35.833333333333336</v>
      </c>
      <c r="E74" s="1">
        <v>21.666666666666664</v>
      </c>
      <c r="I74" s="1">
        <v>20</v>
      </c>
      <c r="L74" s="1">
        <v>50</v>
      </c>
      <c r="N74" s="1">
        <v>54.166666666666671</v>
      </c>
      <c r="Q74" s="1">
        <v>34.166666666666664</v>
      </c>
      <c r="R74" s="1">
        <v>20.833333333333332</v>
      </c>
      <c r="T74" s="1">
        <v>47.5</v>
      </c>
      <c r="X74" s="1">
        <v>35.833333333333336</v>
      </c>
      <c r="Z74" s="1">
        <v>38.333333333333329</v>
      </c>
      <c r="AA74" s="1">
        <v>37.5</v>
      </c>
    </row>
    <row r="75" spans="3:27" x14ac:dyDescent="0.25">
      <c r="C75" s="1">
        <v>51.666666666666671</v>
      </c>
      <c r="E75" s="1">
        <v>34.166666666666664</v>
      </c>
      <c r="I75" s="1">
        <v>35.833333333333336</v>
      </c>
      <c r="L75" s="1">
        <v>34.166666666666664</v>
      </c>
      <c r="N75" s="1">
        <v>34.166666666666664</v>
      </c>
      <c r="Q75" s="1">
        <v>50.833333333333329</v>
      </c>
      <c r="R75" s="1">
        <v>19.166666666666664</v>
      </c>
      <c r="T75" s="1">
        <v>38.333333333333336</v>
      </c>
      <c r="X75" s="1">
        <v>40.833333333333336</v>
      </c>
      <c r="AA75" s="1">
        <v>30</v>
      </c>
    </row>
    <row r="76" spans="3:27" x14ac:dyDescent="0.25">
      <c r="C76" s="1">
        <v>41.666666666666671</v>
      </c>
      <c r="E76" s="1">
        <v>41.666666666666671</v>
      </c>
      <c r="I76" s="1">
        <v>51.666666666666671</v>
      </c>
      <c r="L76" s="1">
        <v>41.666666666666671</v>
      </c>
      <c r="N76" s="1">
        <v>41.666666666666671</v>
      </c>
      <c r="Q76" s="1">
        <v>40.833333333333336</v>
      </c>
      <c r="T76" s="1">
        <v>43.333333333333329</v>
      </c>
      <c r="X76" s="1">
        <v>32.5</v>
      </c>
      <c r="AA76" s="1">
        <v>36.666666666666664</v>
      </c>
    </row>
    <row r="77" spans="3:27" x14ac:dyDescent="0.25">
      <c r="C77" s="1">
        <v>35.833333333333329</v>
      </c>
      <c r="E77" s="1">
        <v>50</v>
      </c>
      <c r="I77" s="1">
        <v>41.666666666666671</v>
      </c>
      <c r="L77" s="1">
        <v>50</v>
      </c>
      <c r="N77" s="1">
        <v>50</v>
      </c>
      <c r="Q77" s="1">
        <v>30</v>
      </c>
      <c r="T77" s="1">
        <v>36.666666666666664</v>
      </c>
      <c r="X77" s="1">
        <v>40</v>
      </c>
      <c r="AA77" s="1">
        <v>22.5</v>
      </c>
    </row>
    <row r="78" spans="3:27" x14ac:dyDescent="0.25">
      <c r="C78" s="1">
        <v>50.833333333333329</v>
      </c>
      <c r="E78" s="1">
        <v>47.5</v>
      </c>
      <c r="I78" s="1">
        <v>35.833333333333329</v>
      </c>
      <c r="L78" s="1">
        <v>51.666666666666671</v>
      </c>
      <c r="N78" s="1">
        <v>43.333333333333329</v>
      </c>
      <c r="Q78" s="1">
        <v>30</v>
      </c>
      <c r="T78" s="1">
        <v>42.5</v>
      </c>
      <c r="X78" s="1">
        <v>55.000000000000007</v>
      </c>
      <c r="AA78" s="1">
        <v>34.166666666666664</v>
      </c>
    </row>
    <row r="79" spans="3:27" x14ac:dyDescent="0.25">
      <c r="C79" s="1">
        <v>40.833333333333336</v>
      </c>
      <c r="E79" s="1">
        <v>38.333333333333336</v>
      </c>
      <c r="I79" s="1">
        <v>50.833333333333329</v>
      </c>
      <c r="L79" s="1">
        <v>43.333333333333329</v>
      </c>
      <c r="N79" s="1">
        <v>43.333333333333329</v>
      </c>
      <c r="Q79" s="1">
        <v>55.000000000000007</v>
      </c>
      <c r="T79" s="1">
        <v>41.666666666666671</v>
      </c>
      <c r="X79" s="1">
        <v>30</v>
      </c>
      <c r="AA79" s="1">
        <v>35</v>
      </c>
    </row>
    <row r="80" spans="3:27" x14ac:dyDescent="0.25">
      <c r="C80" s="1">
        <v>30</v>
      </c>
      <c r="E80" s="1">
        <v>43.333333333333329</v>
      </c>
      <c r="I80" s="1">
        <v>40.833333333333336</v>
      </c>
      <c r="L80" s="1">
        <v>43.333333333333329</v>
      </c>
      <c r="N80" s="1">
        <v>29.166666666666664</v>
      </c>
      <c r="Q80" s="1">
        <v>37.5</v>
      </c>
      <c r="T80" s="1">
        <v>34.166666666666664</v>
      </c>
      <c r="X80" s="1">
        <v>35.833333333333336</v>
      </c>
      <c r="AA80" s="1">
        <v>29.166666666666664</v>
      </c>
    </row>
    <row r="81" spans="3:27" x14ac:dyDescent="0.25">
      <c r="C81" s="1">
        <v>32.5</v>
      </c>
      <c r="E81" s="1">
        <v>36.666666666666664</v>
      </c>
      <c r="I81" s="1">
        <v>32.5</v>
      </c>
      <c r="L81" s="1">
        <v>29.166666666666664</v>
      </c>
      <c r="N81" s="1">
        <v>26.666666666666668</v>
      </c>
      <c r="Q81" s="1">
        <v>41.666666666666664</v>
      </c>
      <c r="T81" s="1">
        <v>50.833333333333329</v>
      </c>
      <c r="X81" s="1">
        <v>22.5</v>
      </c>
      <c r="AA81" s="1">
        <v>20.833333333333332</v>
      </c>
    </row>
    <row r="82" spans="3:27" x14ac:dyDescent="0.25">
      <c r="C82" s="1">
        <v>40</v>
      </c>
      <c r="E82" s="1">
        <v>42.5</v>
      </c>
      <c r="I82" s="1">
        <v>40</v>
      </c>
      <c r="L82" s="1">
        <v>26.666666666666668</v>
      </c>
      <c r="N82" s="1">
        <v>47.5</v>
      </c>
      <c r="T82" s="1">
        <v>40.833333333333336</v>
      </c>
      <c r="X82" s="1">
        <v>36.666666666666664</v>
      </c>
      <c r="AA82" s="1">
        <v>19.166666666666664</v>
      </c>
    </row>
    <row r="83" spans="3:27" x14ac:dyDescent="0.25">
      <c r="C83" s="1">
        <v>35.833333333333336</v>
      </c>
      <c r="E83" s="1">
        <v>20</v>
      </c>
      <c r="I83" s="1">
        <v>30</v>
      </c>
      <c r="L83" s="1">
        <v>47.5</v>
      </c>
      <c r="N83" s="1">
        <v>38.333333333333336</v>
      </c>
      <c r="T83" s="1">
        <v>40</v>
      </c>
      <c r="X83" s="1">
        <v>22.5</v>
      </c>
    </row>
    <row r="84" spans="3:27" x14ac:dyDescent="0.25">
      <c r="C84" s="1">
        <v>22.5</v>
      </c>
      <c r="E84" s="1">
        <v>35.833333333333336</v>
      </c>
      <c r="I84" s="1">
        <v>37.5</v>
      </c>
      <c r="L84" s="1">
        <v>38.333333333333336</v>
      </c>
      <c r="N84" s="1">
        <v>43.333333333333329</v>
      </c>
      <c r="T84" s="1">
        <v>30</v>
      </c>
      <c r="X84" s="1">
        <v>29.166666666666664</v>
      </c>
    </row>
    <row r="85" spans="3:27" x14ac:dyDescent="0.25">
      <c r="C85" s="1">
        <v>36.666666666666664</v>
      </c>
      <c r="E85" s="1">
        <v>51.666666666666671</v>
      </c>
      <c r="I85" s="1">
        <v>41.666666666666664</v>
      </c>
      <c r="L85" s="1">
        <v>43.333333333333329</v>
      </c>
      <c r="N85" s="1">
        <v>20</v>
      </c>
      <c r="T85" s="1">
        <v>55.000000000000007</v>
      </c>
      <c r="X85" s="1">
        <v>20.833333333333332</v>
      </c>
    </row>
    <row r="86" spans="3:27" x14ac:dyDescent="0.25">
      <c r="C86" s="1">
        <v>22.5</v>
      </c>
      <c r="E86" s="1">
        <v>34.166666666666664</v>
      </c>
      <c r="I86" s="1">
        <v>30</v>
      </c>
      <c r="L86" s="1">
        <v>36.666666666666664</v>
      </c>
      <c r="N86" s="1">
        <v>51.666666666666671</v>
      </c>
      <c r="T86" s="1">
        <v>35.833333333333336</v>
      </c>
      <c r="X86" s="1">
        <v>19.166666666666664</v>
      </c>
    </row>
    <row r="87" spans="3:27" x14ac:dyDescent="0.25">
      <c r="C87" s="1">
        <v>34.166666666666664</v>
      </c>
      <c r="E87" s="1">
        <v>50.833333333333329</v>
      </c>
      <c r="I87" s="1">
        <v>35.833333333333336</v>
      </c>
      <c r="L87" s="1">
        <v>42.5</v>
      </c>
      <c r="N87" s="1">
        <v>41.666666666666671</v>
      </c>
      <c r="T87" s="1">
        <v>22.5</v>
      </c>
    </row>
    <row r="88" spans="3:27" x14ac:dyDescent="0.25">
      <c r="C88" s="1">
        <v>35</v>
      </c>
      <c r="E88" s="1">
        <v>40.833333333333336</v>
      </c>
      <c r="I88" s="1">
        <v>22.5</v>
      </c>
      <c r="L88" s="1">
        <v>20</v>
      </c>
      <c r="N88" s="1">
        <v>50.833333333333329</v>
      </c>
      <c r="T88" s="1">
        <v>36.666666666666664</v>
      </c>
    </row>
    <row r="89" spans="3:27" x14ac:dyDescent="0.25">
      <c r="C89" s="1">
        <v>38.333333333333329</v>
      </c>
      <c r="E89" s="1">
        <v>40</v>
      </c>
      <c r="I89" s="1">
        <v>36.666666666666664</v>
      </c>
      <c r="L89" s="1">
        <v>35.833333333333336</v>
      </c>
      <c r="N89" s="1">
        <v>40.833333333333336</v>
      </c>
      <c r="T89" s="1">
        <v>22.5</v>
      </c>
    </row>
    <row r="90" spans="3:27" x14ac:dyDescent="0.25">
      <c r="C90" s="1">
        <v>29.166666666666664</v>
      </c>
      <c r="E90" s="1">
        <v>30</v>
      </c>
      <c r="I90" s="1">
        <v>22.5</v>
      </c>
      <c r="L90" s="1">
        <v>51.666666666666671</v>
      </c>
      <c r="N90" s="1">
        <v>30</v>
      </c>
      <c r="T90" s="1">
        <v>34.166666666666664</v>
      </c>
    </row>
    <row r="91" spans="3:27" x14ac:dyDescent="0.25">
      <c r="C91" s="1">
        <v>20.833333333333332</v>
      </c>
      <c r="E91" s="1">
        <v>55.000000000000007</v>
      </c>
      <c r="I91" s="1">
        <v>34.166666666666664</v>
      </c>
      <c r="L91" s="1">
        <v>41.666666666666671</v>
      </c>
      <c r="N91" s="1">
        <v>32.5</v>
      </c>
      <c r="T91" s="1">
        <v>35</v>
      </c>
    </row>
    <row r="92" spans="3:27" x14ac:dyDescent="0.25">
      <c r="C92" s="1">
        <v>19.166666666666664</v>
      </c>
      <c r="E92" s="1">
        <v>37.5</v>
      </c>
      <c r="I92" s="1">
        <v>35</v>
      </c>
      <c r="L92" s="1">
        <v>34.166666666666664</v>
      </c>
      <c r="N92" s="1">
        <v>30</v>
      </c>
      <c r="T92" s="1">
        <v>38.333333333333329</v>
      </c>
    </row>
    <row r="93" spans="3:27" x14ac:dyDescent="0.25">
      <c r="E93" s="1">
        <v>41.666666666666664</v>
      </c>
      <c r="I93" s="1">
        <v>38.333333333333329</v>
      </c>
      <c r="L93" s="1">
        <v>35.833333333333329</v>
      </c>
      <c r="N93" s="1">
        <v>55.000000000000007</v>
      </c>
      <c r="T93" s="1">
        <v>29.166666666666664</v>
      </c>
    </row>
    <row r="94" spans="3:27" x14ac:dyDescent="0.25">
      <c r="E94" s="1">
        <v>35.833333333333336</v>
      </c>
      <c r="I94" s="1">
        <v>29.166666666666664</v>
      </c>
      <c r="L94" s="1">
        <v>50.833333333333329</v>
      </c>
      <c r="N94" s="1">
        <v>37.5</v>
      </c>
      <c r="T94" s="1">
        <v>20.833333333333332</v>
      </c>
    </row>
    <row r="95" spans="3:27" x14ac:dyDescent="0.25">
      <c r="E95" s="1">
        <v>22.5</v>
      </c>
      <c r="I95" s="1">
        <v>20.833333333333332</v>
      </c>
      <c r="L95" s="1">
        <v>40.833333333333336</v>
      </c>
      <c r="N95" s="1">
        <v>41.666666666666664</v>
      </c>
      <c r="T95" s="1">
        <v>19.166666666666664</v>
      </c>
    </row>
    <row r="96" spans="3:27" x14ac:dyDescent="0.25">
      <c r="E96" s="1">
        <v>36.666666666666664</v>
      </c>
      <c r="I96" s="1">
        <v>19.166666666666664</v>
      </c>
      <c r="L96" s="1">
        <v>30</v>
      </c>
      <c r="N96" s="1">
        <v>30</v>
      </c>
    </row>
    <row r="97" spans="5:14" x14ac:dyDescent="0.25">
      <c r="E97" s="1">
        <v>22.5</v>
      </c>
      <c r="L97" s="1">
        <v>32.5</v>
      </c>
      <c r="N97" s="1">
        <v>35.833333333333336</v>
      </c>
    </row>
    <row r="98" spans="5:14" x14ac:dyDescent="0.25">
      <c r="E98" s="1">
        <v>34.166666666666664</v>
      </c>
      <c r="L98" s="1">
        <v>40</v>
      </c>
      <c r="N98" s="1">
        <v>36.666666666666664</v>
      </c>
    </row>
    <row r="99" spans="5:14" x14ac:dyDescent="0.25">
      <c r="E99" s="1">
        <v>35</v>
      </c>
      <c r="L99" s="1">
        <v>30</v>
      </c>
      <c r="N99" s="1">
        <v>38.333333333333329</v>
      </c>
    </row>
    <row r="100" spans="5:14" x14ac:dyDescent="0.25">
      <c r="E100" s="1">
        <v>38.333333333333329</v>
      </c>
      <c r="L100" s="1">
        <v>55.000000000000007</v>
      </c>
    </row>
    <row r="101" spans="5:14" x14ac:dyDescent="0.25">
      <c r="E101" s="1">
        <v>20.833333333333332</v>
      </c>
      <c r="L101" s="1">
        <v>37.5</v>
      </c>
    </row>
    <row r="102" spans="5:14" x14ac:dyDescent="0.25">
      <c r="L102" s="1">
        <v>41.666666666666664</v>
      </c>
    </row>
    <row r="103" spans="5:14" x14ac:dyDescent="0.25">
      <c r="L103" s="1">
        <v>30</v>
      </c>
    </row>
    <row r="104" spans="5:14" x14ac:dyDescent="0.25">
      <c r="L104" s="1">
        <v>35.833333333333336</v>
      </c>
    </row>
    <row r="105" spans="5:14" x14ac:dyDescent="0.25">
      <c r="L105" s="1">
        <v>22.5</v>
      </c>
    </row>
    <row r="106" spans="5:14" x14ac:dyDescent="0.25">
      <c r="L106" s="1">
        <v>36.666666666666664</v>
      </c>
    </row>
    <row r="107" spans="5:14" x14ac:dyDescent="0.25">
      <c r="L107" s="1">
        <v>22.5</v>
      </c>
    </row>
    <row r="108" spans="5:14" x14ac:dyDescent="0.25">
      <c r="L108" s="1">
        <v>34.166666666666664</v>
      </c>
    </row>
    <row r="109" spans="5:14" x14ac:dyDescent="0.25">
      <c r="L109" s="1">
        <v>35</v>
      </c>
    </row>
    <row r="110" spans="5:14" x14ac:dyDescent="0.25">
      <c r="L110" s="1">
        <v>38.333333333333329</v>
      </c>
    </row>
    <row r="111" spans="5:14" x14ac:dyDescent="0.25">
      <c r="L111" s="1">
        <v>29.166666666666664</v>
      </c>
    </row>
    <row r="112" spans="5:14" x14ac:dyDescent="0.25">
      <c r="L112" s="1">
        <v>20.833333333333332</v>
      </c>
    </row>
    <row r="113" spans="12:12" x14ac:dyDescent="0.25">
      <c r="L113" s="1">
        <v>19.166666666666664</v>
      </c>
    </row>
  </sheetData>
  <mergeCells count="9">
    <mergeCell ref="Q37:R37"/>
    <mergeCell ref="T37:U37"/>
    <mergeCell ref="W37:X37"/>
    <mergeCell ref="Z37:AA37"/>
    <mergeCell ref="B37:C37"/>
    <mergeCell ref="E37:F37"/>
    <mergeCell ref="H37:I37"/>
    <mergeCell ref="K37:L37"/>
    <mergeCell ref="N37:O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W 7 h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x b u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7 h U i i K R 7 g O A A A A E Q A A A B M A H A B G b 3 J t d W x h c y 9 T Z W N 0 a W 9 u M S 5 t I K I Y A C i g F A A A A A A A A A A A A A A A A A A A A A A A A A A A A C t O T S 7 J z M 9 T C I b Q h t Y A U E s B A i 0 A F A A C A A g A s W 7 h U g I M S V e j A A A A 9 Q A A A B I A A A A A A A A A A A A A A A A A A A A A A E N v b m Z p Z y 9 Q Y W N r Y W d l L n h t b F B L A Q I t A B Q A A g A I A L F u 4 V I P y u m r p A A A A O k A A A A T A A A A A A A A A A A A A A A A A O 8 A A A B b Q 2 9 u d G V u d F 9 U e X B l c 1 0 u e G 1 s U E s B A i 0 A F A A C A A g A s W 7 h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H + g c r 9 f k 5 K q 0 s 5 X u N x 5 N c A A A A A A g A A A A A A E G Y A A A A B A A A g A A A A Q 4 o + z z w M q U B 3 M g S T w W 8 3 m O M 8 R B v 4 4 P S Y l U A b / t s R 9 C E A A A A A D o A A A A A C A A A g A A A A w Q 0 P S 5 j M t O s e y o 3 3 2 C B b J D g G c 3 C 5 z F w D z w 7 d V i 9 U 4 U F Q A A A A 3 / F E 5 F 8 7 B N U z 2 W t W 3 Q 8 T / m D E d j M n 0 9 n + b J x j 9 b i e R P x Z o i T W N u v B U m + 3 2 r 8 o r V s C 4 2 Y K B C 8 N B B y h X x H c F v j q z 9 9 5 D 0 B l V U L t 2 g I L 8 A Z a U W R A A A A A F 1 2 R 2 I 1 L k I c O z k g D O J Q r V i L S v M 2 O S v S 7 y v D 1 N 5 k i q V w R D Z O p g v X 3 S T T N y W J K + H o C J 5 i C I R 1 m o K 9 u Q B / z u g B / z A = = < / D a t a M a s h u p > 
</file>

<file path=customXml/itemProps1.xml><?xml version="1.0" encoding="utf-8"?>
<ds:datastoreItem xmlns:ds="http://schemas.openxmlformats.org/officeDocument/2006/customXml" ds:itemID="{C4346E17-42AC-48CF-914A-1F17D571DF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EBI RESULT</vt:lpstr>
      <vt:lpstr>OTHER RESULT</vt:lpstr>
      <vt:lpstr>T TEST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5567i5</cp:lastModifiedBy>
  <dcterms:created xsi:type="dcterms:W3CDTF">2015-06-05T18:17:20Z</dcterms:created>
  <dcterms:modified xsi:type="dcterms:W3CDTF">2021-07-03T15:13:10Z</dcterms:modified>
</cp:coreProperties>
</file>