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<sst xmlns="http://schemas.openxmlformats.org/spreadsheetml/2006/main" count="52" uniqueCount="49">
  <si>
    <t>Measures of Central Tendency and Dispersion</t>
  </si>
  <si>
    <t>Given a data set find the measures of Central tendency and Dispersion</t>
  </si>
  <si>
    <t>lower limit</t>
  </si>
  <si>
    <t>upper limit</t>
  </si>
  <si>
    <t>xi</t>
  </si>
  <si>
    <t>fi</t>
  </si>
  <si>
    <t>cifi</t>
  </si>
  <si>
    <t>xifi</t>
  </si>
  <si>
    <t>x-X</t>
  </si>
  <si>
    <t>(x-X)^2</t>
  </si>
  <si>
    <t>(x-X)^2*f</t>
  </si>
  <si>
    <t>Find the Mean for the above given data</t>
  </si>
  <si>
    <t>Mean=</t>
  </si>
  <si>
    <t>€xifi/€fi</t>
  </si>
  <si>
    <t>Find the Median for the above given data</t>
  </si>
  <si>
    <t>940.5 and 941 lies between cf 901 and 945</t>
  </si>
  <si>
    <t>N/2=</t>
  </si>
  <si>
    <t>Median=</t>
  </si>
  <si>
    <t>L+((N/2-cf) /f)*W</t>
  </si>
  <si>
    <t>L</t>
  </si>
  <si>
    <t>N</t>
  </si>
  <si>
    <t>f</t>
  </si>
  <si>
    <t>cf</t>
  </si>
  <si>
    <t>W</t>
  </si>
  <si>
    <r>
      <t xml:space="preserve">Find the Range using the </t>
    </r>
    <r>
      <rPr>
        <rFont val="Arial"/>
        <b/>
        <color theme="1"/>
      </rPr>
      <t>x</t>
    </r>
    <r>
      <rPr>
        <rFont val="Arial"/>
        <color theme="1"/>
      </rPr>
      <t xml:space="preserve"> values given in the above data</t>
    </r>
  </si>
  <si>
    <r>
      <t xml:space="preserve">Largest </t>
    </r>
    <r>
      <rPr>
        <rFont val="Arial"/>
        <b/>
        <color theme="1"/>
      </rPr>
      <t xml:space="preserve">x </t>
    </r>
    <r>
      <rPr>
        <rFont val="Arial"/>
        <color theme="1"/>
      </rPr>
      <t>value=</t>
    </r>
  </si>
  <si>
    <r>
      <t xml:space="preserve">Smallest </t>
    </r>
    <r>
      <rPr>
        <rFont val="Arial"/>
        <b/>
        <color theme="1"/>
      </rPr>
      <t>x</t>
    </r>
    <r>
      <rPr>
        <rFont val="Arial"/>
        <color theme="1"/>
      </rPr>
      <t xml:space="preserve"> value=</t>
    </r>
  </si>
  <si>
    <t>Range = Largest Value - Smallest Value</t>
  </si>
  <si>
    <t>Find the first three Quartiles for the above given data</t>
  </si>
  <si>
    <t>Q1=L+(((N/4)-m1)/f1)*c1</t>
  </si>
  <si>
    <t>Q2=L+(((N/2)-m2)/f2)*c2</t>
  </si>
  <si>
    <t>Q3=L+((3(N/4)-m3)/f3)*c3</t>
  </si>
  <si>
    <t>Q1=</t>
  </si>
  <si>
    <t>Q2=</t>
  </si>
  <si>
    <t>m</t>
  </si>
  <si>
    <t>Q3=</t>
  </si>
  <si>
    <t>C</t>
  </si>
  <si>
    <t>Find the Standard deviation and Variance for the above given data set</t>
  </si>
  <si>
    <t>(x-X) ^2*f =</t>
  </si>
  <si>
    <t>Variance=</t>
  </si>
  <si>
    <t>€f (N) =</t>
  </si>
  <si>
    <t>Standard deviation=</t>
  </si>
  <si>
    <t>√Variance</t>
  </si>
  <si>
    <t>Find the mode for the above given data set</t>
  </si>
  <si>
    <t>Mode=</t>
  </si>
  <si>
    <t>Find the mode: 0,0,111,101,11,111,111,111,222,222,222,333,55</t>
  </si>
  <si>
    <t>x</t>
  </si>
  <si>
    <t>Frequently repeated number=111</t>
  </si>
  <si>
    <t>Mode=111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</si>
</sst>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color rgb="FF000000"/>
      <name val="Arial"/>
    </font>
    <font>
      <color theme="1"/>
      <name val="Arial"/>
    </font>
    <font>
      <name val="Arial"/>
    </font>
    <font/>
    <font>
      <b/>
      <color theme="1"/>
      <name val="Arial"/>
    </font>
    <font>
      <b/>
    </font>
    <font>
      <b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4">
    <border/>
    <border>
      <right/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2" numFmtId="0" xfId="0" applyFont="1"/>
    <xf borderId="0" fillId="0" fontId="4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5" numFmtId="0" xfId="0" applyAlignment="1" applyFont="1">
      <alignment readingOrder="0"/>
    </xf>
    <xf borderId="0" fillId="0" fontId="6" numFmtId="0" xfId="0" applyFont="1"/>
    <xf borderId="1" fillId="0" fontId="1" numFmtId="0" xfId="0" applyAlignment="1" applyBorder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0" fontId="1" numFmtId="0" xfId="0" applyFont="1"/>
    <xf borderId="1" fillId="0" fontId="8" numFmtId="0" xfId="0" applyAlignment="1" applyBorder="1" applyFont="1">
      <alignment shrinkToFit="0" vertical="bottom" wrapText="0"/>
    </xf>
    <xf borderId="1" fillId="0" fontId="8" numFmtId="0" xfId="0" applyAlignment="1" applyBorder="1" applyFont="1">
      <alignment vertical="bottom"/>
    </xf>
    <xf borderId="0" fillId="0" fontId="8" numFmtId="0" xfId="0" applyAlignment="1" applyFont="1">
      <alignment vertical="bottom"/>
    </xf>
    <xf borderId="2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3" fillId="0" fontId="1" numFmtId="0" xfId="0" applyAlignment="1" applyBorder="1" applyFont="1">
      <alignment vertical="bottom"/>
    </xf>
    <xf borderId="3" fillId="0" fontId="8" numFmtId="0" xfId="0" applyAlignment="1" applyBorder="1" applyFont="1">
      <alignment horizontal="right" vertical="bottom"/>
    </xf>
    <xf borderId="1" fillId="0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D2" s="1" t="s">
        <v>0</v>
      </c>
      <c r="E2" s="2"/>
      <c r="F2" s="3"/>
    </row>
    <row r="3">
      <c r="D3" s="4"/>
      <c r="E3" s="3"/>
      <c r="F3" s="3"/>
    </row>
    <row r="4">
      <c r="A4" s="5" t="s">
        <v>1</v>
      </c>
      <c r="D4" s="4"/>
      <c r="E4" s="3"/>
      <c r="F4" s="3"/>
    </row>
    <row r="6">
      <c r="A6" s="5" t="s">
        <v>2</v>
      </c>
      <c r="B6" s="5" t="s">
        <v>3</v>
      </c>
      <c r="C6" s="6" t="s">
        <v>4</v>
      </c>
      <c r="D6" s="6" t="s">
        <v>5</v>
      </c>
      <c r="E6" s="5" t="s">
        <v>6</v>
      </c>
      <c r="F6" s="5" t="s">
        <v>7</v>
      </c>
      <c r="G6" s="5" t="s">
        <v>8</v>
      </c>
      <c r="H6" s="5" t="s">
        <v>9</v>
      </c>
      <c r="I6" s="5" t="s">
        <v>10</v>
      </c>
    </row>
    <row r="7">
      <c r="A7" s="5">
        <v>11250.0</v>
      </c>
      <c r="B7" s="5">
        <v>11750.0</v>
      </c>
      <c r="C7" s="7">
        <v>11500.0</v>
      </c>
      <c r="D7" s="8">
        <v>61.0</v>
      </c>
      <c r="E7" s="9">
        <f>D7</f>
        <v>61</v>
      </c>
      <c r="F7" s="9">
        <f t="shared" ref="F7:F63" si="1">C7*D7</f>
        <v>701500</v>
      </c>
      <c r="G7" s="9">
        <f t="shared" ref="G7:G63" si="2">C7-21398.9899</f>
        <v>-9898.9899</v>
      </c>
      <c r="H7" s="9">
        <f t="shared" ref="H7:H63" si="3">G7*G7</f>
        <v>97990001.04</v>
      </c>
      <c r="I7" s="9">
        <f t="shared" ref="I7:I63" si="4">H7*D7</f>
        <v>5977390063</v>
      </c>
    </row>
    <row r="8">
      <c r="A8" s="5">
        <v>11750.0</v>
      </c>
      <c r="B8" s="5">
        <v>12250.0</v>
      </c>
      <c r="C8" s="7">
        <v>12000.0</v>
      </c>
      <c r="D8" s="7">
        <v>60.0</v>
      </c>
      <c r="E8" s="9">
        <f t="shared" ref="E8:E63" si="5">E7+D8</f>
        <v>121</v>
      </c>
      <c r="F8" s="9">
        <f t="shared" si="1"/>
        <v>720000</v>
      </c>
      <c r="G8" s="9">
        <f t="shared" si="2"/>
        <v>-9398.9899</v>
      </c>
      <c r="H8" s="9">
        <f t="shared" si="3"/>
        <v>88341011.14</v>
      </c>
      <c r="I8" s="9">
        <f t="shared" si="4"/>
        <v>5300460668</v>
      </c>
    </row>
    <row r="9">
      <c r="A9" s="5">
        <v>12250.0</v>
      </c>
      <c r="B9" s="5">
        <v>12750.0</v>
      </c>
      <c r="C9" s="7">
        <v>12500.0</v>
      </c>
      <c r="D9" s="7">
        <v>59.0</v>
      </c>
      <c r="E9" s="9">
        <f t="shared" si="5"/>
        <v>180</v>
      </c>
      <c r="F9" s="9">
        <f t="shared" si="1"/>
        <v>737500</v>
      </c>
      <c r="G9" s="9">
        <f t="shared" si="2"/>
        <v>-8898.9899</v>
      </c>
      <c r="H9" s="9">
        <f t="shared" si="3"/>
        <v>79192021.24</v>
      </c>
      <c r="I9" s="9">
        <f t="shared" si="4"/>
        <v>4672329253</v>
      </c>
    </row>
    <row r="10">
      <c r="A10" s="5">
        <v>12750.0</v>
      </c>
      <c r="B10" s="5">
        <v>13250.0</v>
      </c>
      <c r="C10" s="7">
        <v>13000.0</v>
      </c>
      <c r="D10" s="7">
        <v>58.0</v>
      </c>
      <c r="E10" s="9">
        <f t="shared" si="5"/>
        <v>238</v>
      </c>
      <c r="F10" s="9">
        <f t="shared" si="1"/>
        <v>754000</v>
      </c>
      <c r="G10" s="9">
        <f t="shared" si="2"/>
        <v>-8398.9899</v>
      </c>
      <c r="H10" s="9">
        <f t="shared" si="3"/>
        <v>70543031.34</v>
      </c>
      <c r="I10" s="9">
        <f t="shared" si="4"/>
        <v>4091495818</v>
      </c>
    </row>
    <row r="11">
      <c r="A11" s="5">
        <v>13250.0</v>
      </c>
      <c r="B11" s="5">
        <v>13750.0</v>
      </c>
      <c r="C11" s="7">
        <v>13500.0</v>
      </c>
      <c r="D11" s="7">
        <v>57.0</v>
      </c>
      <c r="E11" s="9">
        <f t="shared" si="5"/>
        <v>295</v>
      </c>
      <c r="F11" s="9">
        <f t="shared" si="1"/>
        <v>769500</v>
      </c>
      <c r="G11" s="9">
        <f t="shared" si="2"/>
        <v>-7898.9899</v>
      </c>
      <c r="H11" s="9">
        <f t="shared" si="3"/>
        <v>62394041.44</v>
      </c>
      <c r="I11" s="9">
        <f t="shared" si="4"/>
        <v>3556460362</v>
      </c>
    </row>
    <row r="12">
      <c r="A12" s="5">
        <v>13750.0</v>
      </c>
      <c r="B12" s="5">
        <v>14250.0</v>
      </c>
      <c r="C12" s="7">
        <v>14000.0</v>
      </c>
      <c r="D12" s="7">
        <v>56.0</v>
      </c>
      <c r="E12" s="9">
        <f t="shared" si="5"/>
        <v>351</v>
      </c>
      <c r="F12" s="9">
        <f t="shared" si="1"/>
        <v>784000</v>
      </c>
      <c r="G12" s="9">
        <f t="shared" si="2"/>
        <v>-7398.9899</v>
      </c>
      <c r="H12" s="9">
        <f t="shared" si="3"/>
        <v>54745051.54</v>
      </c>
      <c r="I12" s="9">
        <f t="shared" si="4"/>
        <v>3065722886</v>
      </c>
    </row>
    <row r="13">
      <c r="A13" s="5">
        <v>14250.0</v>
      </c>
      <c r="B13" s="5">
        <v>14750.0</v>
      </c>
      <c r="C13" s="7">
        <v>14500.0</v>
      </c>
      <c r="D13" s="7">
        <v>55.0</v>
      </c>
      <c r="E13" s="9">
        <f t="shared" si="5"/>
        <v>406</v>
      </c>
      <c r="F13" s="9">
        <f t="shared" si="1"/>
        <v>797500</v>
      </c>
      <c r="G13" s="9">
        <f t="shared" si="2"/>
        <v>-6898.9899</v>
      </c>
      <c r="H13" s="9">
        <f t="shared" si="3"/>
        <v>47596061.64</v>
      </c>
      <c r="I13" s="9">
        <f t="shared" si="4"/>
        <v>2617783390</v>
      </c>
    </row>
    <row r="14">
      <c r="A14" s="5">
        <v>14750.0</v>
      </c>
      <c r="B14" s="5">
        <v>15250.0</v>
      </c>
      <c r="C14" s="7">
        <v>15000.0</v>
      </c>
      <c r="D14" s="7">
        <v>54.0</v>
      </c>
      <c r="E14" s="9">
        <f t="shared" si="5"/>
        <v>460</v>
      </c>
      <c r="F14" s="9">
        <f t="shared" si="1"/>
        <v>810000</v>
      </c>
      <c r="G14" s="9">
        <f t="shared" si="2"/>
        <v>-6398.9899</v>
      </c>
      <c r="H14" s="9">
        <f t="shared" si="3"/>
        <v>40947071.74</v>
      </c>
      <c r="I14" s="9">
        <f t="shared" si="4"/>
        <v>2211141874</v>
      </c>
    </row>
    <row r="15">
      <c r="A15" s="5">
        <v>15250.0</v>
      </c>
      <c r="B15" s="5">
        <v>15750.0</v>
      </c>
      <c r="C15" s="7">
        <v>15500.0</v>
      </c>
      <c r="D15" s="7">
        <v>53.0</v>
      </c>
      <c r="E15" s="9">
        <f t="shared" si="5"/>
        <v>513</v>
      </c>
      <c r="F15" s="9">
        <f t="shared" si="1"/>
        <v>821500</v>
      </c>
      <c r="G15" s="9">
        <f t="shared" si="2"/>
        <v>-5898.9899</v>
      </c>
      <c r="H15" s="9">
        <f t="shared" si="3"/>
        <v>34798081.84</v>
      </c>
      <c r="I15" s="9">
        <f t="shared" si="4"/>
        <v>1844298338</v>
      </c>
    </row>
    <row r="16">
      <c r="A16" s="5">
        <v>15750.0</v>
      </c>
      <c r="B16" s="5">
        <v>16250.0</v>
      </c>
      <c r="C16" s="7">
        <v>16000.0</v>
      </c>
      <c r="D16" s="7">
        <v>52.0</v>
      </c>
      <c r="E16" s="9">
        <f t="shared" si="5"/>
        <v>565</v>
      </c>
      <c r="F16" s="9">
        <f t="shared" si="1"/>
        <v>832000</v>
      </c>
      <c r="G16" s="9">
        <f t="shared" si="2"/>
        <v>-5398.9899</v>
      </c>
      <c r="H16" s="9">
        <f t="shared" si="3"/>
        <v>29149091.94</v>
      </c>
      <c r="I16" s="9">
        <f t="shared" si="4"/>
        <v>1515752781</v>
      </c>
    </row>
    <row r="17">
      <c r="A17" s="5">
        <v>16250.0</v>
      </c>
      <c r="B17" s="5">
        <v>16750.0</v>
      </c>
      <c r="C17" s="7">
        <v>16500.0</v>
      </c>
      <c r="D17" s="7">
        <v>51.0</v>
      </c>
      <c r="E17" s="9">
        <f t="shared" si="5"/>
        <v>616</v>
      </c>
      <c r="F17" s="9">
        <f t="shared" si="1"/>
        <v>841500</v>
      </c>
      <c r="G17" s="9">
        <f t="shared" si="2"/>
        <v>-4898.9899</v>
      </c>
      <c r="H17" s="9">
        <f t="shared" si="3"/>
        <v>24000102.04</v>
      </c>
      <c r="I17" s="9">
        <f t="shared" si="4"/>
        <v>1224005204</v>
      </c>
    </row>
    <row r="18">
      <c r="A18" s="5">
        <v>16750.0</v>
      </c>
      <c r="B18" s="5">
        <v>17250.0</v>
      </c>
      <c r="C18" s="7">
        <v>17000.0</v>
      </c>
      <c r="D18" s="7">
        <v>50.0</v>
      </c>
      <c r="E18" s="9">
        <f t="shared" si="5"/>
        <v>666</v>
      </c>
      <c r="F18" s="9">
        <f t="shared" si="1"/>
        <v>850000</v>
      </c>
      <c r="G18" s="9">
        <f t="shared" si="2"/>
        <v>-4398.9899</v>
      </c>
      <c r="H18" s="9">
        <f t="shared" si="3"/>
        <v>19351112.14</v>
      </c>
      <c r="I18" s="9">
        <f t="shared" si="4"/>
        <v>967555607</v>
      </c>
    </row>
    <row r="19">
      <c r="A19" s="5">
        <v>17250.0</v>
      </c>
      <c r="B19" s="5">
        <v>17750.0</v>
      </c>
      <c r="C19" s="7">
        <v>17500.0</v>
      </c>
      <c r="D19" s="7">
        <v>49.0</v>
      </c>
      <c r="E19" s="9">
        <f t="shared" si="5"/>
        <v>715</v>
      </c>
      <c r="F19" s="9">
        <f t="shared" si="1"/>
        <v>857500</v>
      </c>
      <c r="G19" s="9">
        <f t="shared" si="2"/>
        <v>-3898.9899</v>
      </c>
      <c r="H19" s="9">
        <f t="shared" si="3"/>
        <v>15202122.24</v>
      </c>
      <c r="I19" s="9">
        <f t="shared" si="4"/>
        <v>744903989.8</v>
      </c>
    </row>
    <row r="20">
      <c r="A20" s="5">
        <v>17750.0</v>
      </c>
      <c r="B20" s="5">
        <v>18250.0</v>
      </c>
      <c r="C20" s="7">
        <v>18000.0</v>
      </c>
      <c r="D20" s="7">
        <v>48.0</v>
      </c>
      <c r="E20" s="9">
        <f t="shared" si="5"/>
        <v>763</v>
      </c>
      <c r="F20" s="9">
        <f t="shared" si="1"/>
        <v>864000</v>
      </c>
      <c r="G20" s="9">
        <f t="shared" si="2"/>
        <v>-3398.9899</v>
      </c>
      <c r="H20" s="9">
        <f t="shared" si="3"/>
        <v>11553132.34</v>
      </c>
      <c r="I20" s="9">
        <f t="shared" si="4"/>
        <v>554550352.3</v>
      </c>
    </row>
    <row r="21">
      <c r="A21" s="5">
        <v>18250.0</v>
      </c>
      <c r="B21" s="5">
        <v>18750.0</v>
      </c>
      <c r="C21" s="7">
        <v>18500.0</v>
      </c>
      <c r="D21" s="7">
        <v>47.0</v>
      </c>
      <c r="E21" s="9">
        <f t="shared" si="5"/>
        <v>810</v>
      </c>
      <c r="F21" s="9">
        <f t="shared" si="1"/>
        <v>869500</v>
      </c>
      <c r="G21" s="9">
        <f t="shared" si="2"/>
        <v>-2898.9899</v>
      </c>
      <c r="H21" s="9">
        <f t="shared" si="3"/>
        <v>8404142.44</v>
      </c>
      <c r="I21" s="9">
        <f t="shared" si="4"/>
        <v>394994694.7</v>
      </c>
    </row>
    <row r="22">
      <c r="A22" s="5">
        <v>18750.0</v>
      </c>
      <c r="B22" s="5">
        <v>19250.0</v>
      </c>
      <c r="C22" s="7">
        <v>19000.0</v>
      </c>
      <c r="D22" s="7">
        <v>46.0</v>
      </c>
      <c r="E22" s="9">
        <f t="shared" si="5"/>
        <v>856</v>
      </c>
      <c r="F22" s="9">
        <f t="shared" si="1"/>
        <v>874000</v>
      </c>
      <c r="G22" s="9">
        <f t="shared" si="2"/>
        <v>-2398.9899</v>
      </c>
      <c r="H22" s="9">
        <f t="shared" si="3"/>
        <v>5755152.54</v>
      </c>
      <c r="I22" s="9">
        <f t="shared" si="4"/>
        <v>264737016.9</v>
      </c>
    </row>
    <row r="23">
      <c r="A23" s="10">
        <v>19250.0</v>
      </c>
      <c r="B23" s="10">
        <v>19750.0</v>
      </c>
      <c r="C23" s="8">
        <v>19500.0</v>
      </c>
      <c r="D23" s="8">
        <v>45.0</v>
      </c>
      <c r="E23" s="11">
        <f t="shared" si="5"/>
        <v>901</v>
      </c>
      <c r="F23" s="9">
        <f t="shared" si="1"/>
        <v>877500</v>
      </c>
      <c r="G23" s="9">
        <f t="shared" si="2"/>
        <v>-1898.9899</v>
      </c>
      <c r="H23" s="9">
        <f t="shared" si="3"/>
        <v>3606162.64</v>
      </c>
      <c r="I23" s="9">
        <f t="shared" si="4"/>
        <v>162277318.8</v>
      </c>
    </row>
    <row r="24">
      <c r="A24" s="12">
        <v>19750.0</v>
      </c>
      <c r="B24" s="10">
        <v>20250.0</v>
      </c>
      <c r="C24" s="10">
        <v>20000.0</v>
      </c>
      <c r="D24" s="13">
        <v>44.0</v>
      </c>
      <c r="E24" s="11">
        <f t="shared" si="5"/>
        <v>945</v>
      </c>
      <c r="F24" s="11">
        <f t="shared" si="1"/>
        <v>880000</v>
      </c>
      <c r="G24" s="9">
        <f t="shared" si="2"/>
        <v>-1398.9899</v>
      </c>
      <c r="H24" s="9">
        <f t="shared" si="3"/>
        <v>1957172.74</v>
      </c>
      <c r="I24" s="9">
        <f t="shared" si="4"/>
        <v>86115600.57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5">
        <v>20250.0</v>
      </c>
      <c r="B25" s="5">
        <v>20750.0</v>
      </c>
      <c r="C25" s="5">
        <v>20500.0</v>
      </c>
      <c r="D25" s="5">
        <v>43.0</v>
      </c>
      <c r="E25" s="9">
        <f t="shared" si="5"/>
        <v>988</v>
      </c>
      <c r="F25" s="9">
        <f t="shared" si="1"/>
        <v>881500</v>
      </c>
      <c r="G25" s="9">
        <f t="shared" si="2"/>
        <v>-898.9899</v>
      </c>
      <c r="H25" s="9">
        <f t="shared" si="3"/>
        <v>808182.8403</v>
      </c>
      <c r="I25" s="9">
        <f t="shared" si="4"/>
        <v>34751862.13</v>
      </c>
    </row>
    <row r="26">
      <c r="A26" s="5">
        <v>20750.0</v>
      </c>
      <c r="B26" s="5">
        <v>21250.0</v>
      </c>
      <c r="C26" s="5">
        <v>21000.0</v>
      </c>
      <c r="D26" s="5">
        <v>42.0</v>
      </c>
      <c r="E26" s="9">
        <f t="shared" si="5"/>
        <v>1030</v>
      </c>
      <c r="F26" s="9">
        <f t="shared" si="1"/>
        <v>882000</v>
      </c>
      <c r="G26" s="9">
        <f t="shared" si="2"/>
        <v>-398.9899</v>
      </c>
      <c r="H26" s="9">
        <f t="shared" si="3"/>
        <v>159192.9403</v>
      </c>
      <c r="I26" s="9">
        <f t="shared" si="4"/>
        <v>6686103.493</v>
      </c>
    </row>
    <row r="27">
      <c r="A27" s="5">
        <v>21250.0</v>
      </c>
      <c r="B27" s="5">
        <v>21750.0</v>
      </c>
      <c r="C27" s="7">
        <v>21500.0</v>
      </c>
      <c r="D27" s="5">
        <v>41.0</v>
      </c>
      <c r="E27" s="9">
        <f t="shared" si="5"/>
        <v>1071</v>
      </c>
      <c r="F27" s="9">
        <f t="shared" si="1"/>
        <v>881500</v>
      </c>
      <c r="G27" s="9">
        <f t="shared" si="2"/>
        <v>101.0101</v>
      </c>
      <c r="H27" s="9">
        <f t="shared" si="3"/>
        <v>10203.0403</v>
      </c>
      <c r="I27" s="9">
        <f t="shared" si="4"/>
        <v>418324.6524</v>
      </c>
    </row>
    <row r="28">
      <c r="A28" s="5">
        <v>21750.0</v>
      </c>
      <c r="B28" s="5">
        <v>22250.0</v>
      </c>
      <c r="C28" s="7">
        <v>22000.0</v>
      </c>
      <c r="D28" s="5">
        <v>40.0</v>
      </c>
      <c r="E28" s="9">
        <f t="shared" si="5"/>
        <v>1111</v>
      </c>
      <c r="F28" s="9">
        <f t="shared" si="1"/>
        <v>880000</v>
      </c>
      <c r="G28" s="9">
        <f t="shared" si="2"/>
        <v>601.0101</v>
      </c>
      <c r="H28" s="9">
        <f t="shared" si="3"/>
        <v>361213.1403</v>
      </c>
      <c r="I28" s="9">
        <f t="shared" si="4"/>
        <v>14448525.61</v>
      </c>
    </row>
    <row r="29">
      <c r="A29" s="5">
        <v>22250.0</v>
      </c>
      <c r="B29" s="5">
        <v>22750.0</v>
      </c>
      <c r="C29" s="7">
        <v>22500.0</v>
      </c>
      <c r="D29" s="5">
        <v>39.0</v>
      </c>
      <c r="E29" s="9">
        <f t="shared" si="5"/>
        <v>1150</v>
      </c>
      <c r="F29" s="9">
        <f t="shared" si="1"/>
        <v>877500</v>
      </c>
      <c r="G29" s="9">
        <f t="shared" si="2"/>
        <v>1101.0101</v>
      </c>
      <c r="H29" s="9">
        <f t="shared" si="3"/>
        <v>1212223.24</v>
      </c>
      <c r="I29" s="9">
        <f t="shared" si="4"/>
        <v>47276706.37</v>
      </c>
    </row>
    <row r="30">
      <c r="A30" s="5">
        <v>22750.0</v>
      </c>
      <c r="B30" s="5">
        <v>23250.0</v>
      </c>
      <c r="C30" s="7">
        <v>23000.0</v>
      </c>
      <c r="D30" s="5">
        <v>38.0</v>
      </c>
      <c r="E30" s="9">
        <f t="shared" si="5"/>
        <v>1188</v>
      </c>
      <c r="F30" s="9">
        <f t="shared" si="1"/>
        <v>874000</v>
      </c>
      <c r="G30" s="9">
        <f t="shared" si="2"/>
        <v>1601.0101</v>
      </c>
      <c r="H30" s="9">
        <f t="shared" si="3"/>
        <v>2563233.34</v>
      </c>
      <c r="I30" s="9">
        <f t="shared" si="4"/>
        <v>97402866.93</v>
      </c>
    </row>
    <row r="31">
      <c r="A31" s="5">
        <v>23250.0</v>
      </c>
      <c r="B31" s="5">
        <v>23750.0</v>
      </c>
      <c r="C31" s="7">
        <v>23500.0</v>
      </c>
      <c r="D31" s="5">
        <v>37.0</v>
      </c>
      <c r="E31" s="9">
        <f t="shared" si="5"/>
        <v>1225</v>
      </c>
      <c r="F31" s="9">
        <f t="shared" si="1"/>
        <v>869500</v>
      </c>
      <c r="G31" s="9">
        <f t="shared" si="2"/>
        <v>2101.0101</v>
      </c>
      <c r="H31" s="9">
        <f t="shared" si="3"/>
        <v>4414243.44</v>
      </c>
      <c r="I31" s="9">
        <f t="shared" si="4"/>
        <v>163327007.3</v>
      </c>
    </row>
    <row r="32">
      <c r="A32" s="5">
        <v>23750.0</v>
      </c>
      <c r="B32" s="5">
        <v>24250.0</v>
      </c>
      <c r="C32" s="7">
        <v>24000.0</v>
      </c>
      <c r="D32" s="5">
        <v>36.0</v>
      </c>
      <c r="E32" s="9">
        <f t="shared" si="5"/>
        <v>1261</v>
      </c>
      <c r="F32" s="9">
        <f t="shared" si="1"/>
        <v>864000</v>
      </c>
      <c r="G32" s="9">
        <f t="shared" si="2"/>
        <v>2601.0101</v>
      </c>
      <c r="H32" s="9">
        <f t="shared" si="3"/>
        <v>6765253.54</v>
      </c>
      <c r="I32" s="9">
        <f t="shared" si="4"/>
        <v>243549127.5</v>
      </c>
    </row>
    <row r="33">
      <c r="A33" s="5">
        <v>24250.0</v>
      </c>
      <c r="B33" s="5">
        <v>24750.0</v>
      </c>
      <c r="C33" s="7">
        <v>24500.0</v>
      </c>
      <c r="D33" s="5">
        <v>35.0</v>
      </c>
      <c r="E33" s="9">
        <f t="shared" si="5"/>
        <v>1296</v>
      </c>
      <c r="F33" s="9">
        <f t="shared" si="1"/>
        <v>857500</v>
      </c>
      <c r="G33" s="9">
        <f t="shared" si="2"/>
        <v>3101.0101</v>
      </c>
      <c r="H33" s="9">
        <f t="shared" si="3"/>
        <v>9616263.64</v>
      </c>
      <c r="I33" s="9">
        <f t="shared" si="4"/>
        <v>336569227.4</v>
      </c>
    </row>
    <row r="34">
      <c r="A34" s="5">
        <v>24750.0</v>
      </c>
      <c r="B34" s="5">
        <v>25250.0</v>
      </c>
      <c r="C34" s="7">
        <v>25000.0</v>
      </c>
      <c r="D34" s="5">
        <v>34.0</v>
      </c>
      <c r="E34" s="9">
        <f t="shared" si="5"/>
        <v>1330</v>
      </c>
      <c r="F34" s="9">
        <f t="shared" si="1"/>
        <v>850000</v>
      </c>
      <c r="G34" s="9">
        <f t="shared" si="2"/>
        <v>3601.0101</v>
      </c>
      <c r="H34" s="9">
        <f t="shared" si="3"/>
        <v>12967273.74</v>
      </c>
      <c r="I34" s="9">
        <f t="shared" si="4"/>
        <v>440887307.2</v>
      </c>
    </row>
    <row r="35">
      <c r="A35" s="5">
        <v>25250.0</v>
      </c>
      <c r="B35" s="5">
        <v>25750.0</v>
      </c>
      <c r="C35" s="7">
        <v>25500.0</v>
      </c>
      <c r="D35" s="5">
        <v>33.0</v>
      </c>
      <c r="E35" s="9">
        <f t="shared" si="5"/>
        <v>1363</v>
      </c>
      <c r="F35" s="9">
        <f t="shared" si="1"/>
        <v>841500</v>
      </c>
      <c r="G35" s="9">
        <f t="shared" si="2"/>
        <v>4101.0101</v>
      </c>
      <c r="H35" s="9">
        <f t="shared" si="3"/>
        <v>16818283.84</v>
      </c>
      <c r="I35" s="9">
        <f t="shared" si="4"/>
        <v>555003366.7</v>
      </c>
    </row>
    <row r="36">
      <c r="A36" s="5">
        <v>25750.0</v>
      </c>
      <c r="B36" s="5">
        <v>26250.0</v>
      </c>
      <c r="C36" s="7">
        <v>26000.0</v>
      </c>
      <c r="D36" s="5">
        <v>32.0</v>
      </c>
      <c r="E36" s="9">
        <f t="shared" si="5"/>
        <v>1395</v>
      </c>
      <c r="F36" s="9">
        <f t="shared" si="1"/>
        <v>832000</v>
      </c>
      <c r="G36" s="9">
        <f t="shared" si="2"/>
        <v>4601.0101</v>
      </c>
      <c r="H36" s="9">
        <f t="shared" si="3"/>
        <v>21169293.94</v>
      </c>
      <c r="I36" s="9">
        <f t="shared" si="4"/>
        <v>677417406.1</v>
      </c>
    </row>
    <row r="37">
      <c r="A37" s="5">
        <v>26250.0</v>
      </c>
      <c r="B37" s="5">
        <v>26750.0</v>
      </c>
      <c r="C37" s="7">
        <v>26500.0</v>
      </c>
      <c r="D37" s="5">
        <v>31.0</v>
      </c>
      <c r="E37" s="9">
        <f t="shared" si="5"/>
        <v>1426</v>
      </c>
      <c r="F37" s="9">
        <f t="shared" si="1"/>
        <v>821500</v>
      </c>
      <c r="G37" s="9">
        <f t="shared" si="2"/>
        <v>5101.0101</v>
      </c>
      <c r="H37" s="9">
        <f t="shared" si="3"/>
        <v>26020304.04</v>
      </c>
      <c r="I37" s="9">
        <f t="shared" si="4"/>
        <v>806629425.2</v>
      </c>
    </row>
    <row r="38">
      <c r="A38" s="5">
        <v>26750.0</v>
      </c>
      <c r="B38" s="5">
        <v>27250.0</v>
      </c>
      <c r="C38" s="7">
        <v>27000.0</v>
      </c>
      <c r="D38" s="5">
        <v>30.0</v>
      </c>
      <c r="E38" s="9">
        <f t="shared" si="5"/>
        <v>1456</v>
      </c>
      <c r="F38" s="9">
        <f t="shared" si="1"/>
        <v>810000</v>
      </c>
      <c r="G38" s="9">
        <f t="shared" si="2"/>
        <v>5601.0101</v>
      </c>
      <c r="H38" s="9">
        <f t="shared" si="3"/>
        <v>31371314.14</v>
      </c>
      <c r="I38" s="9">
        <f t="shared" si="4"/>
        <v>941139424.2</v>
      </c>
    </row>
    <row r="39">
      <c r="A39" s="5">
        <v>27250.0</v>
      </c>
      <c r="B39" s="5">
        <v>27750.0</v>
      </c>
      <c r="C39" s="7">
        <v>27500.0</v>
      </c>
      <c r="D39" s="5">
        <v>29.0</v>
      </c>
      <c r="E39" s="9">
        <f t="shared" si="5"/>
        <v>1485</v>
      </c>
      <c r="F39" s="9">
        <f t="shared" si="1"/>
        <v>797500</v>
      </c>
      <c r="G39" s="9">
        <f t="shared" si="2"/>
        <v>6101.0101</v>
      </c>
      <c r="H39" s="9">
        <f t="shared" si="3"/>
        <v>37222324.24</v>
      </c>
      <c r="I39" s="9">
        <f t="shared" si="4"/>
        <v>1079447403</v>
      </c>
    </row>
    <row r="40">
      <c r="A40" s="5">
        <v>27750.0</v>
      </c>
      <c r="B40" s="5">
        <v>28250.0</v>
      </c>
      <c r="C40" s="7">
        <v>28000.0</v>
      </c>
      <c r="D40" s="5">
        <v>28.0</v>
      </c>
      <c r="E40" s="9">
        <f t="shared" si="5"/>
        <v>1513</v>
      </c>
      <c r="F40" s="9">
        <f t="shared" si="1"/>
        <v>784000</v>
      </c>
      <c r="G40" s="9">
        <f t="shared" si="2"/>
        <v>6601.0101</v>
      </c>
      <c r="H40" s="9">
        <f t="shared" si="3"/>
        <v>43573334.34</v>
      </c>
      <c r="I40" s="9">
        <f t="shared" si="4"/>
        <v>1220053362</v>
      </c>
    </row>
    <row r="41">
      <c r="A41" s="5">
        <v>28250.0</v>
      </c>
      <c r="B41" s="5">
        <v>28750.0</v>
      </c>
      <c r="C41" s="7">
        <v>28500.0</v>
      </c>
      <c r="D41" s="5">
        <v>27.0</v>
      </c>
      <c r="E41" s="9">
        <f t="shared" si="5"/>
        <v>1540</v>
      </c>
      <c r="F41" s="9">
        <f t="shared" si="1"/>
        <v>769500</v>
      </c>
      <c r="G41" s="9">
        <f t="shared" si="2"/>
        <v>7101.0101</v>
      </c>
      <c r="H41" s="9">
        <f t="shared" si="3"/>
        <v>50424344.44</v>
      </c>
      <c r="I41" s="9">
        <f t="shared" si="4"/>
        <v>1361457300</v>
      </c>
    </row>
    <row r="42">
      <c r="A42" s="5">
        <v>28750.0</v>
      </c>
      <c r="B42" s="5">
        <v>29250.0</v>
      </c>
      <c r="C42" s="7">
        <v>29000.0</v>
      </c>
      <c r="D42" s="5">
        <v>26.0</v>
      </c>
      <c r="E42" s="9">
        <f t="shared" si="5"/>
        <v>1566</v>
      </c>
      <c r="F42" s="9">
        <f t="shared" si="1"/>
        <v>754000</v>
      </c>
      <c r="G42" s="9">
        <f t="shared" si="2"/>
        <v>7601.0101</v>
      </c>
      <c r="H42" s="9">
        <f t="shared" si="3"/>
        <v>57775354.54</v>
      </c>
      <c r="I42" s="9">
        <f t="shared" si="4"/>
        <v>1502159218</v>
      </c>
    </row>
    <row r="43">
      <c r="A43" s="5">
        <v>29250.0</v>
      </c>
      <c r="B43" s="5">
        <v>29750.0</v>
      </c>
      <c r="C43" s="7">
        <v>29500.0</v>
      </c>
      <c r="D43" s="5">
        <v>25.0</v>
      </c>
      <c r="E43" s="9">
        <f t="shared" si="5"/>
        <v>1591</v>
      </c>
      <c r="F43" s="9">
        <f t="shared" si="1"/>
        <v>737500</v>
      </c>
      <c r="G43" s="9">
        <f t="shared" si="2"/>
        <v>8101.0101</v>
      </c>
      <c r="H43" s="9">
        <f t="shared" si="3"/>
        <v>65626364.64</v>
      </c>
      <c r="I43" s="9">
        <f t="shared" si="4"/>
        <v>1640659116</v>
      </c>
    </row>
    <row r="44">
      <c r="A44" s="5">
        <v>29750.0</v>
      </c>
      <c r="B44" s="5">
        <v>30250.0</v>
      </c>
      <c r="C44" s="5">
        <v>30000.0</v>
      </c>
      <c r="D44" s="5">
        <v>24.0</v>
      </c>
      <c r="E44" s="9">
        <f t="shared" si="5"/>
        <v>1615</v>
      </c>
      <c r="F44" s="9">
        <f t="shared" si="1"/>
        <v>720000</v>
      </c>
      <c r="G44" s="9">
        <f t="shared" si="2"/>
        <v>8601.0101</v>
      </c>
      <c r="H44" s="9">
        <f t="shared" si="3"/>
        <v>73977374.74</v>
      </c>
      <c r="I44" s="9">
        <f t="shared" si="4"/>
        <v>1775456994</v>
      </c>
    </row>
    <row r="45">
      <c r="A45" s="5">
        <v>30250.0</v>
      </c>
      <c r="B45" s="5">
        <v>30750.0</v>
      </c>
      <c r="C45" s="5">
        <v>30500.0</v>
      </c>
      <c r="D45" s="5">
        <v>23.0</v>
      </c>
      <c r="E45" s="9">
        <f t="shared" si="5"/>
        <v>1638</v>
      </c>
      <c r="F45" s="9">
        <f t="shared" si="1"/>
        <v>701500</v>
      </c>
      <c r="G45" s="9">
        <f t="shared" si="2"/>
        <v>9101.0101</v>
      </c>
      <c r="H45" s="9">
        <f t="shared" si="3"/>
        <v>82828384.84</v>
      </c>
      <c r="I45" s="9">
        <f t="shared" si="4"/>
        <v>1905052851</v>
      </c>
    </row>
    <row r="46">
      <c r="A46" s="5">
        <v>30750.0</v>
      </c>
      <c r="B46" s="5">
        <v>31250.0</v>
      </c>
      <c r="C46" s="5">
        <v>31000.0</v>
      </c>
      <c r="D46" s="5">
        <v>22.0</v>
      </c>
      <c r="E46" s="9">
        <f t="shared" si="5"/>
        <v>1660</v>
      </c>
      <c r="F46" s="9">
        <f t="shared" si="1"/>
        <v>682000</v>
      </c>
      <c r="G46" s="9">
        <f t="shared" si="2"/>
        <v>9601.0101</v>
      </c>
      <c r="H46" s="9">
        <f t="shared" si="3"/>
        <v>92179394.94</v>
      </c>
      <c r="I46" s="9">
        <f t="shared" si="4"/>
        <v>2027946689</v>
      </c>
    </row>
    <row r="47">
      <c r="A47" s="5">
        <v>31250.0</v>
      </c>
      <c r="B47" s="5">
        <v>31750.0</v>
      </c>
      <c r="C47" s="7">
        <v>31500.0</v>
      </c>
      <c r="D47" s="5">
        <v>21.0</v>
      </c>
      <c r="E47" s="9">
        <f t="shared" si="5"/>
        <v>1681</v>
      </c>
      <c r="F47" s="9">
        <f t="shared" si="1"/>
        <v>661500</v>
      </c>
      <c r="G47" s="9">
        <f t="shared" si="2"/>
        <v>10101.0101</v>
      </c>
      <c r="H47" s="9">
        <f t="shared" si="3"/>
        <v>102030405</v>
      </c>
      <c r="I47" s="9">
        <f t="shared" si="4"/>
        <v>2142638506</v>
      </c>
    </row>
    <row r="48">
      <c r="A48" s="5">
        <v>31750.0</v>
      </c>
      <c r="B48" s="5">
        <v>32250.0</v>
      </c>
      <c r="C48" s="7">
        <v>32000.0</v>
      </c>
      <c r="D48" s="5">
        <v>20.0</v>
      </c>
      <c r="E48" s="9">
        <f t="shared" si="5"/>
        <v>1701</v>
      </c>
      <c r="F48" s="9">
        <f t="shared" si="1"/>
        <v>640000</v>
      </c>
      <c r="G48" s="9">
        <f t="shared" si="2"/>
        <v>10601.0101</v>
      </c>
      <c r="H48" s="9">
        <f t="shared" si="3"/>
        <v>112381415.1</v>
      </c>
      <c r="I48" s="9">
        <f t="shared" si="4"/>
        <v>2247628303</v>
      </c>
    </row>
    <row r="49">
      <c r="A49" s="5">
        <v>32250.0</v>
      </c>
      <c r="B49" s="5">
        <v>32750.0</v>
      </c>
      <c r="C49" s="7">
        <v>32500.0</v>
      </c>
      <c r="D49" s="5">
        <v>19.0</v>
      </c>
      <c r="E49" s="9">
        <f t="shared" si="5"/>
        <v>1720</v>
      </c>
      <c r="F49" s="9">
        <f t="shared" si="1"/>
        <v>617500</v>
      </c>
      <c r="G49" s="9">
        <f t="shared" si="2"/>
        <v>11101.0101</v>
      </c>
      <c r="H49" s="9">
        <f t="shared" si="3"/>
        <v>123232425.2</v>
      </c>
      <c r="I49" s="9">
        <f t="shared" si="4"/>
        <v>2341416080</v>
      </c>
    </row>
    <row r="50">
      <c r="A50" s="5">
        <v>32750.0</v>
      </c>
      <c r="B50" s="5">
        <v>33250.0</v>
      </c>
      <c r="C50" s="7">
        <v>33000.0</v>
      </c>
      <c r="D50" s="5">
        <v>18.0</v>
      </c>
      <c r="E50" s="9">
        <f t="shared" si="5"/>
        <v>1738</v>
      </c>
      <c r="F50" s="9">
        <f t="shared" si="1"/>
        <v>594000</v>
      </c>
      <c r="G50" s="9">
        <f t="shared" si="2"/>
        <v>11601.0101</v>
      </c>
      <c r="H50" s="9">
        <f t="shared" si="3"/>
        <v>134583435.3</v>
      </c>
      <c r="I50" s="9">
        <f t="shared" si="4"/>
        <v>2422501836</v>
      </c>
    </row>
    <row r="51">
      <c r="A51" s="5">
        <v>33250.0</v>
      </c>
      <c r="B51" s="5">
        <v>33750.0</v>
      </c>
      <c r="C51" s="7">
        <v>33500.0</v>
      </c>
      <c r="D51" s="5">
        <v>17.0</v>
      </c>
      <c r="E51" s="9">
        <f t="shared" si="5"/>
        <v>1755</v>
      </c>
      <c r="F51" s="9">
        <f t="shared" si="1"/>
        <v>569500</v>
      </c>
      <c r="G51" s="9">
        <f t="shared" si="2"/>
        <v>12101.0101</v>
      </c>
      <c r="H51" s="9">
        <f t="shared" si="3"/>
        <v>146434445.4</v>
      </c>
      <c r="I51" s="9">
        <f t="shared" si="4"/>
        <v>2489385572</v>
      </c>
    </row>
    <row r="52">
      <c r="A52" s="5">
        <v>33750.0</v>
      </c>
      <c r="B52" s="5">
        <v>34250.0</v>
      </c>
      <c r="C52" s="7">
        <v>34000.0</v>
      </c>
      <c r="D52" s="5">
        <v>16.0</v>
      </c>
      <c r="E52" s="9">
        <f t="shared" si="5"/>
        <v>1771</v>
      </c>
      <c r="F52" s="9">
        <f t="shared" si="1"/>
        <v>544000</v>
      </c>
      <c r="G52" s="9">
        <f t="shared" si="2"/>
        <v>12601.0101</v>
      </c>
      <c r="H52" s="9">
        <f t="shared" si="3"/>
        <v>158785455.5</v>
      </c>
      <c r="I52" s="9">
        <f t="shared" si="4"/>
        <v>2540567289</v>
      </c>
    </row>
    <row r="53">
      <c r="A53" s="5">
        <v>34250.0</v>
      </c>
      <c r="B53" s="5">
        <v>34750.0</v>
      </c>
      <c r="C53" s="7">
        <v>34500.0</v>
      </c>
      <c r="D53" s="5">
        <v>15.0</v>
      </c>
      <c r="E53" s="9">
        <f t="shared" si="5"/>
        <v>1786</v>
      </c>
      <c r="F53" s="9">
        <f t="shared" si="1"/>
        <v>517500</v>
      </c>
      <c r="G53" s="9">
        <f t="shared" si="2"/>
        <v>13101.0101</v>
      </c>
      <c r="H53" s="9">
        <f t="shared" si="3"/>
        <v>171636465.6</v>
      </c>
      <c r="I53" s="9">
        <f t="shared" si="4"/>
        <v>2574546985</v>
      </c>
    </row>
    <row r="54">
      <c r="A54" s="5">
        <v>34750.0</v>
      </c>
      <c r="B54" s="5">
        <v>35250.0</v>
      </c>
      <c r="C54" s="7">
        <v>35000.0</v>
      </c>
      <c r="D54" s="5">
        <v>14.0</v>
      </c>
      <c r="E54" s="9">
        <f t="shared" si="5"/>
        <v>1800</v>
      </c>
      <c r="F54" s="9">
        <f t="shared" si="1"/>
        <v>490000</v>
      </c>
      <c r="G54" s="9">
        <f t="shared" si="2"/>
        <v>13601.0101</v>
      </c>
      <c r="H54" s="9">
        <f t="shared" si="3"/>
        <v>184987475.7</v>
      </c>
      <c r="I54" s="9">
        <f t="shared" si="4"/>
        <v>2589824660</v>
      </c>
    </row>
    <row r="55">
      <c r="A55" s="5">
        <v>35250.0</v>
      </c>
      <c r="B55" s="5">
        <v>35750.0</v>
      </c>
      <c r="C55" s="7">
        <v>35500.0</v>
      </c>
      <c r="D55" s="5">
        <v>13.0</v>
      </c>
      <c r="E55" s="9">
        <f t="shared" si="5"/>
        <v>1813</v>
      </c>
      <c r="F55" s="9">
        <f t="shared" si="1"/>
        <v>461500</v>
      </c>
      <c r="G55" s="9">
        <f t="shared" si="2"/>
        <v>14101.0101</v>
      </c>
      <c r="H55" s="9">
        <f t="shared" si="3"/>
        <v>198838485.8</v>
      </c>
      <c r="I55" s="9">
        <f t="shared" si="4"/>
        <v>2584900316</v>
      </c>
    </row>
    <row r="56">
      <c r="A56" s="5">
        <v>35750.0</v>
      </c>
      <c r="B56" s="5">
        <v>36250.0</v>
      </c>
      <c r="C56" s="7">
        <v>36000.0</v>
      </c>
      <c r="D56" s="5">
        <v>12.0</v>
      </c>
      <c r="E56" s="9">
        <f t="shared" si="5"/>
        <v>1825</v>
      </c>
      <c r="F56" s="9">
        <f t="shared" si="1"/>
        <v>432000</v>
      </c>
      <c r="G56" s="9">
        <f t="shared" si="2"/>
        <v>14601.0101</v>
      </c>
      <c r="H56" s="9">
        <f t="shared" si="3"/>
        <v>213189495.9</v>
      </c>
      <c r="I56" s="9">
        <f t="shared" si="4"/>
        <v>2558273951</v>
      </c>
    </row>
    <row r="57">
      <c r="A57" s="5">
        <v>36250.0</v>
      </c>
      <c r="B57" s="5">
        <v>36750.0</v>
      </c>
      <c r="C57" s="7">
        <v>36500.0</v>
      </c>
      <c r="D57" s="5">
        <v>11.0</v>
      </c>
      <c r="E57" s="9">
        <f t="shared" si="5"/>
        <v>1836</v>
      </c>
      <c r="F57" s="9">
        <f t="shared" si="1"/>
        <v>401500</v>
      </c>
      <c r="G57" s="9">
        <f t="shared" si="2"/>
        <v>15101.0101</v>
      </c>
      <c r="H57" s="9">
        <f t="shared" si="3"/>
        <v>228040506</v>
      </c>
      <c r="I57" s="9">
        <f t="shared" si="4"/>
        <v>2508445566</v>
      </c>
    </row>
    <row r="58">
      <c r="A58" s="5">
        <v>36750.0</v>
      </c>
      <c r="B58" s="5">
        <v>37250.0</v>
      </c>
      <c r="C58" s="7">
        <v>37000.0</v>
      </c>
      <c r="D58" s="5">
        <v>10.0</v>
      </c>
      <c r="E58" s="9">
        <f t="shared" si="5"/>
        <v>1846</v>
      </c>
      <c r="F58" s="9">
        <f t="shared" si="1"/>
        <v>370000</v>
      </c>
      <c r="G58" s="9">
        <f t="shared" si="2"/>
        <v>15601.0101</v>
      </c>
      <c r="H58" s="9">
        <f t="shared" si="3"/>
        <v>243391516.1</v>
      </c>
      <c r="I58" s="9">
        <f t="shared" si="4"/>
        <v>2433915161</v>
      </c>
    </row>
    <row r="59">
      <c r="A59" s="5">
        <v>37250.0</v>
      </c>
      <c r="B59" s="5">
        <v>37750.0</v>
      </c>
      <c r="C59" s="7">
        <v>37500.0</v>
      </c>
      <c r="D59" s="5">
        <v>9.0</v>
      </c>
      <c r="E59" s="9">
        <f t="shared" si="5"/>
        <v>1855</v>
      </c>
      <c r="F59" s="9">
        <f t="shared" si="1"/>
        <v>337500</v>
      </c>
      <c r="G59" s="9">
        <f t="shared" si="2"/>
        <v>16101.0101</v>
      </c>
      <c r="H59" s="9">
        <f t="shared" si="3"/>
        <v>259242526.2</v>
      </c>
      <c r="I59" s="9">
        <f t="shared" si="4"/>
        <v>2333182736</v>
      </c>
    </row>
    <row r="60">
      <c r="A60" s="5">
        <v>37750.0</v>
      </c>
      <c r="B60" s="5">
        <v>38250.0</v>
      </c>
      <c r="C60" s="7">
        <v>38000.0</v>
      </c>
      <c r="D60" s="5">
        <v>8.0</v>
      </c>
      <c r="E60" s="9">
        <f t="shared" si="5"/>
        <v>1863</v>
      </c>
      <c r="F60" s="9">
        <f t="shared" si="1"/>
        <v>304000</v>
      </c>
      <c r="G60" s="9">
        <f t="shared" si="2"/>
        <v>16601.0101</v>
      </c>
      <c r="H60" s="9">
        <f t="shared" si="3"/>
        <v>275593536.3</v>
      </c>
      <c r="I60" s="9">
        <f t="shared" si="4"/>
        <v>2204748291</v>
      </c>
    </row>
    <row r="61">
      <c r="A61" s="5">
        <v>38250.0</v>
      </c>
      <c r="B61" s="5">
        <v>38750.0</v>
      </c>
      <c r="C61" s="7">
        <v>38500.0</v>
      </c>
      <c r="D61" s="5">
        <v>7.0</v>
      </c>
      <c r="E61" s="9">
        <f t="shared" si="5"/>
        <v>1870</v>
      </c>
      <c r="F61" s="9">
        <f t="shared" si="1"/>
        <v>269500</v>
      </c>
      <c r="G61" s="9">
        <f t="shared" si="2"/>
        <v>17101.0101</v>
      </c>
      <c r="H61" s="9">
        <f t="shared" si="3"/>
        <v>292444546.4</v>
      </c>
      <c r="I61" s="9">
        <f t="shared" si="4"/>
        <v>2047111825</v>
      </c>
    </row>
    <row r="62">
      <c r="A62" s="5">
        <v>38750.0</v>
      </c>
      <c r="B62" s="5">
        <v>39250.0</v>
      </c>
      <c r="C62" s="7">
        <v>39000.0</v>
      </c>
      <c r="D62" s="5">
        <v>6.0</v>
      </c>
      <c r="E62" s="9">
        <f t="shared" si="5"/>
        <v>1876</v>
      </c>
      <c r="F62" s="9">
        <f t="shared" si="1"/>
        <v>234000</v>
      </c>
      <c r="G62" s="9">
        <f t="shared" si="2"/>
        <v>17601.0101</v>
      </c>
      <c r="H62" s="9">
        <f t="shared" si="3"/>
        <v>309795556.5</v>
      </c>
      <c r="I62" s="9">
        <f t="shared" si="4"/>
        <v>1858773339</v>
      </c>
    </row>
    <row r="63">
      <c r="A63" s="5">
        <v>39250.0</v>
      </c>
      <c r="B63" s="5">
        <v>39750.0</v>
      </c>
      <c r="C63" s="7">
        <v>39500.0</v>
      </c>
      <c r="D63" s="5">
        <v>5.0</v>
      </c>
      <c r="E63" s="9">
        <f t="shared" si="5"/>
        <v>1881</v>
      </c>
      <c r="F63" s="9">
        <f t="shared" si="1"/>
        <v>197500</v>
      </c>
      <c r="G63" s="9">
        <f t="shared" si="2"/>
        <v>18101.0101</v>
      </c>
      <c r="H63" s="9">
        <f t="shared" si="3"/>
        <v>327646566.6</v>
      </c>
      <c r="I63" s="9">
        <f t="shared" si="4"/>
        <v>1638232833</v>
      </c>
    </row>
    <row r="64">
      <c r="A64" s="5"/>
    </row>
    <row r="65">
      <c r="C65" s="11">
        <f t="shared" ref="C65:D65" si="6">SUM(C7:C64)</f>
        <v>1453500</v>
      </c>
      <c r="D65" s="11">
        <f t="shared" si="6"/>
        <v>1881</v>
      </c>
      <c r="E65" s="11"/>
      <c r="F65" s="11">
        <f>SUM(F7:F64)</f>
        <v>40251500</v>
      </c>
      <c r="I65" s="11">
        <f>SUM(I7:I64)</f>
        <v>95645808081</v>
      </c>
    </row>
    <row r="66">
      <c r="C66" s="11"/>
      <c r="D66" s="11"/>
      <c r="E66" s="11"/>
      <c r="F66" s="11"/>
    </row>
    <row r="67">
      <c r="A67" s="5" t="s">
        <v>11</v>
      </c>
      <c r="C67" s="11"/>
      <c r="D67" s="11"/>
      <c r="E67" s="11"/>
      <c r="F67" s="11"/>
    </row>
    <row r="69">
      <c r="A69" s="3" t="s">
        <v>12</v>
      </c>
      <c r="B69" s="3" t="s">
        <v>13</v>
      </c>
    </row>
    <row r="70">
      <c r="B70" s="11">
        <f>F65/D65</f>
        <v>21398.9899</v>
      </c>
    </row>
    <row r="73">
      <c r="A73" s="5" t="s">
        <v>14</v>
      </c>
    </row>
    <row r="75">
      <c r="D75" s="12" t="s">
        <v>15</v>
      </c>
      <c r="E75" s="11"/>
      <c r="F75" s="12"/>
    </row>
    <row r="76">
      <c r="A76" s="3" t="s">
        <v>16</v>
      </c>
      <c r="B76" s="14">
        <f>E79/2</f>
        <v>940.5</v>
      </c>
      <c r="D76" s="11"/>
      <c r="E76" s="11"/>
      <c r="F76" s="11"/>
    </row>
    <row r="77">
      <c r="A77" s="3" t="s">
        <v>17</v>
      </c>
      <c r="B77" s="3" t="s">
        <v>18</v>
      </c>
      <c r="D77" s="11"/>
      <c r="E77" s="11"/>
      <c r="F77" s="11"/>
    </row>
    <row r="78">
      <c r="B78" s="11">
        <f>E78+((B76-E81)/E80)*E82</f>
        <v>20198.86364</v>
      </c>
      <c r="D78" s="12" t="s">
        <v>19</v>
      </c>
      <c r="E78" s="15">
        <f>A24</f>
        <v>19750</v>
      </c>
      <c r="F78" s="11"/>
    </row>
    <row r="79">
      <c r="D79" s="12" t="s">
        <v>20</v>
      </c>
      <c r="E79" s="12">
        <v>1881.0</v>
      </c>
      <c r="F79" s="11"/>
    </row>
    <row r="80">
      <c r="D80" s="12" t="s">
        <v>21</v>
      </c>
      <c r="E80" s="15">
        <f>D24</f>
        <v>44</v>
      </c>
      <c r="F80" s="11"/>
    </row>
    <row r="81">
      <c r="D81" s="12" t="s">
        <v>22</v>
      </c>
      <c r="E81" s="15">
        <f>E23</f>
        <v>901</v>
      </c>
      <c r="F81" s="11"/>
    </row>
    <row r="82">
      <c r="D82" s="12" t="s">
        <v>23</v>
      </c>
      <c r="E82" s="12">
        <v>500.0</v>
      </c>
      <c r="F82" s="11"/>
    </row>
    <row r="83">
      <c r="D83" s="11"/>
      <c r="E83" s="11"/>
      <c r="F83" s="11"/>
    </row>
    <row r="84">
      <c r="A84" s="5" t="s">
        <v>24</v>
      </c>
    </row>
    <row r="85">
      <c r="A85" s="10"/>
    </row>
    <row r="86">
      <c r="A86" s="5"/>
      <c r="B86" s="5" t="s">
        <v>25</v>
      </c>
      <c r="D86" s="15">
        <f>C63</f>
        <v>39500</v>
      </c>
    </row>
    <row r="87">
      <c r="A87" s="5"/>
      <c r="B87" s="5" t="s">
        <v>26</v>
      </c>
      <c r="D87" s="15">
        <f>C7</f>
        <v>11500</v>
      </c>
    </row>
    <row r="88">
      <c r="A88" s="5"/>
      <c r="C88" s="11"/>
    </row>
    <row r="89">
      <c r="A89" s="5"/>
      <c r="B89" s="12" t="s">
        <v>27</v>
      </c>
    </row>
    <row r="90">
      <c r="A90" s="5"/>
      <c r="B90" s="15">
        <f>D86-D87</f>
        <v>28000</v>
      </c>
      <c r="C90" s="16"/>
    </row>
    <row r="91">
      <c r="A91" s="5"/>
    </row>
    <row r="92">
      <c r="A92" s="10" t="s">
        <v>28</v>
      </c>
    </row>
    <row r="93">
      <c r="A93" s="5"/>
    </row>
    <row r="94">
      <c r="A94" s="17" t="s">
        <v>29</v>
      </c>
      <c r="B94" s="3"/>
      <c r="C94" s="1" t="s">
        <v>30</v>
      </c>
      <c r="D94" s="18"/>
      <c r="E94" s="1" t="s">
        <v>31</v>
      </c>
      <c r="F94" s="18"/>
    </row>
    <row r="95">
      <c r="A95" s="5"/>
    </row>
    <row r="96">
      <c r="A96" s="19" t="s">
        <v>32</v>
      </c>
      <c r="B96" s="9">
        <f>F96+(((F97/4)-F99)/F98)*F100</f>
        <v>14855.11364</v>
      </c>
      <c r="E96" s="15" t="s">
        <v>19</v>
      </c>
      <c r="F96" s="15">
        <f>A24</f>
        <v>19750</v>
      </c>
      <c r="G96" s="11"/>
    </row>
    <row r="97">
      <c r="A97" s="19"/>
      <c r="E97" s="15" t="s">
        <v>20</v>
      </c>
      <c r="F97" s="15">
        <v>1881.0</v>
      </c>
      <c r="G97" s="11"/>
    </row>
    <row r="98">
      <c r="A98" s="19" t="s">
        <v>33</v>
      </c>
      <c r="B98" s="9">
        <f>F96+(((F97/2)-F99)/F98)*C100</f>
        <v>19750</v>
      </c>
      <c r="E98" s="15" t="s">
        <v>21</v>
      </c>
      <c r="F98" s="15">
        <f>D24</f>
        <v>44</v>
      </c>
      <c r="G98" s="11"/>
    </row>
    <row r="99">
      <c r="A99" s="19"/>
      <c r="E99" s="12" t="s">
        <v>34</v>
      </c>
      <c r="F99" s="15">
        <f>E23</f>
        <v>901</v>
      </c>
      <c r="G99" s="11"/>
    </row>
    <row r="100">
      <c r="A100" s="19" t="s">
        <v>35</v>
      </c>
      <c r="B100" s="9">
        <f>F96+((3*(F97/4)-F99)/F98)*F100</f>
        <v>25542.61364</v>
      </c>
      <c r="E100" s="12" t="s">
        <v>36</v>
      </c>
      <c r="F100" s="15">
        <v>500.0</v>
      </c>
      <c r="G100" s="11"/>
    </row>
    <row r="101">
      <c r="A101" s="19"/>
      <c r="E101" s="15"/>
      <c r="F101" s="15"/>
      <c r="G101" s="11"/>
    </row>
    <row r="102">
      <c r="A102" s="19"/>
      <c r="E102" s="15"/>
      <c r="F102" s="15"/>
      <c r="G102" s="11"/>
    </row>
    <row r="103">
      <c r="A103" s="20" t="s">
        <v>37</v>
      </c>
      <c r="E103" s="15"/>
      <c r="F103" s="15"/>
      <c r="G103" s="11"/>
    </row>
    <row r="104">
      <c r="A104" s="19"/>
      <c r="E104" s="15"/>
      <c r="F104" s="15"/>
      <c r="G104" s="11"/>
    </row>
    <row r="105">
      <c r="A105" s="19"/>
      <c r="E105" s="10" t="s">
        <v>38</v>
      </c>
      <c r="F105" s="5">
        <f>I65</f>
        <v>95645808081</v>
      </c>
      <c r="G105" s="11"/>
    </row>
    <row r="106">
      <c r="A106" s="21" t="s">
        <v>39</v>
      </c>
      <c r="B106" s="11">
        <f>I65/D65</f>
        <v>50848382.82</v>
      </c>
      <c r="E106" s="5" t="s">
        <v>40</v>
      </c>
      <c r="F106" s="5">
        <f>D65</f>
        <v>1881</v>
      </c>
    </row>
    <row r="107">
      <c r="A107" s="17" t="s">
        <v>41</v>
      </c>
      <c r="B107" s="3"/>
      <c r="C107" s="3" t="s">
        <v>42</v>
      </c>
      <c r="D107" s="18"/>
    </row>
    <row r="108">
      <c r="A108" s="19"/>
      <c r="C108" s="11">
        <f>sqrt(B106)</f>
        <v>7130.805201</v>
      </c>
      <c r="E108" s="15"/>
      <c r="F108" s="15"/>
      <c r="G108" s="11"/>
    </row>
    <row r="109">
      <c r="A109" s="19"/>
      <c r="E109" s="15"/>
      <c r="F109" s="15"/>
      <c r="G109" s="11"/>
    </row>
    <row r="110">
      <c r="A110" s="20" t="s">
        <v>43</v>
      </c>
    </row>
    <row r="112">
      <c r="A112" s="15" t="s">
        <v>44</v>
      </c>
      <c r="B112" s="5">
        <v>11500.0</v>
      </c>
    </row>
    <row r="115">
      <c r="A115" s="22" t="s">
        <v>45</v>
      </c>
      <c r="B115" s="23"/>
      <c r="C115" s="23"/>
      <c r="D115" s="24"/>
    </row>
    <row r="116">
      <c r="A116" s="25"/>
      <c r="B116" s="26"/>
      <c r="C116" s="26"/>
      <c r="D116" s="26"/>
    </row>
    <row r="117">
      <c r="A117" s="27" t="s">
        <v>46</v>
      </c>
      <c r="B117" s="18"/>
      <c r="C117" s="18"/>
      <c r="D117" s="18"/>
    </row>
    <row r="118">
      <c r="A118" s="28">
        <v>0.0</v>
      </c>
      <c r="B118" s="18"/>
      <c r="C118" s="18"/>
      <c r="D118" s="18"/>
    </row>
    <row r="119">
      <c r="A119" s="28">
        <v>0.0</v>
      </c>
      <c r="B119" s="18"/>
      <c r="C119" s="18"/>
      <c r="D119" s="18"/>
    </row>
    <row r="120">
      <c r="A120" s="28">
        <v>11.0</v>
      </c>
      <c r="B120" s="18"/>
      <c r="C120" s="18"/>
      <c r="D120" s="18"/>
    </row>
    <row r="121">
      <c r="A121" s="28">
        <v>55.0</v>
      </c>
      <c r="B121" s="18"/>
      <c r="C121" s="29" t="s">
        <v>47</v>
      </c>
      <c r="D121" s="18"/>
    </row>
    <row r="122">
      <c r="A122" s="28">
        <v>101.0</v>
      </c>
      <c r="B122" s="18"/>
      <c r="C122" s="18"/>
      <c r="D122" s="18"/>
    </row>
    <row r="123">
      <c r="A123" s="28">
        <v>111.0</v>
      </c>
      <c r="B123" s="18"/>
      <c r="C123" s="3" t="s">
        <v>48</v>
      </c>
      <c r="D123" s="18"/>
    </row>
    <row r="124">
      <c r="A124" s="28">
        <v>111.0</v>
      </c>
      <c r="B124" s="18"/>
      <c r="C124" s="18"/>
      <c r="D124" s="18"/>
    </row>
    <row r="125">
      <c r="A125" s="28">
        <v>111.0</v>
      </c>
      <c r="B125" s="18"/>
      <c r="C125" s="18"/>
      <c r="D125" s="18"/>
    </row>
    <row r="126">
      <c r="A126" s="28">
        <v>111.0</v>
      </c>
      <c r="B126" s="18"/>
      <c r="C126" s="18"/>
      <c r="D126" s="18"/>
    </row>
    <row r="127">
      <c r="A127" s="28">
        <v>222.0</v>
      </c>
      <c r="B127" s="18"/>
      <c r="C127" s="18"/>
      <c r="D127" s="18"/>
    </row>
    <row r="128">
      <c r="A128" s="28">
        <v>222.0</v>
      </c>
      <c r="B128" s="18"/>
      <c r="C128" s="18"/>
      <c r="D128" s="18"/>
    </row>
    <row r="129">
      <c r="A129" s="28">
        <v>222.0</v>
      </c>
      <c r="B129" s="18"/>
      <c r="C129" s="18"/>
      <c r="D129" s="18"/>
    </row>
    <row r="130">
      <c r="A130" s="28">
        <v>333.0</v>
      </c>
      <c r="B130" s="18"/>
      <c r="C130" s="18"/>
      <c r="D130" s="18"/>
    </row>
    <row r="131">
      <c r="A131" s="18"/>
      <c r="B131" s="18"/>
      <c r="C131" s="18"/>
      <c r="D131" s="18"/>
    </row>
  </sheetData>
  <drawing r:id="rId1"/>
</worksheet>
</file>