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<sst xmlns="http://schemas.openxmlformats.org/spreadsheetml/2006/main" count="67" uniqueCount="50">
  <si>
    <t>Measures of Central Tendency and Dispersion</t>
  </si>
  <si>
    <t>Find the mean of the following distribution</t>
  </si>
  <si>
    <t>x</t>
  </si>
  <si>
    <t>f</t>
  </si>
  <si>
    <t>xi</t>
  </si>
  <si>
    <t>fi</t>
  </si>
  <si>
    <t>xifi</t>
  </si>
  <si>
    <t>Mean=</t>
  </si>
  <si>
    <t>€xifi/€fi</t>
  </si>
  <si>
    <t>Find the Median for the following distribution</t>
  </si>
  <si>
    <t>lower limit</t>
  </si>
  <si>
    <t>upper limit</t>
  </si>
  <si>
    <t>cf</t>
  </si>
  <si>
    <t>L</t>
  </si>
  <si>
    <t>W</t>
  </si>
  <si>
    <t>N</t>
  </si>
  <si>
    <t>N/2=</t>
  </si>
  <si>
    <t>Median=</t>
  </si>
  <si>
    <t>L+((N/2-cf) /f)*W</t>
  </si>
  <si>
    <t>Find the mode: 0,0,111,101,11,111,111,111,222,222,222,333,55</t>
  </si>
  <si>
    <t>Frequently repeated number=111</t>
  </si>
  <si>
    <t>Mode=111</t>
  </si>
  <si>
    <t>Find the Range</t>
  </si>
  <si>
    <t xml:space="preserve">  Range= Largest (x) value - Smallest (x) value</t>
  </si>
  <si>
    <t>Find the Variance and Standard Deviation for the data given</t>
  </si>
  <si>
    <t>xf</t>
  </si>
  <si>
    <t>x-X</t>
  </si>
  <si>
    <t>(x-X)^2</t>
  </si>
  <si>
    <t>(x-X)^2*f</t>
  </si>
  <si>
    <t>€xf/€f</t>
  </si>
  <si>
    <t>X=</t>
  </si>
  <si>
    <t>Variance=</t>
  </si>
  <si>
    <t>Standard deviation=</t>
  </si>
  <si>
    <t>√Variance</t>
  </si>
  <si>
    <t>Find the Coefficient of Variation for the given data</t>
  </si>
  <si>
    <t>Mean</t>
  </si>
  <si>
    <t>Standard deviation</t>
  </si>
  <si>
    <t>CV =</t>
  </si>
  <si>
    <t>(Standard deviation/Mean)*100</t>
  </si>
  <si>
    <t>CV=</t>
  </si>
  <si>
    <t>Find Q1, Q2, Q3 for the given data</t>
  </si>
  <si>
    <t>m</t>
  </si>
  <si>
    <t>C</t>
  </si>
  <si>
    <t>N/4</t>
  </si>
  <si>
    <t>Q1=L+(((N/4)-m1)/f1)*c1</t>
  </si>
  <si>
    <t>Q2=L+(((N/2)-m2)/f2)*c2</t>
  </si>
  <si>
    <t>Q3=L+((3(N/4)-m3)/f3)*c3</t>
  </si>
  <si>
    <t>Q1=</t>
  </si>
  <si>
    <t>Q2=</t>
  </si>
  <si>
    <t>Q3=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</si>
</sst>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C2" s="1" t="s">
        <v>0</v>
      </c>
      <c r="D2" s="1"/>
      <c r="E2" s="1"/>
    </row>
    <row r="3" ht="15.75" customHeight="1"/>
    <row r="4" ht="15.75" customHeight="1"/>
    <row r="5" ht="15.75" customHeight="1">
      <c r="A5" s="1" t="s">
        <v>1</v>
      </c>
      <c r="B5" s="1"/>
      <c r="C5" s="1"/>
    </row>
    <row r="6" ht="15.75" customHeight="1"/>
    <row r="7" ht="15.75" customHeight="1">
      <c r="A7" s="2" t="s">
        <v>2</v>
      </c>
      <c r="B7" s="3">
        <v>4.0</v>
      </c>
      <c r="C7" s="3">
        <v>5.0</v>
      </c>
      <c r="D7" s="3">
        <v>9.0</v>
      </c>
      <c r="E7" s="3">
        <v>10.0</v>
      </c>
      <c r="F7" s="3">
        <v>15.0</v>
      </c>
    </row>
    <row r="8" ht="15.75" customHeight="1">
      <c r="A8" s="2" t="s">
        <v>3</v>
      </c>
      <c r="B8" s="3">
        <v>5.0</v>
      </c>
      <c r="C8" s="3">
        <v>10.0</v>
      </c>
      <c r="D8" s="3">
        <v>10.0</v>
      </c>
      <c r="E8" s="3">
        <v>7.0</v>
      </c>
      <c r="F8" s="3">
        <v>8.0</v>
      </c>
    </row>
    <row r="9" ht="15.75" customHeight="1"/>
    <row r="10" ht="15.75" customHeight="1">
      <c r="A10" s="2" t="s">
        <v>4</v>
      </c>
      <c r="B10" s="2" t="s">
        <v>5</v>
      </c>
      <c r="C10" s="2" t="s">
        <v>6</v>
      </c>
    </row>
    <row r="11" ht="15.75" customHeight="1">
      <c r="A11" s="3">
        <v>4.0</v>
      </c>
      <c r="B11" s="3">
        <v>5.0</v>
      </c>
      <c r="C11" s="3">
        <v>20.0</v>
      </c>
    </row>
    <row r="12" ht="15.75" customHeight="1">
      <c r="A12" s="3">
        <v>6.0</v>
      </c>
      <c r="B12" s="3">
        <v>10.0</v>
      </c>
      <c r="C12" s="3">
        <v>60.0</v>
      </c>
    </row>
    <row r="13" ht="15.75" customHeight="1">
      <c r="A13" s="3">
        <v>9.0</v>
      </c>
      <c r="B13" s="3">
        <v>10.0</v>
      </c>
      <c r="C13" s="3">
        <v>90.0</v>
      </c>
    </row>
    <row r="14" ht="15.75" customHeight="1">
      <c r="A14" s="3">
        <v>10.0</v>
      </c>
      <c r="B14" s="3">
        <v>7.0</v>
      </c>
      <c r="C14" s="3">
        <v>70.0</v>
      </c>
    </row>
    <row r="15" ht="15.75" customHeight="1">
      <c r="A15" s="3">
        <v>15.0</v>
      </c>
      <c r="B15" s="3">
        <v>8.0</v>
      </c>
      <c r="C15" s="3">
        <v>120.0</v>
      </c>
    </row>
    <row r="16" ht="15.75" customHeight="1">
      <c r="A16" s="3"/>
      <c r="B16" s="3"/>
      <c r="C16" s="3"/>
    </row>
    <row r="17" ht="15.75" customHeight="1">
      <c r="A17" s="3"/>
      <c r="B17" s="3">
        <f t="shared" ref="B17:C17" si="1">SUM(B11:B16)</f>
        <v>40</v>
      </c>
      <c r="C17" s="3">
        <f t="shared" si="1"/>
        <v>360</v>
      </c>
    </row>
    <row r="18" ht="15.75" customHeight="1"/>
    <row r="19" ht="15.75" customHeight="1">
      <c r="A19" s="1" t="s">
        <v>7</v>
      </c>
      <c r="B19" s="1" t="s">
        <v>8</v>
      </c>
    </row>
    <row r="20" ht="15.75" customHeight="1">
      <c r="A20" s="1"/>
      <c r="B20" s="1">
        <f>C17/B17</f>
        <v>9</v>
      </c>
    </row>
    <row r="21" ht="15.75" customHeight="1"/>
    <row r="22" ht="15.75" customHeight="1"/>
    <row r="23" ht="15.75" customHeight="1">
      <c r="A23" s="1" t="s">
        <v>9</v>
      </c>
      <c r="B23" s="1"/>
      <c r="C23" s="1"/>
    </row>
    <row r="24" ht="15.75" customHeight="1">
      <c r="A24" s="4"/>
    </row>
    <row r="25" ht="15.75" customHeight="1">
      <c r="A25" s="2" t="s">
        <v>10</v>
      </c>
      <c r="B25" s="2" t="s">
        <v>11</v>
      </c>
      <c r="C25" s="2" t="s">
        <v>3</v>
      </c>
      <c r="D25" s="2" t="s">
        <v>12</v>
      </c>
    </row>
    <row r="26" ht="15.75" customHeight="1">
      <c r="A26" s="3">
        <v>1.0</v>
      </c>
      <c r="B26" s="3">
        <v>14.0</v>
      </c>
      <c r="C26" s="3">
        <v>2.0</v>
      </c>
      <c r="D26" s="3">
        <f>C26</f>
        <v>2</v>
      </c>
      <c r="F26" s="5"/>
    </row>
    <row r="27" ht="15.75" customHeight="1">
      <c r="A27" s="3">
        <f t="shared" ref="A27:B27" si="2">A26+14</f>
        <v>15</v>
      </c>
      <c r="B27" s="3">
        <f t="shared" si="2"/>
        <v>28</v>
      </c>
      <c r="C27" s="3">
        <v>6.0</v>
      </c>
      <c r="D27" s="3">
        <f t="shared" ref="D27:D36" si="4">D26+C27</f>
        <v>8</v>
      </c>
    </row>
    <row r="28" ht="15.75" customHeight="1">
      <c r="A28" s="3">
        <f t="shared" ref="A28:B28" si="3">A27+14</f>
        <v>29</v>
      </c>
      <c r="B28" s="3">
        <f t="shared" si="3"/>
        <v>42</v>
      </c>
      <c r="C28" s="3">
        <v>9.0</v>
      </c>
      <c r="D28" s="3">
        <f t="shared" si="4"/>
        <v>17</v>
      </c>
      <c r="F28" s="1" t="s">
        <v>13</v>
      </c>
      <c r="G28" s="1">
        <v>57.0</v>
      </c>
    </row>
    <row r="29" ht="15.75" customHeight="1">
      <c r="A29" s="3">
        <f t="shared" ref="A29:B29" si="5">A28+14</f>
        <v>43</v>
      </c>
      <c r="B29" s="3">
        <f t="shared" si="5"/>
        <v>56</v>
      </c>
      <c r="C29" s="3">
        <v>14.0</v>
      </c>
      <c r="D29" s="3">
        <f t="shared" si="4"/>
        <v>31</v>
      </c>
      <c r="F29" s="1" t="s">
        <v>3</v>
      </c>
      <c r="G29" s="1">
        <v>15.0</v>
      </c>
    </row>
    <row r="30" ht="15.75" customHeight="1">
      <c r="A30" s="3">
        <f t="shared" ref="A30:B30" si="6">A29+14</f>
        <v>57</v>
      </c>
      <c r="B30" s="3">
        <f t="shared" si="6"/>
        <v>70</v>
      </c>
      <c r="C30" s="3">
        <v>15.0</v>
      </c>
      <c r="D30" s="3">
        <f t="shared" si="4"/>
        <v>46</v>
      </c>
      <c r="F30" s="1" t="s">
        <v>12</v>
      </c>
      <c r="G30" s="1">
        <v>31.0</v>
      </c>
    </row>
    <row r="31" ht="15.75" customHeight="1">
      <c r="A31" s="3">
        <f t="shared" ref="A31:B31" si="7">A30+14</f>
        <v>71</v>
      </c>
      <c r="B31" s="3">
        <f t="shared" si="7"/>
        <v>84</v>
      </c>
      <c r="C31" s="3">
        <v>13.0</v>
      </c>
      <c r="D31" s="3">
        <f t="shared" si="4"/>
        <v>59</v>
      </c>
      <c r="F31" s="1" t="s">
        <v>14</v>
      </c>
      <c r="G31" s="1">
        <v>14.0</v>
      </c>
    </row>
    <row r="32" ht="15.75" customHeight="1">
      <c r="A32" s="3">
        <f t="shared" ref="A32:B32" si="8">A31+14</f>
        <v>85</v>
      </c>
      <c r="B32" s="3">
        <f t="shared" si="8"/>
        <v>98</v>
      </c>
      <c r="C32" s="3">
        <v>4.0</v>
      </c>
      <c r="D32" s="3">
        <f t="shared" si="4"/>
        <v>63</v>
      </c>
      <c r="F32" s="1" t="s">
        <v>15</v>
      </c>
      <c r="G32" s="1">
        <v>57.0</v>
      </c>
    </row>
    <row r="33" ht="15.75" customHeight="1">
      <c r="A33" s="3">
        <f t="shared" ref="A33:B33" si="9">A32+14</f>
        <v>99</v>
      </c>
      <c r="B33" s="3">
        <f t="shared" si="9"/>
        <v>112</v>
      </c>
      <c r="C33" s="3">
        <v>4.0</v>
      </c>
      <c r="D33" s="3">
        <f t="shared" si="4"/>
        <v>67</v>
      </c>
      <c r="F33" s="1"/>
      <c r="G33" s="1"/>
    </row>
    <row r="34" ht="15.75" customHeight="1">
      <c r="A34" s="3">
        <f t="shared" ref="A34:B34" si="10">A33+14</f>
        <v>113</v>
      </c>
      <c r="B34" s="3">
        <f t="shared" si="10"/>
        <v>126</v>
      </c>
      <c r="C34" s="3">
        <v>1.0</v>
      </c>
      <c r="D34" s="3">
        <f t="shared" si="4"/>
        <v>68</v>
      </c>
    </row>
    <row r="35" ht="15.75" customHeight="1">
      <c r="A35" s="3">
        <f t="shared" ref="A35:B35" si="11">A34+14</f>
        <v>127</v>
      </c>
      <c r="B35" s="3">
        <f t="shared" si="11"/>
        <v>140</v>
      </c>
      <c r="C35" s="3">
        <v>1.0</v>
      </c>
      <c r="D35" s="3">
        <f t="shared" si="4"/>
        <v>69</v>
      </c>
    </row>
    <row r="36" ht="15.75" customHeight="1">
      <c r="A36" s="3">
        <f t="shared" ref="A36:B36" si="12">A35+14</f>
        <v>141</v>
      </c>
      <c r="B36" s="3">
        <f t="shared" si="12"/>
        <v>154</v>
      </c>
      <c r="C36" s="3">
        <v>1.0</v>
      </c>
      <c r="D36" s="3">
        <f t="shared" si="4"/>
        <v>70</v>
      </c>
    </row>
    <row r="37" ht="15.75" customHeight="1"/>
    <row r="38" ht="15.75" customHeight="1">
      <c r="A38" s="1" t="s">
        <v>16</v>
      </c>
      <c r="B38" s="1">
        <f>G32/2</f>
        <v>28.5</v>
      </c>
      <c r="C38" s="1"/>
    </row>
    <row r="39" ht="15.75" customHeight="1">
      <c r="A39" s="1" t="s">
        <v>17</v>
      </c>
      <c r="B39" s="1" t="s">
        <v>18</v>
      </c>
      <c r="C39" s="1"/>
    </row>
    <row r="40" ht="15.75" customHeight="1">
      <c r="A40" s="1"/>
      <c r="B40" s="1">
        <f>G28+((B38-G30)/G29)*G31</f>
        <v>54.66666667</v>
      </c>
      <c r="C40" s="1"/>
    </row>
    <row r="41" ht="15.75" customHeight="1"/>
    <row r="42" ht="15.75" customHeight="1"/>
    <row r="43" ht="15.75" customHeight="1"/>
    <row r="44" ht="15.75" customHeight="1">
      <c r="A44" s="1" t="s">
        <v>19</v>
      </c>
      <c r="B44" s="1"/>
      <c r="C44" s="1"/>
      <c r="D44" s="1"/>
    </row>
    <row r="45" ht="15.75" customHeight="1"/>
    <row r="46" ht="15.75" customHeight="1">
      <c r="A46" s="2" t="s">
        <v>2</v>
      </c>
    </row>
    <row r="47" ht="15.75" customHeight="1">
      <c r="A47" s="3">
        <v>0.0</v>
      </c>
    </row>
    <row r="48" ht="15.75" customHeight="1">
      <c r="A48" s="3">
        <v>0.0</v>
      </c>
      <c r="C48" s="5"/>
    </row>
    <row r="49" ht="15.75" customHeight="1">
      <c r="A49" s="3">
        <v>11.0</v>
      </c>
    </row>
    <row r="50" ht="15.75" customHeight="1">
      <c r="A50" s="3">
        <v>55.0</v>
      </c>
      <c r="C50" s="5" t="s">
        <v>20</v>
      </c>
    </row>
    <row r="51" ht="15.75" customHeight="1">
      <c r="A51" s="3">
        <v>101.0</v>
      </c>
    </row>
    <row r="52" ht="15.75" customHeight="1">
      <c r="A52" s="3">
        <v>111.0</v>
      </c>
      <c r="C52" s="1" t="s">
        <v>21</v>
      </c>
    </row>
    <row r="53" ht="15.75" customHeight="1">
      <c r="A53" s="3">
        <v>111.0</v>
      </c>
    </row>
    <row r="54" ht="15.75" customHeight="1">
      <c r="A54" s="3">
        <v>111.0</v>
      </c>
    </row>
    <row r="55" ht="15.75" customHeight="1">
      <c r="A55" s="3">
        <v>111.0</v>
      </c>
    </row>
    <row r="56" ht="15.75" customHeight="1">
      <c r="A56" s="3">
        <v>222.0</v>
      </c>
    </row>
    <row r="57" ht="15.75" customHeight="1">
      <c r="A57" s="3">
        <v>222.0</v>
      </c>
    </row>
    <row r="58" ht="15.75" customHeight="1">
      <c r="A58" s="3">
        <v>222.0</v>
      </c>
    </row>
    <row r="59" ht="15.75" customHeight="1">
      <c r="A59" s="3">
        <v>333.0</v>
      </c>
    </row>
    <row r="60" ht="15.75" customHeight="1"/>
    <row r="61" ht="15.75" customHeight="1">
      <c r="A61" s="1" t="s">
        <v>22</v>
      </c>
    </row>
    <row r="62" ht="15.75" customHeight="1"/>
    <row r="63" ht="15.75" customHeight="1">
      <c r="A63" s="3" t="s">
        <v>2</v>
      </c>
      <c r="B63" s="3" t="s">
        <v>3</v>
      </c>
    </row>
    <row r="64" ht="15.75" customHeight="1">
      <c r="A64" s="3">
        <v>0.0</v>
      </c>
      <c r="B64" s="3">
        <v>850.0</v>
      </c>
    </row>
    <row r="65" ht="15.75" customHeight="1">
      <c r="A65" s="3">
        <v>1000.0</v>
      </c>
      <c r="B65" s="3">
        <v>750.0</v>
      </c>
    </row>
    <row r="66" ht="15.75" customHeight="1">
      <c r="A66" s="3">
        <v>2500.0</v>
      </c>
      <c r="B66" s="3">
        <v>650.0</v>
      </c>
    </row>
    <row r="67" ht="15.75" customHeight="1">
      <c r="A67" s="3">
        <v>3000.0</v>
      </c>
      <c r="B67" s="3">
        <v>550.0</v>
      </c>
    </row>
    <row r="68" ht="15.75" customHeight="1">
      <c r="A68" s="3">
        <v>4000.0</v>
      </c>
      <c r="B68" s="3">
        <v>450.0</v>
      </c>
    </row>
    <row r="69" ht="15.75" customHeight="1">
      <c r="A69" s="3">
        <v>5500.0</v>
      </c>
      <c r="B69" s="3">
        <v>350.0</v>
      </c>
    </row>
    <row r="70" ht="15.75" customHeight="1">
      <c r="A70" s="3">
        <v>6000.0</v>
      </c>
      <c r="B70" s="3">
        <v>250.0</v>
      </c>
    </row>
    <row r="71" ht="15.75" customHeight="1">
      <c r="A71" s="3">
        <v>7000.0</v>
      </c>
      <c r="B71" s="3">
        <v>150.0</v>
      </c>
    </row>
    <row r="72" ht="15.75" customHeight="1">
      <c r="A72" s="3">
        <v>8500.0</v>
      </c>
      <c r="B72" s="3">
        <v>50.0</v>
      </c>
    </row>
    <row r="73" ht="15.75" customHeight="1">
      <c r="A73" s="3">
        <v>9000.0</v>
      </c>
      <c r="B73" s="3">
        <v>100.0</v>
      </c>
    </row>
    <row r="74" ht="15.75" customHeight="1">
      <c r="A74" s="3">
        <v>10000.0</v>
      </c>
      <c r="B74" s="3">
        <v>200.0</v>
      </c>
    </row>
    <row r="75" ht="15.75" customHeight="1">
      <c r="B75" s="5">
        <f>SUM(B64:B74)</f>
        <v>4350</v>
      </c>
    </row>
    <row r="76" ht="15.75" customHeight="1"/>
    <row r="77" ht="15.75" customHeight="1">
      <c r="A77" s="5"/>
      <c r="B77" s="1" t="s">
        <v>23</v>
      </c>
      <c r="C77" s="1"/>
      <c r="D77" s="1"/>
    </row>
    <row r="78" ht="15.75" customHeight="1">
      <c r="B78" s="1">
        <f>A74-A64</f>
        <v>10000</v>
      </c>
      <c r="C78" s="1"/>
      <c r="D78" s="1"/>
    </row>
    <row r="79" ht="15.75" customHeight="1"/>
    <row r="80" ht="15.75" customHeight="1"/>
    <row r="81" ht="15.75" customHeight="1">
      <c r="A81" s="1" t="s">
        <v>24</v>
      </c>
      <c r="B81" s="1"/>
      <c r="C81" s="1"/>
      <c r="D81" s="1"/>
    </row>
    <row r="82" ht="15.75" customHeight="1"/>
    <row r="83" ht="15.75" customHeight="1">
      <c r="A83" s="2" t="s">
        <v>2</v>
      </c>
      <c r="B83" s="2" t="s">
        <v>3</v>
      </c>
      <c r="C83" s="2" t="s">
        <v>25</v>
      </c>
      <c r="D83" s="2" t="s">
        <v>26</v>
      </c>
      <c r="E83" s="2" t="s">
        <v>27</v>
      </c>
      <c r="F83" s="2" t="s">
        <v>28</v>
      </c>
      <c r="G83" s="3"/>
    </row>
    <row r="84" ht="15.75" customHeight="1">
      <c r="A84" s="3">
        <v>22.0</v>
      </c>
      <c r="B84" s="3">
        <v>2.0</v>
      </c>
      <c r="C84" s="3">
        <f t="shared" ref="C84:C90" si="13">A84*B84</f>
        <v>44</v>
      </c>
      <c r="D84" s="3">
        <f t="shared" ref="D84:D90" si="14">A84-25.2</f>
        <v>-3.2</v>
      </c>
      <c r="E84" s="3">
        <f t="shared" ref="E84:E90" si="15">D84^2</f>
        <v>10.24</v>
      </c>
      <c r="F84" s="3">
        <f t="shared" ref="F84:F90" si="16">E84*B84</f>
        <v>20.48</v>
      </c>
      <c r="G84" s="3"/>
    </row>
    <row r="85" ht="15.75" customHeight="1">
      <c r="A85" s="3">
        <v>23.0</v>
      </c>
      <c r="B85" s="3">
        <v>3.0</v>
      </c>
      <c r="C85" s="3">
        <f t="shared" si="13"/>
        <v>69</v>
      </c>
      <c r="D85" s="3">
        <f t="shared" si="14"/>
        <v>-2.2</v>
      </c>
      <c r="E85" s="3">
        <f t="shared" si="15"/>
        <v>4.84</v>
      </c>
      <c r="F85" s="3">
        <f t="shared" si="16"/>
        <v>14.52</v>
      </c>
      <c r="G85" s="3"/>
    </row>
    <row r="86" ht="15.75" customHeight="1">
      <c r="A86" s="3">
        <v>24.0</v>
      </c>
      <c r="B86" s="3">
        <v>3.0</v>
      </c>
      <c r="C86" s="3">
        <f t="shared" si="13"/>
        <v>72</v>
      </c>
      <c r="D86" s="3">
        <f t="shared" si="14"/>
        <v>-1.2</v>
      </c>
      <c r="E86" s="3">
        <f t="shared" si="15"/>
        <v>1.44</v>
      </c>
      <c r="F86" s="3">
        <f t="shared" si="16"/>
        <v>4.32</v>
      </c>
      <c r="G86" s="3"/>
    </row>
    <row r="87" ht="15.75" customHeight="1">
      <c r="A87" s="3">
        <v>25.0</v>
      </c>
      <c r="B87" s="3">
        <v>2.0</v>
      </c>
      <c r="C87" s="3">
        <f t="shared" si="13"/>
        <v>50</v>
      </c>
      <c r="D87" s="3">
        <f t="shared" si="14"/>
        <v>-0.2</v>
      </c>
      <c r="E87" s="3">
        <f t="shared" si="15"/>
        <v>0.04</v>
      </c>
      <c r="F87" s="3">
        <f t="shared" si="16"/>
        <v>0.08</v>
      </c>
      <c r="G87" s="3"/>
    </row>
    <row r="88" ht="15.75" customHeight="1">
      <c r="A88" s="3">
        <v>26.0</v>
      </c>
      <c r="B88" s="3">
        <v>5.0</v>
      </c>
      <c r="C88" s="3">
        <f t="shared" si="13"/>
        <v>130</v>
      </c>
      <c r="D88" s="3">
        <f t="shared" si="14"/>
        <v>0.8</v>
      </c>
      <c r="E88" s="3">
        <f t="shared" si="15"/>
        <v>0.64</v>
      </c>
      <c r="F88" s="3">
        <f t="shared" si="16"/>
        <v>3.2</v>
      </c>
      <c r="G88" s="3"/>
    </row>
    <row r="89" ht="15.75" customHeight="1">
      <c r="A89" s="3">
        <v>27.0</v>
      </c>
      <c r="B89" s="3">
        <v>1.0</v>
      </c>
      <c r="C89" s="3">
        <f t="shared" si="13"/>
        <v>27</v>
      </c>
      <c r="D89" s="3">
        <f t="shared" si="14"/>
        <v>1.8</v>
      </c>
      <c r="E89" s="3">
        <f t="shared" si="15"/>
        <v>3.24</v>
      </c>
      <c r="F89" s="3">
        <f t="shared" si="16"/>
        <v>3.24</v>
      </c>
      <c r="G89" s="3"/>
    </row>
    <row r="90" ht="15.75" customHeight="1">
      <c r="A90" s="3">
        <v>28.0</v>
      </c>
      <c r="B90" s="3">
        <v>4.0</v>
      </c>
      <c r="C90" s="3">
        <f t="shared" si="13"/>
        <v>112</v>
      </c>
      <c r="D90" s="3">
        <f t="shared" si="14"/>
        <v>2.8</v>
      </c>
      <c r="E90" s="3">
        <f t="shared" si="15"/>
        <v>7.84</v>
      </c>
      <c r="F90" s="3">
        <f t="shared" si="16"/>
        <v>31.36</v>
      </c>
      <c r="G90" s="3"/>
    </row>
    <row r="91" ht="15.75" customHeight="1">
      <c r="A91" s="3"/>
      <c r="B91" s="3"/>
      <c r="C91" s="3"/>
      <c r="D91" s="3"/>
      <c r="E91" s="3"/>
      <c r="F91" s="3"/>
      <c r="G91" s="3"/>
    </row>
    <row r="92" ht="15.75" customHeight="1">
      <c r="A92" s="3"/>
      <c r="B92" s="3">
        <f t="shared" ref="B92:C92" si="17">SUM(B84:B91)</f>
        <v>20</v>
      </c>
      <c r="C92" s="3">
        <f t="shared" si="17"/>
        <v>504</v>
      </c>
      <c r="D92" s="3"/>
      <c r="E92" s="3"/>
      <c r="F92" s="3">
        <f>SUM(F84:F91)</f>
        <v>77.2</v>
      </c>
      <c r="G92" s="3"/>
    </row>
    <row r="93" ht="15.75" customHeight="1">
      <c r="A93" s="3"/>
      <c r="B93" s="3"/>
      <c r="C93" s="3"/>
      <c r="D93" s="3"/>
      <c r="E93" s="3"/>
      <c r="F93" s="3"/>
      <c r="G93" s="3"/>
    </row>
    <row r="94" ht="15.75" customHeight="1"/>
    <row r="95" ht="15.75" customHeight="1">
      <c r="A95" s="1" t="s">
        <v>7</v>
      </c>
      <c r="B95" s="1" t="s">
        <v>29</v>
      </c>
      <c r="C95" s="1"/>
      <c r="D95" s="5"/>
      <c r="E95" s="5" t="s">
        <v>15</v>
      </c>
    </row>
    <row r="96" ht="15.75" customHeight="1">
      <c r="A96" s="1" t="s">
        <v>30</v>
      </c>
      <c r="B96" s="1">
        <f>C92/B92</f>
        <v>25.2</v>
      </c>
      <c r="C96" s="1"/>
      <c r="E96" s="5">
        <v>20.0</v>
      </c>
    </row>
    <row r="97" ht="15.75" customHeight="1">
      <c r="A97" s="1"/>
      <c r="B97" s="1"/>
      <c r="C97" s="1"/>
    </row>
    <row r="98" ht="15.75" customHeight="1">
      <c r="A98" s="1" t="s">
        <v>31</v>
      </c>
      <c r="B98" s="1">
        <f>F92/E96</f>
        <v>3.86</v>
      </c>
      <c r="C98" s="1"/>
    </row>
    <row r="99" ht="15.75" customHeight="1">
      <c r="A99" s="1"/>
      <c r="B99" s="1"/>
      <c r="C99" s="1"/>
    </row>
    <row r="100" ht="15.75" customHeight="1">
      <c r="A100" s="1" t="s">
        <v>32</v>
      </c>
      <c r="B100" s="1"/>
      <c r="C100" s="1" t="s">
        <v>33</v>
      </c>
    </row>
    <row r="101" ht="15.75" customHeight="1">
      <c r="A101" s="1"/>
      <c r="B101" s="1"/>
      <c r="C101" s="1">
        <f>sqrt(B98)</f>
        <v>1.96468827</v>
      </c>
    </row>
    <row r="102" ht="15.75" customHeight="1"/>
    <row r="103" ht="15.75" customHeight="1"/>
    <row r="104" ht="15.75" customHeight="1">
      <c r="A104" s="1" t="s">
        <v>34</v>
      </c>
      <c r="B104" s="1"/>
      <c r="C104" s="1"/>
      <c r="D104" s="1"/>
    </row>
    <row r="105" ht="15.75" customHeight="1"/>
    <row r="106" ht="15.75" customHeight="1">
      <c r="A106" s="5" t="s">
        <v>35</v>
      </c>
      <c r="B106" s="5" t="s">
        <v>36</v>
      </c>
    </row>
    <row r="107" ht="15.75" customHeight="1">
      <c r="A107" s="5">
        <v>25.2</v>
      </c>
      <c r="B107" s="5">
        <v>1.96468827</v>
      </c>
    </row>
    <row r="108" ht="15.75" customHeight="1"/>
    <row r="109" ht="15.75" customHeight="1">
      <c r="A109" s="1" t="s">
        <v>37</v>
      </c>
      <c r="B109" s="1" t="s">
        <v>38</v>
      </c>
      <c r="C109" s="1"/>
    </row>
    <row r="110" ht="15.75" customHeight="1">
      <c r="A110" s="1" t="s">
        <v>39</v>
      </c>
      <c r="B110" s="1">
        <f>(B107/A107)*100</f>
        <v>7.796382024</v>
      </c>
      <c r="C110" s="1"/>
    </row>
    <row r="111" ht="15.75" customHeight="1">
      <c r="A111" s="5"/>
    </row>
    <row r="112" ht="15.75" customHeight="1">
      <c r="A112" s="1" t="s">
        <v>40</v>
      </c>
      <c r="B112" s="1"/>
      <c r="C112" s="1"/>
    </row>
    <row r="113" ht="15.75" customHeight="1">
      <c r="A113" s="4"/>
    </row>
    <row r="114" ht="15.75" customHeight="1">
      <c r="A114" s="2" t="s">
        <v>10</v>
      </c>
      <c r="B114" s="2" t="s">
        <v>11</v>
      </c>
      <c r="C114" s="2" t="s">
        <v>3</v>
      </c>
      <c r="D114" s="2" t="s">
        <v>41</v>
      </c>
    </row>
    <row r="115" ht="15.75" customHeight="1">
      <c r="A115" s="3">
        <v>1.0</v>
      </c>
      <c r="B115" s="3">
        <v>14.0</v>
      </c>
      <c r="C115" s="3">
        <v>2.0</v>
      </c>
      <c r="D115" s="3">
        <f>C115</f>
        <v>2</v>
      </c>
      <c r="F115" s="5"/>
    </row>
    <row r="116" ht="15.75" customHeight="1">
      <c r="A116" s="3">
        <f t="shared" ref="A116:B116" si="18">A115+14</f>
        <v>15</v>
      </c>
      <c r="B116" s="3">
        <f t="shared" si="18"/>
        <v>28</v>
      </c>
      <c r="C116" s="3">
        <v>6.0</v>
      </c>
      <c r="D116" s="3">
        <f t="shared" ref="D116:D125" si="20">D115+C116</f>
        <v>8</v>
      </c>
    </row>
    <row r="117" ht="15.75" customHeight="1">
      <c r="A117" s="3">
        <f t="shared" ref="A117:B117" si="19">A116+14</f>
        <v>29</v>
      </c>
      <c r="B117" s="3">
        <f t="shared" si="19"/>
        <v>42</v>
      </c>
      <c r="C117" s="3">
        <v>9.0</v>
      </c>
      <c r="D117" s="3">
        <f t="shared" si="20"/>
        <v>17</v>
      </c>
      <c r="F117" s="1" t="s">
        <v>13</v>
      </c>
      <c r="G117" s="1">
        <v>57.0</v>
      </c>
    </row>
    <row r="118" ht="15.75" customHeight="1">
      <c r="A118" s="3">
        <f t="shared" ref="A118:B118" si="21">A117+14</f>
        <v>43</v>
      </c>
      <c r="B118" s="3">
        <f t="shared" si="21"/>
        <v>56</v>
      </c>
      <c r="C118" s="3">
        <v>14.0</v>
      </c>
      <c r="D118" s="3">
        <f t="shared" si="20"/>
        <v>31</v>
      </c>
      <c r="F118" s="1" t="s">
        <v>3</v>
      </c>
      <c r="G118" s="1">
        <v>15.0</v>
      </c>
    </row>
    <row r="119" ht="15.75" customHeight="1">
      <c r="A119" s="3">
        <f t="shared" ref="A119:B119" si="22">A118+14</f>
        <v>57</v>
      </c>
      <c r="B119" s="3">
        <f t="shared" si="22"/>
        <v>70</v>
      </c>
      <c r="C119" s="3">
        <v>15.0</v>
      </c>
      <c r="D119" s="3">
        <f t="shared" si="20"/>
        <v>46</v>
      </c>
      <c r="F119" s="1" t="s">
        <v>41</v>
      </c>
      <c r="G119" s="1">
        <v>31.0</v>
      </c>
    </row>
    <row r="120" ht="15.75" customHeight="1">
      <c r="A120" s="3">
        <f t="shared" ref="A120:B120" si="23">A119+14</f>
        <v>71</v>
      </c>
      <c r="B120" s="3">
        <f t="shared" si="23"/>
        <v>84</v>
      </c>
      <c r="C120" s="3">
        <v>13.0</v>
      </c>
      <c r="D120" s="3">
        <f t="shared" si="20"/>
        <v>59</v>
      </c>
      <c r="F120" s="1" t="s">
        <v>42</v>
      </c>
      <c r="G120" s="1">
        <v>14.0</v>
      </c>
    </row>
    <row r="121" ht="15.75" customHeight="1">
      <c r="A121" s="3">
        <f t="shared" ref="A121:B121" si="24">A120+14</f>
        <v>85</v>
      </c>
      <c r="B121" s="3">
        <f t="shared" si="24"/>
        <v>98</v>
      </c>
      <c r="C121" s="3">
        <v>4.0</v>
      </c>
      <c r="D121" s="3">
        <f t="shared" si="20"/>
        <v>63</v>
      </c>
      <c r="F121" s="1" t="s">
        <v>15</v>
      </c>
      <c r="G121" s="1">
        <v>57.0</v>
      </c>
    </row>
    <row r="122" ht="15.75" customHeight="1">
      <c r="A122" s="3">
        <f t="shared" ref="A122:B122" si="25">A121+14</f>
        <v>99</v>
      </c>
      <c r="B122" s="3">
        <f t="shared" si="25"/>
        <v>112</v>
      </c>
      <c r="C122" s="3">
        <v>4.0</v>
      </c>
      <c r="D122" s="3">
        <f t="shared" si="20"/>
        <v>67</v>
      </c>
      <c r="F122" s="1"/>
      <c r="G122" s="1"/>
    </row>
    <row r="123" ht="15.75" customHeight="1">
      <c r="A123" s="3">
        <f t="shared" ref="A123:B123" si="26">A122+14</f>
        <v>113</v>
      </c>
      <c r="B123" s="3">
        <f t="shared" si="26"/>
        <v>126</v>
      </c>
      <c r="C123" s="3">
        <v>1.0</v>
      </c>
      <c r="D123" s="3">
        <f t="shared" si="20"/>
        <v>68</v>
      </c>
    </row>
    <row r="124" ht="15.75" customHeight="1">
      <c r="A124" s="3">
        <f t="shared" ref="A124:B124" si="27">A123+14</f>
        <v>127</v>
      </c>
      <c r="B124" s="3">
        <f t="shared" si="27"/>
        <v>140</v>
      </c>
      <c r="C124" s="3">
        <v>1.0</v>
      </c>
      <c r="D124" s="3">
        <f t="shared" si="20"/>
        <v>69</v>
      </c>
    </row>
    <row r="125" ht="15.75" customHeight="1">
      <c r="A125" s="3">
        <f t="shared" ref="A125:B125" si="28">A124+14</f>
        <v>141</v>
      </c>
      <c r="B125" s="3">
        <f t="shared" si="28"/>
        <v>154</v>
      </c>
      <c r="C125" s="3">
        <v>1.0</v>
      </c>
      <c r="D125" s="3">
        <f t="shared" si="20"/>
        <v>70</v>
      </c>
    </row>
    <row r="126" ht="15.75" customHeight="1"/>
    <row r="127" ht="15.75" customHeight="1">
      <c r="A127" s="1" t="s">
        <v>43</v>
      </c>
      <c r="B127" s="1">
        <f>G121/4</f>
        <v>14.25</v>
      </c>
      <c r="C127" s="1"/>
    </row>
    <row r="128" ht="15.75" customHeight="1"/>
    <row r="129" ht="15.75" customHeight="1">
      <c r="A129" s="1" t="s">
        <v>44</v>
      </c>
      <c r="B129" s="1"/>
      <c r="C129" s="1" t="s">
        <v>45</v>
      </c>
      <c r="E129" s="1" t="s">
        <v>46</v>
      </c>
    </row>
    <row r="130" ht="15.75" customHeight="1">
      <c r="A130" s="1"/>
      <c r="B130" s="1"/>
      <c r="C130" s="1"/>
    </row>
    <row r="131" ht="15.75" customHeight="1">
      <c r="A131" s="1" t="s">
        <v>47</v>
      </c>
      <c r="B131" s="1">
        <f>G117+((B127-G119)/15)*14</f>
        <v>41.36666667</v>
      </c>
      <c r="C131" s="1"/>
    </row>
    <row r="132" ht="15.75" customHeight="1">
      <c r="A132" s="1"/>
      <c r="B132" s="1"/>
      <c r="C132" s="1"/>
    </row>
    <row r="133" ht="15.75" customHeight="1">
      <c r="A133" s="1" t="s">
        <v>48</v>
      </c>
      <c r="B133" s="1">
        <f>G117+(((G121/2)-G119)/15)*14</f>
        <v>54.66666667</v>
      </c>
      <c r="C133" s="1"/>
    </row>
    <row r="134" ht="15.75" customHeight="1">
      <c r="A134" s="1"/>
      <c r="B134" s="1"/>
      <c r="C134" s="1"/>
    </row>
    <row r="135" ht="15.75" customHeight="1">
      <c r="A135" s="1" t="s">
        <v>49</v>
      </c>
      <c r="B135" s="1">
        <f>G117+((3*B127-G119)/15)*14</f>
        <v>67.96666667</v>
      </c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