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V\Minecraft Mods\TurretModRebirth\"/>
    </mc:Choice>
  </mc:AlternateContent>
  <xr:revisionPtr revIDLastSave="0" documentId="13_ncr:1_{9EA7E0D9-3E76-4447-9063-EE67AD916D87}" xr6:coauthVersionLast="45" xr6:coauthVersionMax="45" xr10:uidLastSave="{00000000-0000-0000-0000-000000000000}"/>
  <bookViews>
    <workbookView xWindow="-120" yWindow="-120" windowWidth="29040" windowHeight="15990" xr2:uid="{7E8BCA5C-DD1A-4492-AF6D-ED9C7BE789D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G25" i="1"/>
  <c r="G22" i="1"/>
  <c r="G24" i="1"/>
  <c r="I24" i="1"/>
  <c r="J24" i="1" s="1"/>
  <c r="I25" i="1"/>
  <c r="J25" i="1" s="1"/>
  <c r="I22" i="1"/>
  <c r="J22" i="1" s="1"/>
  <c r="I20" i="1" l="1"/>
  <c r="J20" i="1" s="1"/>
  <c r="G20" i="1"/>
  <c r="G17" i="1"/>
  <c r="I16" i="1"/>
  <c r="J16" i="1" s="1"/>
  <c r="G16" i="1"/>
  <c r="J4" i="1"/>
  <c r="J7" i="1"/>
  <c r="J2" i="1"/>
  <c r="I3" i="1"/>
  <c r="J3" i="1" s="1"/>
  <c r="I4" i="1"/>
  <c r="I2" i="1"/>
  <c r="I18" i="1"/>
  <c r="J18" i="1" s="1"/>
  <c r="I15" i="1"/>
  <c r="J15" i="1" s="1"/>
  <c r="I14" i="1"/>
  <c r="J14" i="1" s="1"/>
  <c r="I11" i="1"/>
  <c r="J11" i="1" s="1"/>
  <c r="I12" i="1"/>
  <c r="J12" i="1" s="1"/>
  <c r="I10" i="1"/>
  <c r="J10" i="1" s="1"/>
  <c r="I7" i="1"/>
  <c r="I8" i="1"/>
  <c r="J8" i="1" s="1"/>
  <c r="I6" i="1"/>
  <c r="J6" i="1" s="1"/>
  <c r="G4" i="1"/>
  <c r="G12" i="1"/>
  <c r="G8" i="1"/>
  <c r="G18" i="1" l="1"/>
  <c r="G15" i="1"/>
  <c r="G14" i="1"/>
  <c r="G3" i="1"/>
  <c r="G6" i="1"/>
  <c r="G7" i="1"/>
  <c r="G10" i="1"/>
  <c r="G11" i="1"/>
</calcChain>
</file>

<file path=xl/sharedStrings.xml><?xml version="1.0" encoding="utf-8"?>
<sst xmlns="http://schemas.openxmlformats.org/spreadsheetml/2006/main" count="89" uniqueCount="60">
  <si>
    <t>Tier</t>
  </si>
  <si>
    <t>Damage per projectile</t>
  </si>
  <si>
    <t>Damage per second</t>
  </si>
  <si>
    <t>Projectiles per shot</t>
  </si>
  <si>
    <t>Turret</t>
  </si>
  <si>
    <t>Crossbow</t>
  </si>
  <si>
    <t>Revolver</t>
  </si>
  <si>
    <t>Shotgun</t>
  </si>
  <si>
    <t>Minigun</t>
  </si>
  <si>
    <t>Laser</t>
  </si>
  <si>
    <t>Flamethrower</t>
  </si>
  <si>
    <t>Preferred DPS</t>
  </si>
  <si>
    <t>Range in Blocks</t>
  </si>
  <si>
    <t>FLAK</t>
  </si>
  <si>
    <t>avg. Pause Ticks</t>
  </si>
  <si>
    <t>Torpedo</t>
  </si>
  <si>
    <t>Railgun</t>
  </si>
  <si>
    <t>Artillery</t>
  </si>
  <si>
    <t>-/-</t>
  </si>
  <si>
    <t>Plasma</t>
  </si>
  <si>
    <t>Shockwave</t>
  </si>
  <si>
    <t>Tesla</t>
  </si>
  <si>
    <t>Refractor</t>
  </si>
  <si>
    <t>single-target turrets</t>
  </si>
  <si>
    <t>omni-directional AOE turrets</t>
  </si>
  <si>
    <t>one-directional AOE turrets</t>
  </si>
  <si>
    <t>naval turrets</t>
  </si>
  <si>
    <t>anti-air turrets</t>
  </si>
  <si>
    <t>Harpoon</t>
  </si>
  <si>
    <t xml:space="preserve"> </t>
  </si>
  <si>
    <t>support turrets</t>
  </si>
  <si>
    <t>Cryolator</t>
  </si>
  <si>
    <t>Forcefield</t>
  </si>
  <si>
    <t>8 - 24</t>
  </si>
  <si>
    <t>Vacuum</t>
  </si>
  <si>
    <t>Preferred DPP</t>
  </si>
  <si>
    <t>Regenerator</t>
  </si>
  <si>
    <t>Peacekeeper</t>
  </si>
  <si>
    <t>slows down enemies</t>
  </si>
  <si>
    <t>keeps enemies out of area, can protect from projectiles and explosions as well</t>
  </si>
  <si>
    <t>collects items and XP orbs</t>
  </si>
  <si>
    <t>heals its targets</t>
  </si>
  <si>
    <t>makes mobs in its area peaceful</t>
  </si>
  <si>
    <t>shoots multiple spread-out pebbles at targets</t>
  </si>
  <si>
    <t>Evoker</t>
  </si>
  <si>
    <t>Aurora</t>
  </si>
  <si>
    <t>projectiles pass through targets, targets are lit on fire</t>
  </si>
  <si>
    <t>targets are lit on fire</t>
  </si>
  <si>
    <t>ultra high range, chance of critical hits</t>
  </si>
  <si>
    <t>projectile bounces off of other enemies and hits others who are close enough with weakened damage</t>
  </si>
  <si>
    <t>projectiles create block-friendly explosions, range of turret depend on ammo type</t>
  </si>
  <si>
    <t>Special Properties</t>
  </si>
  <si>
    <t>projectile create explosions upon impact, projectile itself won't deal damage</t>
  </si>
  <si>
    <t>shoots lightning bolts at targets around it, small chance of paralysing targets</t>
  </si>
  <si>
    <t>projectile pass through targets, armor-piercing</t>
  </si>
  <si>
    <t>activates when target gets close enough (1/2 of its range), throws enemies away beyond ist range</t>
  </si>
  <si>
    <t>can pass through blocks</t>
  </si>
  <si>
    <t>Summons vex drones that stay until either the turret or the drone dies, can pass through blocks</t>
  </si>
  <si>
    <t>Schwarzschild</t>
  </si>
  <si>
    <t>sucks up targets in its area and teleports them somewhere else outside its range, high above 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</si>
</sst>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979"/>
        <bgColor indexed="64"/>
      </patternFill>
    </fill>
    <fill>
      <patternFill patternType="solid">
        <fgColor rgb="FF00B0F0"/>
        <bgColor theme="0" tint="-0.14999847407452621"/>
      </patternFill>
    </fill>
    <fill>
      <patternFill patternType="solid">
        <fgColor theme="7" tint="0.39997558519241921"/>
        <bgColor theme="0" tint="-0.14999847407452621"/>
      </patternFill>
    </fill>
    <fill>
      <patternFill patternType="solid">
        <fgColor theme="9"/>
        <bgColor indexed="64"/>
      </patternFill>
    </fill>
    <fill>
      <patternFill patternType="solid">
        <fgColor rgb="FFE07DFF"/>
        <bgColor indexed="64"/>
      </patternFill>
    </fill>
    <fill>
      <patternFill patternType="solid">
        <fgColor rgb="FFD9B3FF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/>
      <right/>
      <top style="thin">
        <color theme="1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87">
    <xf numFmtId="0" fontId="0" fillId="0" borderId="0" xfId="0"/>
    <xf numFmtId="2" fontId="0" fillId="0" borderId="0" xfId="0" applyNumberFormat="1"/>
    <xf numFmtId="2" fontId="2" fillId="0" borderId="0" xfId="0" applyNumberFormat="1" applyFont="1" applyBorder="1" applyAlignment="1">
      <alignment vertical="center" wrapText="1"/>
    </xf>
    <xf numFmtId="0" fontId="0" fillId="2" borderId="2" xfId="0" applyFill="1" applyBorder="1"/>
    <xf numFmtId="0" fontId="0" fillId="3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4" borderId="2" xfId="0" applyFill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2" fontId="2" fillId="0" borderId="1" xfId="0" applyNumberFormat="1" applyFont="1" applyBorder="1" applyAlignment="1">
      <alignment vertical="center" wrapText="1"/>
    </xf>
    <xf numFmtId="0" fontId="1" fillId="2" borderId="6" xfId="0" applyFont="1" applyFill="1" applyBorder="1"/>
    <xf numFmtId="0" fontId="1" fillId="3" borderId="6" xfId="0" applyFont="1" applyFill="1" applyBorder="1"/>
    <xf numFmtId="0" fontId="1" fillId="5" borderId="6" xfId="0" applyFont="1" applyFill="1" applyBorder="1"/>
    <xf numFmtId="0" fontId="3" fillId="2" borderId="6" xfId="0" applyFont="1" applyFill="1" applyBorder="1"/>
    <xf numFmtId="0" fontId="1" fillId="4" borderId="6" xfId="0" applyFont="1" applyFill="1" applyBorder="1"/>
    <xf numFmtId="0" fontId="1" fillId="4" borderId="14" xfId="0" applyFont="1" applyFill="1" applyBorder="1"/>
    <xf numFmtId="0" fontId="3" fillId="0" borderId="6" xfId="0" applyFont="1" applyFill="1" applyBorder="1"/>
    <xf numFmtId="0" fontId="3" fillId="0" borderId="9" xfId="0" applyFont="1" applyFill="1" applyBorder="1"/>
    <xf numFmtId="164" fontId="3" fillId="0" borderId="0" xfId="0" applyNumberFormat="1" applyFont="1" applyFill="1" applyBorder="1" applyAlignment="1">
      <alignment horizontal="right"/>
    </xf>
    <xf numFmtId="0" fontId="0" fillId="12" borderId="2" xfId="0" applyFill="1" applyBorder="1"/>
    <xf numFmtId="0" fontId="0" fillId="6" borderId="15" xfId="0" applyFill="1" applyBorder="1"/>
    <xf numFmtId="0" fontId="0" fillId="12" borderId="15" xfId="0" applyFill="1" applyBorder="1"/>
    <xf numFmtId="0" fontId="3" fillId="0" borderId="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right"/>
    </xf>
    <xf numFmtId="164" fontId="3" fillId="0" borderId="7" xfId="0" applyNumberFormat="1" applyFont="1" applyFill="1" applyBorder="1" applyAlignment="1">
      <alignment horizontal="right"/>
    </xf>
    <xf numFmtId="0" fontId="3" fillId="0" borderId="11" xfId="0" applyFont="1" applyFill="1" applyBorder="1"/>
    <xf numFmtId="0" fontId="3" fillId="0" borderId="12" xfId="0" applyFont="1" applyFill="1" applyBorder="1" applyAlignment="1">
      <alignment horizontal="right"/>
    </xf>
    <xf numFmtId="164" fontId="3" fillId="0" borderId="12" xfId="0" quotePrefix="1" applyNumberFormat="1" applyFont="1" applyFill="1" applyBorder="1" applyAlignment="1">
      <alignment horizontal="right"/>
    </xf>
    <xf numFmtId="0" fontId="3" fillId="0" borderId="12" xfId="0" quotePrefix="1" applyFont="1" applyFill="1" applyBorder="1" applyAlignment="1">
      <alignment horizontal="right"/>
    </xf>
    <xf numFmtId="164" fontId="3" fillId="0" borderId="12" xfId="0" applyNumberFormat="1" applyFont="1" applyFill="1" applyBorder="1" applyAlignment="1">
      <alignment horizontal="right"/>
    </xf>
    <xf numFmtId="2" fontId="4" fillId="0" borderId="1" xfId="0" applyNumberFormat="1" applyFont="1" applyBorder="1" applyAlignment="1">
      <alignment vertical="center" wrapText="1"/>
    </xf>
    <xf numFmtId="2" fontId="4" fillId="0" borderId="0" xfId="0" applyNumberFormat="1" applyFont="1" applyBorder="1" applyAlignment="1">
      <alignment vertical="center" wrapText="1"/>
    </xf>
    <xf numFmtId="164" fontId="5" fillId="0" borderId="6" xfId="0" applyNumberFormat="1" applyFont="1" applyFill="1" applyBorder="1" applyAlignment="1">
      <alignment horizontal="right"/>
    </xf>
    <xf numFmtId="164" fontId="5" fillId="0" borderId="8" xfId="0" applyNumberFormat="1" applyFont="1" applyFill="1" applyBorder="1" applyAlignment="1">
      <alignment horizontal="right"/>
    </xf>
    <xf numFmtId="164" fontId="5" fillId="0" borderId="9" xfId="0" applyNumberFormat="1" applyFont="1" applyFill="1" applyBorder="1" applyAlignment="1">
      <alignment horizontal="right"/>
    </xf>
    <xf numFmtId="164" fontId="5" fillId="0" borderId="10" xfId="0" applyNumberFormat="1" applyFont="1" applyFill="1" applyBorder="1" applyAlignment="1">
      <alignment horizontal="right"/>
    </xf>
    <xf numFmtId="164" fontId="5" fillId="0" borderId="11" xfId="0" quotePrefix="1" applyNumberFormat="1" applyFont="1" applyFill="1" applyBorder="1" applyAlignment="1">
      <alignment horizontal="right"/>
    </xf>
    <xf numFmtId="164" fontId="5" fillId="0" borderId="13" xfId="0" quotePrefix="1" applyNumberFormat="1" applyFont="1" applyFill="1" applyBorder="1" applyAlignment="1">
      <alignment horizontal="right"/>
    </xf>
    <xf numFmtId="164" fontId="5" fillId="0" borderId="9" xfId="0" quotePrefix="1" applyNumberFormat="1" applyFont="1" applyFill="1" applyBorder="1" applyAlignment="1">
      <alignment horizontal="right"/>
    </xf>
    <xf numFmtId="164" fontId="5" fillId="0" borderId="10" xfId="0" quotePrefix="1" applyNumberFormat="1" applyFont="1" applyFill="1" applyBorder="1" applyAlignment="1">
      <alignment horizontal="right"/>
    </xf>
    <xf numFmtId="0" fontId="0" fillId="0" borderId="8" xfId="0" applyBorder="1"/>
    <xf numFmtId="0" fontId="0" fillId="0" borderId="13" xfId="0" applyBorder="1"/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right"/>
    </xf>
    <xf numFmtId="0" fontId="0" fillId="0" borderId="12" xfId="0" applyBorder="1"/>
    <xf numFmtId="164" fontId="5" fillId="0" borderId="0" xfId="0" applyNumberFormat="1" applyFont="1" applyFill="1" applyBorder="1" applyAlignment="1">
      <alignment horizontal="right"/>
    </xf>
    <xf numFmtId="0" fontId="0" fillId="13" borderId="7" xfId="0" applyFill="1" applyBorder="1" applyAlignment="1">
      <alignment horizontal="center" vertical="center"/>
    </xf>
    <xf numFmtId="0" fontId="0" fillId="0" borderId="0" xfId="0" quotePrefix="1"/>
    <xf numFmtId="164" fontId="5" fillId="0" borderId="0" xfId="0" quotePrefix="1" applyNumberFormat="1" applyFont="1" applyFill="1" applyBorder="1" applyAlignment="1">
      <alignment horizontal="right"/>
    </xf>
    <xf numFmtId="2" fontId="0" fillId="0" borderId="12" xfId="0" applyNumberFormat="1" applyBorder="1"/>
    <xf numFmtId="164" fontId="5" fillId="0" borderId="12" xfId="0" applyNumberFormat="1" applyFont="1" applyFill="1" applyBorder="1" applyAlignment="1">
      <alignment horizontal="right"/>
    </xf>
    <xf numFmtId="0" fontId="0" fillId="13" borderId="0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0" fillId="0" borderId="11" xfId="0" applyBorder="1"/>
    <xf numFmtId="0" fontId="0" fillId="0" borderId="5" xfId="0" applyBorder="1"/>
    <xf numFmtId="0" fontId="0" fillId="0" borderId="2" xfId="0" applyBorder="1"/>
    <xf numFmtId="0" fontId="2" fillId="0" borderId="16" xfId="0" applyFont="1" applyBorder="1" applyAlignment="1">
      <alignment vertical="center"/>
    </xf>
    <xf numFmtId="164" fontId="5" fillId="0" borderId="13" xfId="0" applyNumberFormat="1" applyFont="1" applyFill="1" applyBorder="1" applyAlignment="1">
      <alignment horizontal="right"/>
    </xf>
    <xf numFmtId="164" fontId="6" fillId="0" borderId="7" xfId="0" applyNumberFormat="1" applyFont="1" applyFill="1" applyBorder="1" applyAlignment="1">
      <alignment horizontal="right"/>
    </xf>
    <xf numFmtId="164" fontId="6" fillId="0" borderId="12" xfId="0" quotePrefix="1" applyNumberFormat="1" applyFont="1" applyFill="1" applyBorder="1" applyAlignment="1">
      <alignment horizontal="right"/>
    </xf>
    <xf numFmtId="164" fontId="6" fillId="0" borderId="12" xfId="0" applyNumberFormat="1" applyFont="1" applyFill="1" applyBorder="1" applyAlignment="1">
      <alignment horizontal="right"/>
    </xf>
    <xf numFmtId="164" fontId="6" fillId="0" borderId="8" xfId="0" applyNumberFormat="1" applyFont="1" applyFill="1" applyBorder="1" applyAlignment="1">
      <alignment horizontal="right"/>
    </xf>
    <xf numFmtId="164" fontId="6" fillId="0" borderId="10" xfId="0" quotePrefix="1" applyNumberFormat="1" applyFont="1" applyFill="1" applyBorder="1" applyAlignment="1">
      <alignment horizontal="right"/>
    </xf>
    <xf numFmtId="164" fontId="6" fillId="0" borderId="10" xfId="0" applyNumberFormat="1" applyFont="1" applyFill="1" applyBorder="1" applyAlignment="1">
      <alignment horizontal="right"/>
    </xf>
    <xf numFmtId="164" fontId="6" fillId="0" borderId="13" xfId="0" applyNumberFormat="1" applyFont="1" applyFill="1" applyBorder="1" applyAlignment="1">
      <alignment horizontal="right"/>
    </xf>
    <xf numFmtId="164" fontId="6" fillId="0" borderId="0" xfId="0" quotePrefix="1" applyNumberFormat="1" applyFont="1" applyFill="1" applyBorder="1" applyAlignment="1">
      <alignment horizontal="right"/>
    </xf>
    <xf numFmtId="2" fontId="0" fillId="0" borderId="0" xfId="0" quotePrefix="1" applyNumberFormat="1" applyAlignment="1">
      <alignment horizontal="right"/>
    </xf>
    <xf numFmtId="2" fontId="7" fillId="0" borderId="1" xfId="0" applyNumberFormat="1" applyFont="1" applyBorder="1" applyAlignment="1">
      <alignment vertical="center" wrapText="1"/>
    </xf>
    <xf numFmtId="0" fontId="8" fillId="0" borderId="8" xfId="0" applyFont="1" applyBorder="1"/>
    <xf numFmtId="0" fontId="8" fillId="0" borderId="10" xfId="0" applyFont="1" applyBorder="1"/>
    <xf numFmtId="0" fontId="8" fillId="0" borderId="13" xfId="0" applyFont="1" applyBorder="1"/>
    <xf numFmtId="0" fontId="8" fillId="0" borderId="8" xfId="0" applyFont="1" applyFill="1" applyBorder="1"/>
    <xf numFmtId="0" fontId="8" fillId="0" borderId="10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D9B3FF"/>
      <color rgb="FFCC99FF"/>
      <color rgb="FFE07DFF"/>
      <color rgb="FFFF79FF"/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87ED-83F5-455D-B0CA-A5D115F49DE0}">
  <dimension ref="A1:N25"/>
  <sheetViews>
    <sheetView tabSelected="1" workbookViewId="0">
      <selection activeCell="K31" sqref="K31"/>
    </sheetView>
  </sheetViews>
  <sheetFormatPr baseColWidth="10" defaultRowHeight="15" x14ac:dyDescent="0.25"/>
  <cols>
    <col min="1" max="1" width="2.85546875" customWidth="1"/>
    <col min="2" max="2" width="6.5703125" customWidth="1"/>
    <col min="3" max="3" width="13.5703125" bestFit="1" customWidth="1"/>
    <col min="4" max="4" width="10.85546875" bestFit="1" customWidth="1"/>
    <col min="5" max="5" width="12.5703125" bestFit="1" customWidth="1"/>
    <col min="6" max="6" width="11.85546875" bestFit="1" customWidth="1"/>
    <col min="7" max="8" width="13.85546875" style="1" bestFit="1" customWidth="1"/>
    <col min="9" max="9" width="9.5703125" style="1" bestFit="1" customWidth="1"/>
    <col min="10" max="10" width="9.5703125" style="1" customWidth="1"/>
    <col min="11" max="11" width="97.85546875" customWidth="1"/>
    <col min="12" max="12" width="17" customWidth="1"/>
    <col min="13" max="13" width="3.5703125" customWidth="1"/>
    <col min="14" max="14" width="26.140625" bestFit="1" customWidth="1"/>
  </cols>
  <sheetData>
    <row r="1" spans="1:14" ht="38.25" customHeight="1" x14ac:dyDescent="0.25">
      <c r="A1" s="70" t="s">
        <v>29</v>
      </c>
      <c r="B1" s="8" t="s">
        <v>0</v>
      </c>
      <c r="C1" s="8" t="s">
        <v>4</v>
      </c>
      <c r="D1" s="9" t="s">
        <v>12</v>
      </c>
      <c r="E1" s="9" t="s">
        <v>14</v>
      </c>
      <c r="F1" s="9" t="s">
        <v>3</v>
      </c>
      <c r="G1" s="10" t="s">
        <v>2</v>
      </c>
      <c r="H1" s="10" t="s">
        <v>1</v>
      </c>
      <c r="I1" s="31" t="s">
        <v>11</v>
      </c>
      <c r="J1" s="32" t="s">
        <v>35</v>
      </c>
      <c r="K1" s="81" t="s">
        <v>51</v>
      </c>
      <c r="L1" s="2"/>
    </row>
    <row r="2" spans="1:14" x14ac:dyDescent="0.25">
      <c r="A2" s="11"/>
      <c r="B2" s="43">
        <v>1</v>
      </c>
      <c r="C2" s="17" t="s">
        <v>5</v>
      </c>
      <c r="D2" s="24">
        <v>16</v>
      </c>
      <c r="E2" s="24">
        <v>20</v>
      </c>
      <c r="F2" s="24">
        <v>1</v>
      </c>
      <c r="G2" s="72">
        <f>(F2*H2)/E2*20</f>
        <v>4</v>
      </c>
      <c r="H2" s="25">
        <v>4</v>
      </c>
      <c r="I2" s="33">
        <f>2+2*(B2) - (D2/8-B2-1)</f>
        <v>4</v>
      </c>
      <c r="J2" s="34">
        <f>I2/20*E2/F2</f>
        <v>4</v>
      </c>
      <c r="K2" s="82"/>
      <c r="M2" s="3"/>
      <c r="N2" t="s">
        <v>23</v>
      </c>
    </row>
    <row r="3" spans="1:14" x14ac:dyDescent="0.25">
      <c r="A3" s="12"/>
      <c r="B3" s="44"/>
      <c r="C3" s="18" t="s">
        <v>7</v>
      </c>
      <c r="D3" s="23">
        <v>16</v>
      </c>
      <c r="E3" s="23">
        <v>20</v>
      </c>
      <c r="F3" s="23">
        <v>5</v>
      </c>
      <c r="G3" s="57">
        <f>(F3*H3)/E3*20</f>
        <v>4</v>
      </c>
      <c r="H3" s="19">
        <v>0.8</v>
      </c>
      <c r="I3" s="35">
        <f>2+2*(B$2) - (D3/8-B$2-1)</f>
        <v>4</v>
      </c>
      <c r="J3" s="36">
        <f>I3/20*E3/F3</f>
        <v>0.8</v>
      </c>
      <c r="K3" s="83" t="s">
        <v>43</v>
      </c>
      <c r="M3" s="4"/>
      <c r="N3" t="s">
        <v>25</v>
      </c>
    </row>
    <row r="4" spans="1:14" x14ac:dyDescent="0.25">
      <c r="A4" s="13"/>
      <c r="B4" s="44"/>
      <c r="C4" s="18" t="s">
        <v>28</v>
      </c>
      <c r="D4" s="23">
        <v>16</v>
      </c>
      <c r="E4" s="23">
        <v>30</v>
      </c>
      <c r="F4" s="23">
        <v>1</v>
      </c>
      <c r="G4" s="57">
        <f>(F4*H4)/E4*20</f>
        <v>4</v>
      </c>
      <c r="H4" s="19">
        <v>6</v>
      </c>
      <c r="I4" s="35">
        <f>2+2*(B$2) - (D4/8-B$2-1)</f>
        <v>4</v>
      </c>
      <c r="J4" s="36">
        <f>I4/20*E4/F4</f>
        <v>6</v>
      </c>
      <c r="K4" s="83"/>
      <c r="M4" s="7"/>
      <c r="N4" t="s">
        <v>24</v>
      </c>
    </row>
    <row r="5" spans="1:14" x14ac:dyDescent="0.25">
      <c r="A5" s="21"/>
      <c r="B5" s="45"/>
      <c r="C5" s="26" t="s">
        <v>31</v>
      </c>
      <c r="D5" s="27">
        <v>16</v>
      </c>
      <c r="E5" s="27">
        <v>20</v>
      </c>
      <c r="F5" s="27">
        <v>1</v>
      </c>
      <c r="G5" s="73" t="s">
        <v>18</v>
      </c>
      <c r="H5" s="28" t="s">
        <v>18</v>
      </c>
      <c r="I5" s="37" t="s">
        <v>18</v>
      </c>
      <c r="J5" s="38" t="s">
        <v>18</v>
      </c>
      <c r="K5" s="84" t="s">
        <v>38</v>
      </c>
      <c r="M5" s="5"/>
      <c r="N5" t="s">
        <v>26</v>
      </c>
    </row>
    <row r="6" spans="1:14" x14ac:dyDescent="0.25">
      <c r="A6" s="11"/>
      <c r="B6" s="46">
        <v>2</v>
      </c>
      <c r="C6" s="17" t="s">
        <v>6</v>
      </c>
      <c r="D6" s="24">
        <v>24</v>
      </c>
      <c r="E6" s="24">
        <v>15</v>
      </c>
      <c r="F6" s="24">
        <v>1</v>
      </c>
      <c r="G6" s="72">
        <f>(F6*H6)/E6*20</f>
        <v>6</v>
      </c>
      <c r="H6" s="25">
        <v>4.5</v>
      </c>
      <c r="I6" s="33">
        <f>2+2*(B$6) - (D6/8-B$6-1)</f>
        <v>6</v>
      </c>
      <c r="J6" s="34">
        <f>I6/20*E6/F6</f>
        <v>4.5</v>
      </c>
      <c r="K6" s="82"/>
      <c r="M6" s="20"/>
      <c r="N6" t="s">
        <v>27</v>
      </c>
    </row>
    <row r="7" spans="1:14" x14ac:dyDescent="0.25">
      <c r="A7" s="22"/>
      <c r="B7" s="46"/>
      <c r="C7" s="18" t="s">
        <v>8</v>
      </c>
      <c r="D7" s="23">
        <v>24</v>
      </c>
      <c r="E7" s="23">
        <v>3</v>
      </c>
      <c r="F7" s="23">
        <v>1</v>
      </c>
      <c r="G7" s="57">
        <f>(F7*H7)/E7*20</f>
        <v>6</v>
      </c>
      <c r="H7" s="19">
        <v>0.9</v>
      </c>
      <c r="I7" s="35">
        <f>2+2*(B$6) - (D7/8-B$6-1)</f>
        <v>6</v>
      </c>
      <c r="J7" s="36">
        <f>I7/20*E7/F7</f>
        <v>0.89999999999999991</v>
      </c>
      <c r="K7" s="83"/>
      <c r="M7" s="6"/>
      <c r="N7" t="s">
        <v>30</v>
      </c>
    </row>
    <row r="8" spans="1:14" x14ac:dyDescent="0.25">
      <c r="A8" s="15"/>
      <c r="B8" s="46"/>
      <c r="C8" s="18" t="s">
        <v>21</v>
      </c>
      <c r="D8" s="23">
        <v>16</v>
      </c>
      <c r="E8" s="23">
        <v>10</v>
      </c>
      <c r="F8" s="23">
        <v>4</v>
      </c>
      <c r="G8" s="57">
        <f>(F8*H8)/E8*20</f>
        <v>7</v>
      </c>
      <c r="H8" s="19">
        <v>0.875</v>
      </c>
      <c r="I8" s="35">
        <f>2+2*(B$6) - (D8/8-B$6-1)</f>
        <v>7</v>
      </c>
      <c r="J8" s="36">
        <f>I8/20*E8/F8</f>
        <v>0.875</v>
      </c>
      <c r="K8" s="83" t="s">
        <v>53</v>
      </c>
    </row>
    <row r="9" spans="1:14" x14ac:dyDescent="0.25">
      <c r="A9" s="6"/>
      <c r="B9" s="47"/>
      <c r="C9" s="26" t="s">
        <v>32</v>
      </c>
      <c r="D9" s="29" t="s">
        <v>33</v>
      </c>
      <c r="E9" s="27">
        <v>1</v>
      </c>
      <c r="F9" s="29" t="s">
        <v>18</v>
      </c>
      <c r="G9" s="73" t="s">
        <v>18</v>
      </c>
      <c r="H9" s="28" t="s">
        <v>18</v>
      </c>
      <c r="I9" s="37" t="s">
        <v>18</v>
      </c>
      <c r="J9" s="38" t="s">
        <v>18</v>
      </c>
      <c r="K9" s="84" t="s">
        <v>39</v>
      </c>
    </row>
    <row r="10" spans="1:14" x14ac:dyDescent="0.25">
      <c r="A10" s="14"/>
      <c r="B10" s="48">
        <v>3</v>
      </c>
      <c r="C10" s="17" t="s">
        <v>9</v>
      </c>
      <c r="D10" s="24">
        <v>32</v>
      </c>
      <c r="E10" s="24">
        <v>5</v>
      </c>
      <c r="F10" s="24">
        <v>1</v>
      </c>
      <c r="G10" s="72">
        <f>(F10*H10)/E10*20</f>
        <v>8</v>
      </c>
      <c r="H10" s="25">
        <v>2</v>
      </c>
      <c r="I10" s="33">
        <f>2+2*(B$10) - (D10/8-B$10-1)</f>
        <v>8</v>
      </c>
      <c r="J10" s="34">
        <f>I10/20*E10/F10</f>
        <v>2</v>
      </c>
      <c r="K10" s="82" t="s">
        <v>47</v>
      </c>
    </row>
    <row r="11" spans="1:14" x14ac:dyDescent="0.25">
      <c r="A11" s="12"/>
      <c r="B11" s="49"/>
      <c r="C11" s="18" t="s">
        <v>10</v>
      </c>
      <c r="D11" s="23">
        <v>8</v>
      </c>
      <c r="E11" s="23">
        <v>1</v>
      </c>
      <c r="F11" s="23">
        <v>1</v>
      </c>
      <c r="G11" s="57">
        <f>(F11*H11)/E11*20</f>
        <v>11</v>
      </c>
      <c r="H11" s="19">
        <v>0.55000000000000004</v>
      </c>
      <c r="I11" s="35">
        <f>2+2*(B$10) - (D11/8-B$10-1)</f>
        <v>11</v>
      </c>
      <c r="J11" s="36">
        <f>I11/20*E11/F11</f>
        <v>0.55000000000000004</v>
      </c>
      <c r="K11" s="83" t="s">
        <v>46</v>
      </c>
    </row>
    <row r="12" spans="1:14" x14ac:dyDescent="0.25">
      <c r="A12" s="13"/>
      <c r="B12" s="49"/>
      <c r="C12" s="18" t="s">
        <v>15</v>
      </c>
      <c r="D12" s="23">
        <v>24</v>
      </c>
      <c r="E12" s="23">
        <v>15</v>
      </c>
      <c r="F12" s="23">
        <v>1</v>
      </c>
      <c r="G12" s="57">
        <f>(F12*H12)/E12*20</f>
        <v>9</v>
      </c>
      <c r="H12" s="19">
        <v>6.75</v>
      </c>
      <c r="I12" s="35">
        <f>2+2*(B$10) - (D12/8-B$10-1)</f>
        <v>9</v>
      </c>
      <c r="J12" s="36">
        <f>I12/20*E12/F12</f>
        <v>6.75</v>
      </c>
      <c r="K12" s="83"/>
    </row>
    <row r="13" spans="1:14" x14ac:dyDescent="0.25">
      <c r="A13" s="6"/>
      <c r="B13" s="50"/>
      <c r="C13" s="26" t="s">
        <v>34</v>
      </c>
      <c r="D13" s="27">
        <v>32</v>
      </c>
      <c r="E13" s="27">
        <v>10</v>
      </c>
      <c r="F13" s="29" t="s">
        <v>18</v>
      </c>
      <c r="G13" s="73" t="s">
        <v>18</v>
      </c>
      <c r="H13" s="28" t="s">
        <v>18</v>
      </c>
      <c r="I13" s="37" t="s">
        <v>18</v>
      </c>
      <c r="J13" s="38" t="s">
        <v>18</v>
      </c>
      <c r="K13" s="84" t="s">
        <v>40</v>
      </c>
    </row>
    <row r="14" spans="1:14" x14ac:dyDescent="0.25">
      <c r="A14" s="11"/>
      <c r="B14" s="51">
        <v>4</v>
      </c>
      <c r="C14" s="17" t="s">
        <v>19</v>
      </c>
      <c r="D14" s="24">
        <v>64</v>
      </c>
      <c r="E14" s="24">
        <v>200</v>
      </c>
      <c r="F14" s="24">
        <v>1</v>
      </c>
      <c r="G14" s="72">
        <f>(F14*H14)/E14*20</f>
        <v>7</v>
      </c>
      <c r="H14" s="25">
        <v>70</v>
      </c>
      <c r="I14" s="33">
        <f>2+2*(B$14) - (D14/8-B$14-1)</f>
        <v>7</v>
      </c>
      <c r="J14" s="34">
        <f>I14/20*E14/F14</f>
        <v>70</v>
      </c>
      <c r="K14" s="82" t="s">
        <v>48</v>
      </c>
    </row>
    <row r="15" spans="1:14" x14ac:dyDescent="0.25">
      <c r="A15" s="20"/>
      <c r="B15" s="52"/>
      <c r="C15" s="18" t="s">
        <v>13</v>
      </c>
      <c r="D15" s="23">
        <v>64</v>
      </c>
      <c r="E15" s="23">
        <v>100</v>
      </c>
      <c r="F15" s="23">
        <v>1</v>
      </c>
      <c r="G15" s="57">
        <f>(F15*H15)/E15*20</f>
        <v>7</v>
      </c>
      <c r="H15" s="19">
        <v>35</v>
      </c>
      <c r="I15" s="35">
        <f>2+2*(B$14) - (D15/8-B$14-1)</f>
        <v>7</v>
      </c>
      <c r="J15" s="36">
        <f>I15/20*E15/F15</f>
        <v>35</v>
      </c>
      <c r="K15" s="83" t="s">
        <v>50</v>
      </c>
    </row>
    <row r="16" spans="1:14" x14ac:dyDescent="0.25">
      <c r="A16" s="7"/>
      <c r="B16" s="52"/>
      <c r="C16" s="18" t="s">
        <v>22</v>
      </c>
      <c r="D16" s="23">
        <v>24</v>
      </c>
      <c r="E16" s="23">
        <v>15</v>
      </c>
      <c r="F16" s="23">
        <v>1</v>
      </c>
      <c r="G16" s="57">
        <f>(F16*H16)/E16*20</f>
        <v>12</v>
      </c>
      <c r="H16" s="19">
        <v>9</v>
      </c>
      <c r="I16" s="35">
        <f>2+2*(B$14) - (D16/8-B$14-1)</f>
        <v>12</v>
      </c>
      <c r="J16" s="36">
        <f>I16/20*E16/F16</f>
        <v>9</v>
      </c>
      <c r="K16" s="83" t="s">
        <v>49</v>
      </c>
    </row>
    <row r="17" spans="1:11" x14ac:dyDescent="0.25">
      <c r="A17" s="6"/>
      <c r="B17" s="53"/>
      <c r="C17" s="26" t="s">
        <v>36</v>
      </c>
      <c r="D17" s="27">
        <v>24</v>
      </c>
      <c r="E17" s="27">
        <v>20</v>
      </c>
      <c r="F17" s="27">
        <v>1</v>
      </c>
      <c r="G17" s="74">
        <f>(F17*H17)/E17*20</f>
        <v>-2</v>
      </c>
      <c r="H17" s="30">
        <v>-2</v>
      </c>
      <c r="I17" s="37" t="s">
        <v>18</v>
      </c>
      <c r="J17" s="38" t="s">
        <v>18</v>
      </c>
      <c r="K17" s="84" t="s">
        <v>41</v>
      </c>
    </row>
    <row r="18" spans="1:11" x14ac:dyDescent="0.25">
      <c r="A18" s="14"/>
      <c r="B18" s="54">
        <v>5</v>
      </c>
      <c r="C18" s="17" t="s">
        <v>16</v>
      </c>
      <c r="D18" s="24">
        <v>64</v>
      </c>
      <c r="E18" s="24">
        <v>100</v>
      </c>
      <c r="F18" s="24">
        <v>1</v>
      </c>
      <c r="G18" s="72">
        <f>(F18*H18)/E18*20</f>
        <v>10</v>
      </c>
      <c r="H18" s="25">
        <v>50</v>
      </c>
      <c r="I18" s="33">
        <f>2+2*(B$18) - (D18/8-B$18-1)</f>
        <v>10</v>
      </c>
      <c r="J18" s="34">
        <f>I18/20*E18/F18</f>
        <v>50</v>
      </c>
      <c r="K18" s="82" t="s">
        <v>54</v>
      </c>
    </row>
    <row r="19" spans="1:11" x14ac:dyDescent="0.25">
      <c r="A19" s="12"/>
      <c r="B19" s="55"/>
      <c r="C19" s="18" t="s">
        <v>17</v>
      </c>
      <c r="D19" s="23">
        <v>64</v>
      </c>
      <c r="E19" s="23">
        <v>200</v>
      </c>
      <c r="F19" s="23">
        <v>1</v>
      </c>
      <c r="G19" s="79" t="s">
        <v>18</v>
      </c>
      <c r="H19" s="79" t="s">
        <v>18</v>
      </c>
      <c r="I19" s="39" t="s">
        <v>18</v>
      </c>
      <c r="J19" s="40" t="s">
        <v>18</v>
      </c>
      <c r="K19" s="83" t="s">
        <v>52</v>
      </c>
    </row>
    <row r="20" spans="1:11" x14ac:dyDescent="0.25">
      <c r="A20" s="16"/>
      <c r="B20" s="55"/>
      <c r="C20" s="18" t="s">
        <v>20</v>
      </c>
      <c r="D20" s="23">
        <v>16</v>
      </c>
      <c r="E20" s="23">
        <v>150</v>
      </c>
      <c r="F20" s="23">
        <v>1</v>
      </c>
      <c r="G20" s="57">
        <f>(F20*H20)/E20*20</f>
        <v>16</v>
      </c>
      <c r="H20" s="19">
        <v>120</v>
      </c>
      <c r="I20" s="39">
        <f>2+2*(B$18) - (D20/8-B$18-1)</f>
        <v>16</v>
      </c>
      <c r="J20" s="40">
        <f>I20/20*E20/F20</f>
        <v>120</v>
      </c>
      <c r="K20" s="83" t="s">
        <v>55</v>
      </c>
    </row>
    <row r="21" spans="1:11" x14ac:dyDescent="0.25">
      <c r="A21" s="21"/>
      <c r="B21" s="56"/>
      <c r="C21" s="26" t="s">
        <v>37</v>
      </c>
      <c r="D21" s="27">
        <v>48</v>
      </c>
      <c r="E21" s="27">
        <v>20</v>
      </c>
      <c r="F21" s="29" t="s">
        <v>18</v>
      </c>
      <c r="G21" s="73" t="s">
        <v>18</v>
      </c>
      <c r="H21" s="28" t="s">
        <v>18</v>
      </c>
      <c r="I21" s="37" t="s">
        <v>18</v>
      </c>
      <c r="J21" s="38" t="s">
        <v>18</v>
      </c>
      <c r="K21" s="84" t="s">
        <v>42</v>
      </c>
    </row>
    <row r="22" spans="1:11" x14ac:dyDescent="0.25">
      <c r="A22" s="41"/>
      <c r="B22" s="60">
        <v>6</v>
      </c>
      <c r="C22" s="18" t="s">
        <v>45</v>
      </c>
      <c r="D22" s="23">
        <v>64</v>
      </c>
      <c r="E22" s="23">
        <v>200</v>
      </c>
      <c r="F22" s="23">
        <v>1</v>
      </c>
      <c r="G22" s="75">
        <f>(F22*H22)/E22*20</f>
        <v>13</v>
      </c>
      <c r="H22" s="1">
        <v>130</v>
      </c>
      <c r="I22" s="59">
        <f>2+2*(B$22) - (D22/8-B$22-1)</f>
        <v>13</v>
      </c>
      <c r="J22" s="34">
        <f>I22/20*E22/F22</f>
        <v>130</v>
      </c>
      <c r="K22" s="85" t="s">
        <v>56</v>
      </c>
    </row>
    <row r="23" spans="1:11" x14ac:dyDescent="0.25">
      <c r="A23" s="69"/>
      <c r="B23" s="65"/>
      <c r="C23" s="18" t="s">
        <v>58</v>
      </c>
      <c r="D23" s="23">
        <v>32</v>
      </c>
      <c r="E23" s="23">
        <v>1</v>
      </c>
      <c r="F23" s="61" t="s">
        <v>18</v>
      </c>
      <c r="G23" s="76" t="s">
        <v>18</v>
      </c>
      <c r="H23" s="80" t="s">
        <v>18</v>
      </c>
      <c r="I23" s="62" t="s">
        <v>18</v>
      </c>
      <c r="J23" s="40" t="s">
        <v>18</v>
      </c>
      <c r="K23" s="86" t="s">
        <v>59</v>
      </c>
    </row>
    <row r="24" spans="1:11" x14ac:dyDescent="0.25">
      <c r="A24" s="68"/>
      <c r="B24" s="65"/>
      <c r="C24" s="18" t="s">
        <v>44</v>
      </c>
      <c r="D24" s="23">
        <v>64</v>
      </c>
      <c r="E24" s="23">
        <v>600</v>
      </c>
      <c r="F24">
        <v>5</v>
      </c>
      <c r="G24" s="77">
        <f>(F24*H24)/E24*20</f>
        <v>1.6666666666666665</v>
      </c>
      <c r="H24" s="1">
        <v>10</v>
      </c>
      <c r="I24" s="59">
        <f>2+2*(B$22) - (D24/8-B$22-1)</f>
        <v>13</v>
      </c>
      <c r="J24" s="36">
        <f>I24/20*E24/F24</f>
        <v>78</v>
      </c>
      <c r="K24" s="83" t="s">
        <v>57</v>
      </c>
    </row>
    <row r="25" spans="1:11" x14ac:dyDescent="0.25">
      <c r="A25" s="42"/>
      <c r="B25" s="66"/>
      <c r="C25" s="67"/>
      <c r="D25" s="58"/>
      <c r="E25" s="58"/>
      <c r="F25" s="58"/>
      <c r="G25" s="78" t="e">
        <f>(F25*H25)/E25*20</f>
        <v>#DIV/0!</v>
      </c>
      <c r="H25" s="63"/>
      <c r="I25" s="64">
        <f>2+2*(B$22) - (D25/8-B$22-1)</f>
        <v>21</v>
      </c>
      <c r="J25" s="71" t="e">
        <f>I25/20*E25/F25</f>
        <v>#DIV/0!</v>
      </c>
      <c r="K25" s="84"/>
    </row>
  </sheetData>
  <mergeCells count="6">
    <mergeCell ref="B22:B25"/>
    <mergeCell ref="B2:B5"/>
    <mergeCell ref="B6:B9"/>
    <mergeCell ref="B10:B13"/>
    <mergeCell ref="B14:B17"/>
    <mergeCell ref="B18:B21"/>
  </mergeCells>
  <pageMargins left="0.7" right="0.7" top="0.78740157499999996" bottom="0.78740157499999996" header="0.3" footer="0.3"/>
  <pageSetup paperSize="9" orientation="portrait" r:id="rId1"/>
  <ignoredErrors>
    <ignoredError sqref="I3:I4 I18 I20 I6:I8 I10:I12 I14:I16" calculatedColum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SanAndreasP</dc:creator>
  <cp:lastModifiedBy>SanAndreasP</cp:lastModifiedBy>
  <dcterms:created xsi:type="dcterms:W3CDTF">2018-10-01T10:48:32Z</dcterms:created>
  <dcterms:modified xsi:type="dcterms:W3CDTF">2020-06-17T14:15:48Z</dcterms:modified>
</cp:coreProperties>
</file>