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ModDev\TurretModRebirth\"/>
    </mc:Choice>
  </mc:AlternateContent>
  <xr:revisionPtr revIDLastSave="0" documentId="13_ncr:1_{B81FBD3D-C64C-49EC-A9B0-ECB2E35656A1}" xr6:coauthVersionLast="36" xr6:coauthVersionMax="36" xr10:uidLastSave="{00000000-0000-0000-0000-000000000000}"/>
  <bookViews>
    <workbookView xWindow="0" yWindow="0" windowWidth="28800" windowHeight="12375" xr2:uid="{7E8BCA5C-DD1A-4492-AF6D-ED9C7BE789D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H20" i="1"/>
  <c r="H17" i="1"/>
  <c r="I16" i="1"/>
  <c r="J16" i="1" s="1"/>
  <c r="H16" i="1"/>
  <c r="J3" i="1"/>
  <c r="J4" i="1"/>
  <c r="J6" i="1"/>
  <c r="J7" i="1"/>
  <c r="J8" i="1"/>
  <c r="J10" i="1"/>
  <c r="J11" i="1"/>
  <c r="J12" i="1"/>
  <c r="J14" i="1"/>
  <c r="J15" i="1"/>
  <c r="J18" i="1"/>
  <c r="J2" i="1"/>
  <c r="I3" i="1"/>
  <c r="I4" i="1"/>
  <c r="I2" i="1"/>
  <c r="I18" i="1"/>
  <c r="I15" i="1"/>
  <c r="I14" i="1"/>
  <c r="I11" i="1"/>
  <c r="I12" i="1"/>
  <c r="I10" i="1"/>
  <c r="I7" i="1"/>
  <c r="I8" i="1"/>
  <c r="I6" i="1"/>
  <c r="H4" i="1"/>
  <c r="H12" i="1"/>
  <c r="H8" i="1"/>
  <c r="H18" i="1" l="1"/>
  <c r="H15" i="1"/>
  <c r="H14" i="1"/>
  <c r="H3" i="1"/>
  <c r="H6" i="1"/>
  <c r="H7" i="1"/>
  <c r="H10" i="1"/>
  <c r="H11" i="1"/>
  <c r="H2" i="1"/>
</calcChain>
</file>

<file path=xl/sharedStrings.xml><?xml version="1.0" encoding="utf-8"?>
<sst xmlns="http://schemas.openxmlformats.org/spreadsheetml/2006/main" count="68" uniqueCount="44">
  <si>
    <t>Tier</t>
  </si>
  <si>
    <t>Damage per projectile</t>
  </si>
  <si>
    <t>Damage per second</t>
  </si>
  <si>
    <t>Projectiles per shot</t>
  </si>
  <si>
    <t>Turret</t>
  </si>
  <si>
    <t>Crossbow</t>
  </si>
  <si>
    <t>Revolver</t>
  </si>
  <si>
    <t>Shotgun</t>
  </si>
  <si>
    <t>Minigun</t>
  </si>
  <si>
    <t>Laser</t>
  </si>
  <si>
    <t>Flamethrower</t>
  </si>
  <si>
    <t>Preferred DPS</t>
  </si>
  <si>
    <t>Range in Blocks</t>
  </si>
  <si>
    <t>FLAK</t>
  </si>
  <si>
    <t>avg. Pause Ticks</t>
  </si>
  <si>
    <t>Torpedo</t>
  </si>
  <si>
    <t>Railgun</t>
  </si>
  <si>
    <t>Artillery</t>
  </si>
  <si>
    <t>-/-</t>
  </si>
  <si>
    <t>Plasma</t>
  </si>
  <si>
    <t>Shockwave</t>
  </si>
  <si>
    <t>Tesla</t>
  </si>
  <si>
    <t>Refractor</t>
  </si>
  <si>
    <t>single-target turrets</t>
  </si>
  <si>
    <t>omni-directional AOE turrets</t>
  </si>
  <si>
    <t>one-directional AOE turrets</t>
  </si>
  <si>
    <t>naval turrets</t>
  </si>
  <si>
    <t>anti-air turrets</t>
  </si>
  <si>
    <t>Harpoon</t>
  </si>
  <si>
    <t xml:space="preserve"> </t>
  </si>
  <si>
    <t>support turrets</t>
  </si>
  <si>
    <t>Cryolator</t>
  </si>
  <si>
    <t>Forcefield</t>
  </si>
  <si>
    <t>8 - 24</t>
  </si>
  <si>
    <t>Vacuum</t>
  </si>
  <si>
    <t>Preferred DPP</t>
  </si>
  <si>
    <t>Regenerator</t>
  </si>
  <si>
    <t>Peacekeeper</t>
  </si>
  <si>
    <t>Special Effects</t>
  </si>
  <si>
    <t>slows down enemies</t>
  </si>
  <si>
    <t>keeps enemies out of area, can protect from projectiles and explosions as well</t>
  </si>
  <si>
    <t>collects items and XP orbs</t>
  </si>
  <si>
    <t>heals its targets</t>
  </si>
  <si>
    <t>makes mobs in its area peaceful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</si>
</sst>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E07DFF"/>
        <bgColor indexed="64"/>
      </patternFill>
    </fill>
    <fill>
      <patternFill patternType="solid">
        <fgColor rgb="FFD9B3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2" fontId="2" fillId="0" borderId="0" xfId="0" applyNumberFormat="1" applyFont="1" applyBorder="1" applyAlignment="1">
      <alignment vertical="center" wrapText="1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1" fillId="2" borderId="6" xfId="0" applyFont="1" applyFill="1" applyBorder="1"/>
    <xf numFmtId="0" fontId="1" fillId="3" borderId="6" xfId="0" applyFont="1" applyFill="1" applyBorder="1"/>
    <xf numFmtId="0" fontId="1" fillId="5" borderId="6" xfId="0" applyFont="1" applyFill="1" applyBorder="1"/>
    <xf numFmtId="0" fontId="3" fillId="2" borderId="6" xfId="0" applyFont="1" applyFill="1" applyBorder="1"/>
    <xf numFmtId="0" fontId="1" fillId="4" borderId="6" xfId="0" applyFont="1" applyFill="1" applyBorder="1"/>
    <xf numFmtId="0" fontId="1" fillId="4" borderId="14" xfId="0" applyFont="1" applyFill="1" applyBorder="1"/>
    <xf numFmtId="0" fontId="3" fillId="0" borderId="6" xfId="0" applyFont="1" applyFill="1" applyBorder="1"/>
    <xf numFmtId="0" fontId="3" fillId="0" borderId="9" xfId="0" applyFont="1" applyFill="1" applyBorder="1"/>
    <xf numFmtId="164" fontId="3" fillId="0" borderId="0" xfId="0" applyNumberFormat="1" applyFont="1" applyFill="1" applyBorder="1" applyAlignment="1">
      <alignment horizontal="right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12" borderId="2" xfId="0" applyFill="1" applyBorder="1"/>
    <xf numFmtId="0" fontId="0" fillId="6" borderId="15" xfId="0" applyFill="1" applyBorder="1"/>
    <xf numFmtId="0" fontId="0" fillId="12" borderId="15" xfId="0" applyFill="1" applyBorder="1"/>
    <xf numFmtId="0" fontId="3" fillId="0" borderId="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2" xfId="0" applyFont="1" applyFill="1" applyBorder="1" applyAlignment="1">
      <alignment horizontal="right"/>
    </xf>
    <xf numFmtId="164" fontId="3" fillId="0" borderId="12" xfId="0" quotePrefix="1" applyNumberFormat="1" applyFont="1" applyFill="1" applyBorder="1" applyAlignment="1">
      <alignment horizontal="right"/>
    </xf>
    <xf numFmtId="0" fontId="3" fillId="0" borderId="12" xfId="0" quotePrefix="1" applyFont="1" applyFill="1" applyBorder="1" applyAlignment="1">
      <alignment horizontal="right"/>
    </xf>
    <xf numFmtId="164" fontId="3" fillId="0" borderId="12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164" fontId="5" fillId="0" borderId="6" xfId="0" applyNumberFormat="1" applyFont="1" applyFill="1" applyBorder="1" applyAlignment="1">
      <alignment horizontal="right"/>
    </xf>
    <xf numFmtId="164" fontId="5" fillId="0" borderId="8" xfId="0" applyNumberFormat="1" applyFont="1" applyFill="1" applyBorder="1" applyAlignment="1">
      <alignment horizontal="right"/>
    </xf>
    <xf numFmtId="164" fontId="5" fillId="0" borderId="9" xfId="0" applyNumberFormat="1" applyFont="1" applyFill="1" applyBorder="1" applyAlignment="1">
      <alignment horizontal="right"/>
    </xf>
    <xf numFmtId="164" fontId="5" fillId="0" borderId="10" xfId="0" applyNumberFormat="1" applyFont="1" applyFill="1" applyBorder="1" applyAlignment="1">
      <alignment horizontal="right"/>
    </xf>
    <xf numFmtId="164" fontId="5" fillId="0" borderId="11" xfId="0" quotePrefix="1" applyNumberFormat="1" applyFont="1" applyFill="1" applyBorder="1" applyAlignment="1">
      <alignment horizontal="right"/>
    </xf>
    <xf numFmtId="164" fontId="5" fillId="0" borderId="13" xfId="0" quotePrefix="1" applyNumberFormat="1" applyFont="1" applyFill="1" applyBorder="1" applyAlignment="1">
      <alignment horizontal="right"/>
    </xf>
    <xf numFmtId="164" fontId="5" fillId="0" borderId="9" xfId="0" quotePrefix="1" applyNumberFormat="1" applyFont="1" applyFill="1" applyBorder="1" applyAlignment="1">
      <alignment horizontal="right"/>
    </xf>
    <xf numFmtId="164" fontId="5" fillId="0" borderId="10" xfId="0" quotePrefix="1" applyNumberFormat="1" applyFont="1" applyFill="1" applyBorder="1" applyAlignment="1">
      <alignment horizontal="right"/>
    </xf>
    <xf numFmtId="0" fontId="3" fillId="10" borderId="5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9B3FF"/>
      <color rgb="FFCC99FF"/>
      <color rgb="FFE07DFF"/>
      <color rgb="FFFF79FF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7ED-83F5-455D-B0CA-A5D115F49DE0}">
  <dimension ref="A1:N21"/>
  <sheetViews>
    <sheetView tabSelected="1" workbookViewId="0">
      <selection activeCell="K21" sqref="K21"/>
    </sheetView>
  </sheetViews>
  <sheetFormatPr baseColWidth="10" defaultRowHeight="15" x14ac:dyDescent="0.25"/>
  <cols>
    <col min="1" max="1" width="2.85546875" customWidth="1"/>
    <col min="2" max="2" width="6.5703125" customWidth="1"/>
    <col min="3" max="3" width="13.5703125" bestFit="1" customWidth="1"/>
    <col min="4" max="4" width="10.85546875" bestFit="1" customWidth="1"/>
    <col min="5" max="5" width="12.5703125" bestFit="1" customWidth="1"/>
    <col min="6" max="6" width="11.85546875" bestFit="1" customWidth="1"/>
    <col min="7" max="8" width="13.85546875" style="1" bestFit="1" customWidth="1"/>
    <col min="9" max="9" width="9.5703125" style="1" bestFit="1" customWidth="1"/>
    <col min="10" max="10" width="9.5703125" style="1" customWidth="1"/>
    <col min="11" max="11" width="71.7109375" bestFit="1" customWidth="1"/>
    <col min="12" max="12" width="17" customWidth="1"/>
    <col min="13" max="13" width="3.5703125" customWidth="1"/>
    <col min="14" max="14" width="26.140625" bestFit="1" customWidth="1"/>
  </cols>
  <sheetData>
    <row r="1" spans="1:14" ht="38.25" customHeight="1" x14ac:dyDescent="0.25">
      <c r="A1" s="8" t="s">
        <v>29</v>
      </c>
      <c r="B1" s="8" t="s">
        <v>0</v>
      </c>
      <c r="C1" s="8" t="s">
        <v>4</v>
      </c>
      <c r="D1" s="9" t="s">
        <v>12</v>
      </c>
      <c r="E1" s="9" t="s">
        <v>14</v>
      </c>
      <c r="F1" s="9" t="s">
        <v>3</v>
      </c>
      <c r="G1" s="10" t="s">
        <v>1</v>
      </c>
      <c r="H1" s="10" t="s">
        <v>2</v>
      </c>
      <c r="I1" s="44" t="s">
        <v>11</v>
      </c>
      <c r="J1" s="45" t="s">
        <v>35</v>
      </c>
      <c r="K1" s="10" t="s">
        <v>38</v>
      </c>
      <c r="L1" s="2"/>
    </row>
    <row r="2" spans="1:14" x14ac:dyDescent="0.25">
      <c r="A2" s="11"/>
      <c r="B2" s="30">
        <v>1</v>
      </c>
      <c r="C2" s="17" t="s">
        <v>5</v>
      </c>
      <c r="D2" s="37">
        <v>16</v>
      </c>
      <c r="E2" s="37">
        <v>20</v>
      </c>
      <c r="F2" s="37">
        <v>1</v>
      </c>
      <c r="G2" s="38">
        <v>4</v>
      </c>
      <c r="H2" s="38">
        <f>(F2*G2)/E2*20</f>
        <v>4</v>
      </c>
      <c r="I2" s="46">
        <f>2+2*(B2) - (D2/8-B2-1)</f>
        <v>4</v>
      </c>
      <c r="J2" s="47">
        <f>I2/20*E2/F2</f>
        <v>4</v>
      </c>
      <c r="K2" s="55"/>
      <c r="M2" s="3"/>
      <c r="N2" t="s">
        <v>23</v>
      </c>
    </row>
    <row r="3" spans="1:14" x14ac:dyDescent="0.25">
      <c r="A3" s="12"/>
      <c r="B3" s="31"/>
      <c r="C3" s="18" t="s">
        <v>7</v>
      </c>
      <c r="D3" s="36">
        <v>16</v>
      </c>
      <c r="E3" s="36">
        <v>20</v>
      </c>
      <c r="F3" s="36">
        <v>5</v>
      </c>
      <c r="G3" s="19">
        <v>0.8</v>
      </c>
      <c r="H3" s="19">
        <f t="shared" ref="H3:H12" si="0">(F3*G3)/E3*20</f>
        <v>4</v>
      </c>
      <c r="I3" s="48">
        <f>2+2*(B$2) - (D3/8-B$2-1)</f>
        <v>4</v>
      </c>
      <c r="J3" s="49">
        <f t="shared" ref="J3:J20" si="1">I3/20*E3/F3</f>
        <v>0.8</v>
      </c>
      <c r="K3" s="56"/>
      <c r="M3" s="4"/>
      <c r="N3" t="s">
        <v>25</v>
      </c>
    </row>
    <row r="4" spans="1:14" x14ac:dyDescent="0.25">
      <c r="A4" s="13"/>
      <c r="B4" s="31"/>
      <c r="C4" s="18" t="s">
        <v>28</v>
      </c>
      <c r="D4" s="36">
        <v>16</v>
      </c>
      <c r="E4" s="36">
        <v>30</v>
      </c>
      <c r="F4" s="36">
        <v>1</v>
      </c>
      <c r="G4" s="19">
        <v>6</v>
      </c>
      <c r="H4" s="19">
        <f t="shared" si="0"/>
        <v>4</v>
      </c>
      <c r="I4" s="48">
        <f>2+2*(B$2) - (D4/8-B$2-1)</f>
        <v>4</v>
      </c>
      <c r="J4" s="49">
        <f t="shared" si="1"/>
        <v>6</v>
      </c>
      <c r="K4" s="56"/>
      <c r="M4" s="7"/>
      <c r="N4" t="s">
        <v>24</v>
      </c>
    </row>
    <row r="5" spans="1:14" x14ac:dyDescent="0.25">
      <c r="A5" s="34"/>
      <c r="B5" s="32"/>
      <c r="C5" s="39" t="s">
        <v>31</v>
      </c>
      <c r="D5" s="40">
        <v>16</v>
      </c>
      <c r="E5" s="40">
        <v>20</v>
      </c>
      <c r="F5" s="40">
        <v>1</v>
      </c>
      <c r="G5" s="41" t="s">
        <v>18</v>
      </c>
      <c r="H5" s="41" t="s">
        <v>18</v>
      </c>
      <c r="I5" s="50" t="s">
        <v>18</v>
      </c>
      <c r="J5" s="51" t="s">
        <v>18</v>
      </c>
      <c r="K5" s="57" t="s">
        <v>39</v>
      </c>
      <c r="M5" s="5"/>
      <c r="N5" t="s">
        <v>26</v>
      </c>
    </row>
    <row r="6" spans="1:14" x14ac:dyDescent="0.25">
      <c r="A6" s="11"/>
      <c r="B6" s="28">
        <v>2</v>
      </c>
      <c r="C6" s="17" t="s">
        <v>6</v>
      </c>
      <c r="D6" s="37">
        <v>24</v>
      </c>
      <c r="E6" s="37">
        <v>15</v>
      </c>
      <c r="F6" s="37">
        <v>1</v>
      </c>
      <c r="G6" s="38">
        <v>4.5</v>
      </c>
      <c r="H6" s="38">
        <f t="shared" si="0"/>
        <v>6</v>
      </c>
      <c r="I6" s="46">
        <f>2+2*(B$6) - (D6/8-B$6-1)</f>
        <v>6</v>
      </c>
      <c r="J6" s="47">
        <f t="shared" si="1"/>
        <v>4.5</v>
      </c>
      <c r="K6" s="55"/>
      <c r="M6" s="33"/>
      <c r="N6" t="s">
        <v>27</v>
      </c>
    </row>
    <row r="7" spans="1:14" x14ac:dyDescent="0.25">
      <c r="A7" s="35"/>
      <c r="B7" s="28"/>
      <c r="C7" s="18" t="s">
        <v>8</v>
      </c>
      <c r="D7" s="36">
        <v>24</v>
      </c>
      <c r="E7" s="36">
        <v>3</v>
      </c>
      <c r="F7" s="36">
        <v>1</v>
      </c>
      <c r="G7" s="19">
        <v>0.9</v>
      </c>
      <c r="H7" s="19">
        <f t="shared" si="0"/>
        <v>6</v>
      </c>
      <c r="I7" s="48">
        <f>2+2*(B$6) - (D7/8-B$6-1)</f>
        <v>6</v>
      </c>
      <c r="J7" s="49">
        <f t="shared" si="1"/>
        <v>0.89999999999999991</v>
      </c>
      <c r="K7" s="56"/>
      <c r="M7" s="6"/>
      <c r="N7" t="s">
        <v>30</v>
      </c>
    </row>
    <row r="8" spans="1:14" x14ac:dyDescent="0.25">
      <c r="A8" s="12"/>
      <c r="B8" s="28"/>
      <c r="C8" s="18" t="s">
        <v>21</v>
      </c>
      <c r="D8" s="36">
        <v>16</v>
      </c>
      <c r="E8" s="36">
        <v>10</v>
      </c>
      <c r="F8" s="36">
        <v>4</v>
      </c>
      <c r="G8" s="19">
        <v>0.875</v>
      </c>
      <c r="H8" s="19">
        <f>(F8*G8)/E8*20</f>
        <v>7</v>
      </c>
      <c r="I8" s="48">
        <f>2+2*(B$6) - (D8/8-B$6-1)</f>
        <v>7</v>
      </c>
      <c r="J8" s="49">
        <f t="shared" si="1"/>
        <v>0.875</v>
      </c>
      <c r="K8" s="56"/>
    </row>
    <row r="9" spans="1:14" x14ac:dyDescent="0.25">
      <c r="A9" s="6"/>
      <c r="B9" s="29"/>
      <c r="C9" s="39" t="s">
        <v>32</v>
      </c>
      <c r="D9" s="42" t="s">
        <v>33</v>
      </c>
      <c r="E9" s="40">
        <v>1</v>
      </c>
      <c r="F9" s="42" t="s">
        <v>18</v>
      </c>
      <c r="G9" s="41" t="s">
        <v>18</v>
      </c>
      <c r="H9" s="41" t="s">
        <v>18</v>
      </c>
      <c r="I9" s="50" t="s">
        <v>18</v>
      </c>
      <c r="J9" s="51" t="s">
        <v>18</v>
      </c>
      <c r="K9" s="57" t="s">
        <v>40</v>
      </c>
    </row>
    <row r="10" spans="1:14" x14ac:dyDescent="0.25">
      <c r="A10" s="14"/>
      <c r="B10" s="25">
        <v>3</v>
      </c>
      <c r="C10" s="17" t="s">
        <v>9</v>
      </c>
      <c r="D10" s="37">
        <v>32</v>
      </c>
      <c r="E10" s="37">
        <v>5</v>
      </c>
      <c r="F10" s="37">
        <v>1</v>
      </c>
      <c r="G10" s="38">
        <v>2</v>
      </c>
      <c r="H10" s="38">
        <f t="shared" si="0"/>
        <v>8</v>
      </c>
      <c r="I10" s="46">
        <f>2+2*(B$10) - (D10/8-B$10-1)</f>
        <v>8</v>
      </c>
      <c r="J10" s="47">
        <f t="shared" si="1"/>
        <v>2</v>
      </c>
      <c r="K10" s="55"/>
    </row>
    <row r="11" spans="1:14" x14ac:dyDescent="0.25">
      <c r="A11" s="12"/>
      <c r="B11" s="26"/>
      <c r="C11" s="18" t="s">
        <v>10</v>
      </c>
      <c r="D11" s="36">
        <v>8</v>
      </c>
      <c r="E11" s="36">
        <v>1</v>
      </c>
      <c r="F11" s="36">
        <v>1</v>
      </c>
      <c r="G11" s="19">
        <v>0.55000000000000004</v>
      </c>
      <c r="H11" s="19">
        <f t="shared" si="0"/>
        <v>11</v>
      </c>
      <c r="I11" s="48">
        <f>2+2*(B$10) - (D11/8-B$10-1)</f>
        <v>11</v>
      </c>
      <c r="J11" s="49">
        <f t="shared" si="1"/>
        <v>0.55000000000000004</v>
      </c>
      <c r="K11" s="56"/>
    </row>
    <row r="12" spans="1:14" x14ac:dyDescent="0.25">
      <c r="A12" s="15"/>
      <c r="B12" s="26"/>
      <c r="C12" s="18" t="s">
        <v>22</v>
      </c>
      <c r="D12" s="36">
        <v>16</v>
      </c>
      <c r="E12" s="36">
        <v>10</v>
      </c>
      <c r="F12" s="36">
        <v>4</v>
      </c>
      <c r="G12" s="19">
        <v>1.25</v>
      </c>
      <c r="H12" s="19">
        <f t="shared" si="0"/>
        <v>10</v>
      </c>
      <c r="I12" s="48">
        <f>2+2*(B$10) - (D12/8-B$10-1)</f>
        <v>10</v>
      </c>
      <c r="J12" s="49">
        <f t="shared" si="1"/>
        <v>1.25</v>
      </c>
      <c r="K12" s="56"/>
    </row>
    <row r="13" spans="1:14" x14ac:dyDescent="0.25">
      <c r="A13" s="6"/>
      <c r="B13" s="27"/>
      <c r="C13" s="39" t="s">
        <v>34</v>
      </c>
      <c r="D13" s="40">
        <v>32</v>
      </c>
      <c r="E13" s="40">
        <v>10</v>
      </c>
      <c r="F13" s="42" t="s">
        <v>18</v>
      </c>
      <c r="G13" s="41" t="s">
        <v>18</v>
      </c>
      <c r="H13" s="41" t="s">
        <v>18</v>
      </c>
      <c r="I13" s="50" t="s">
        <v>18</v>
      </c>
      <c r="J13" s="51" t="s">
        <v>18</v>
      </c>
      <c r="K13" s="57" t="s">
        <v>41</v>
      </c>
    </row>
    <row r="14" spans="1:14" x14ac:dyDescent="0.25">
      <c r="A14" s="11"/>
      <c r="B14" s="22">
        <v>4</v>
      </c>
      <c r="C14" s="17" t="s">
        <v>19</v>
      </c>
      <c r="D14" s="37">
        <v>64</v>
      </c>
      <c r="E14" s="37">
        <v>200</v>
      </c>
      <c r="F14" s="37">
        <v>1</v>
      </c>
      <c r="G14" s="38">
        <v>70</v>
      </c>
      <c r="H14" s="38">
        <f t="shared" ref="H14:H20" si="2">(F14*G14)/E14*20</f>
        <v>7</v>
      </c>
      <c r="I14" s="46">
        <f>2+2*(B$14) - (D14/8-B$14-1)</f>
        <v>7</v>
      </c>
      <c r="J14" s="47">
        <f t="shared" si="1"/>
        <v>70</v>
      </c>
      <c r="K14" s="55"/>
    </row>
    <row r="15" spans="1:14" x14ac:dyDescent="0.25">
      <c r="A15" s="33"/>
      <c r="B15" s="23"/>
      <c r="C15" s="18" t="s">
        <v>13</v>
      </c>
      <c r="D15" s="36">
        <v>64</v>
      </c>
      <c r="E15" s="36">
        <v>100</v>
      </c>
      <c r="F15" s="36">
        <v>1</v>
      </c>
      <c r="G15" s="19">
        <v>35</v>
      </c>
      <c r="H15" s="19">
        <f t="shared" si="2"/>
        <v>7</v>
      </c>
      <c r="I15" s="48">
        <f>2+2*(B$14) - (D15/8-B$14-1)</f>
        <v>7</v>
      </c>
      <c r="J15" s="49">
        <f t="shared" si="1"/>
        <v>35</v>
      </c>
      <c r="K15" s="56"/>
    </row>
    <row r="16" spans="1:14" x14ac:dyDescent="0.25">
      <c r="A16" s="13"/>
      <c r="B16" s="23"/>
      <c r="C16" s="18" t="s">
        <v>15</v>
      </c>
      <c r="D16" s="36">
        <v>32</v>
      </c>
      <c r="E16" s="36">
        <v>50</v>
      </c>
      <c r="F16" s="36">
        <v>1</v>
      </c>
      <c r="G16" s="19">
        <v>27.5</v>
      </c>
      <c r="H16" s="19">
        <f t="shared" si="2"/>
        <v>11</v>
      </c>
      <c r="I16" s="48">
        <f>2+2*(B$14) - (D16/8-B$14-1)</f>
        <v>11</v>
      </c>
      <c r="J16" s="49">
        <f t="shared" si="1"/>
        <v>27.500000000000004</v>
      </c>
      <c r="K16" s="56"/>
    </row>
    <row r="17" spans="1:11" x14ac:dyDescent="0.25">
      <c r="A17" s="6"/>
      <c r="B17" s="24"/>
      <c r="C17" s="39" t="s">
        <v>36</v>
      </c>
      <c r="D17" s="40">
        <v>24</v>
      </c>
      <c r="E17" s="40">
        <v>20</v>
      </c>
      <c r="F17" s="40">
        <v>1</v>
      </c>
      <c r="G17" s="43">
        <v>-2</v>
      </c>
      <c r="H17" s="43">
        <f t="shared" si="2"/>
        <v>-2</v>
      </c>
      <c r="I17" s="50" t="s">
        <v>18</v>
      </c>
      <c r="J17" s="51" t="s">
        <v>18</v>
      </c>
      <c r="K17" s="57" t="s">
        <v>42</v>
      </c>
    </row>
    <row r="18" spans="1:11" x14ac:dyDescent="0.25">
      <c r="A18" s="14"/>
      <c r="B18" s="20">
        <v>5</v>
      </c>
      <c r="C18" s="17" t="s">
        <v>16</v>
      </c>
      <c r="D18" s="37">
        <v>48</v>
      </c>
      <c r="E18" s="37">
        <v>100</v>
      </c>
      <c r="F18" s="37">
        <v>1</v>
      </c>
      <c r="G18" s="38">
        <v>60</v>
      </c>
      <c r="H18" s="38">
        <f t="shared" si="2"/>
        <v>12</v>
      </c>
      <c r="I18" s="46">
        <f>2+2*(B$18) - (D18/8-B$18-1)</f>
        <v>12</v>
      </c>
      <c r="J18" s="47">
        <f t="shared" si="1"/>
        <v>60</v>
      </c>
      <c r="K18" s="55"/>
    </row>
    <row r="19" spans="1:11" x14ac:dyDescent="0.25">
      <c r="A19" s="12"/>
      <c r="B19" s="21"/>
      <c r="C19" s="18" t="s">
        <v>17</v>
      </c>
      <c r="D19" s="36">
        <v>64</v>
      </c>
      <c r="E19" s="36">
        <v>200</v>
      </c>
      <c r="F19" s="36">
        <v>1</v>
      </c>
      <c r="G19" s="19" t="s">
        <v>18</v>
      </c>
      <c r="H19" s="19" t="s">
        <v>18</v>
      </c>
      <c r="I19" s="52" t="s">
        <v>18</v>
      </c>
      <c r="J19" s="53" t="s">
        <v>18</v>
      </c>
      <c r="K19" s="56"/>
    </row>
    <row r="20" spans="1:11" x14ac:dyDescent="0.25">
      <c r="A20" s="16"/>
      <c r="B20" s="21"/>
      <c r="C20" s="18" t="s">
        <v>20</v>
      </c>
      <c r="D20" s="36">
        <v>16</v>
      </c>
      <c r="E20" s="36">
        <v>150</v>
      </c>
      <c r="F20" s="36">
        <v>1</v>
      </c>
      <c r="G20" s="19">
        <v>120</v>
      </c>
      <c r="H20" s="19">
        <f t="shared" si="2"/>
        <v>16</v>
      </c>
      <c r="I20" s="52">
        <f>2+2*(B$18) - (D20/8-B$18-1)</f>
        <v>16</v>
      </c>
      <c r="J20" s="53">
        <f t="shared" si="1"/>
        <v>120</v>
      </c>
      <c r="K20" s="56"/>
    </row>
    <row r="21" spans="1:11" x14ac:dyDescent="0.25">
      <c r="A21" s="34"/>
      <c r="B21" s="54"/>
      <c r="C21" s="39" t="s">
        <v>37</v>
      </c>
      <c r="D21" s="40">
        <v>48</v>
      </c>
      <c r="E21" s="40">
        <v>20</v>
      </c>
      <c r="F21" s="42" t="s">
        <v>18</v>
      </c>
      <c r="G21" s="41" t="s">
        <v>18</v>
      </c>
      <c r="H21" s="41" t="s">
        <v>18</v>
      </c>
      <c r="I21" s="50" t="s">
        <v>18</v>
      </c>
      <c r="J21" s="51" t="s">
        <v>18</v>
      </c>
      <c r="K21" s="57" t="s">
        <v>43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8740157499999996" bottom="0.78740157499999996" header="0.3" footer="0.3"/>
  <pageSetup paperSize="9" orientation="portrait" r:id="rId1"/>
  <ignoredErrors>
    <ignoredError sqref="I3:I4 I18 I20 I6:I8 I10:I12 I14:I16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SanAndreasP</dc:creator>
  <cp:lastModifiedBy>SanAndreasP</cp:lastModifiedBy>
  <dcterms:created xsi:type="dcterms:W3CDTF">2018-10-01T10:48:32Z</dcterms:created>
  <dcterms:modified xsi:type="dcterms:W3CDTF">2018-10-02T14:04:18Z</dcterms:modified>
</cp:coreProperties>
</file>