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Investigación\UdeG\"/>
    </mc:Choice>
  </mc:AlternateContent>
  <xr:revisionPtr revIDLastSave="0" documentId="13_ncr:1_{718EE391-DA48-4821-8631-92701A54F8C1}" xr6:coauthVersionLast="36" xr6:coauthVersionMax="36" xr10:uidLastSave="{00000000-0000-0000-0000-000000000000}"/>
  <bookViews>
    <workbookView xWindow="0" yWindow="0" windowWidth="6380" windowHeight="600" activeTab="2" xr2:uid="{E38914FC-C94C-4505-8460-2AF09A67A603}"/>
  </bookViews>
  <sheets>
    <sheet name="Case Study Data" sheetId="3" r:id="rId1"/>
    <sheet name="Distribution" sheetId="5" r:id="rId2"/>
    <sheet name="CS Solution Cplex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4" l="1"/>
  <c r="L8" i="4"/>
  <c r="L7" i="4"/>
  <c r="L6" i="4"/>
  <c r="L5" i="4"/>
  <c r="L4" i="4"/>
  <c r="L3" i="4"/>
  <c r="L10" i="4" s="1"/>
  <c r="F3" i="4"/>
  <c r="F9" i="4" s="1"/>
  <c r="F4" i="4"/>
  <c r="F5" i="4"/>
  <c r="F6" i="4"/>
  <c r="F7" i="4"/>
  <c r="F8" i="4"/>
  <c r="D21" i="3" l="1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Q40" i="3" l="1"/>
  <c r="Q41" i="3"/>
  <c r="Q42" i="3"/>
  <c r="Q43" i="3"/>
  <c r="Q44" i="3"/>
  <c r="Q45" i="3"/>
  <c r="Q46" i="3"/>
  <c r="Q47" i="3"/>
  <c r="Q48" i="3"/>
  <c r="Q49" i="3"/>
  <c r="Q50" i="3"/>
  <c r="Q51" i="3"/>
  <c r="Q39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P31" i="3"/>
  <c r="O31" i="3"/>
  <c r="N31" i="3"/>
  <c r="M31" i="3"/>
  <c r="L31" i="3"/>
  <c r="K31" i="3"/>
  <c r="J31" i="3"/>
  <c r="I31" i="3"/>
  <c r="H31" i="3"/>
  <c r="G31" i="3"/>
  <c r="F31" i="3"/>
  <c r="P30" i="3"/>
  <c r="O30" i="3"/>
  <c r="N30" i="3"/>
  <c r="M30" i="3"/>
  <c r="L30" i="3"/>
  <c r="K30" i="3"/>
  <c r="J30" i="3"/>
  <c r="I30" i="3"/>
  <c r="H30" i="3"/>
  <c r="G30" i="3"/>
  <c r="F30" i="3"/>
  <c r="P29" i="3"/>
  <c r="O29" i="3"/>
  <c r="N29" i="3"/>
  <c r="M29" i="3"/>
  <c r="L29" i="3"/>
  <c r="K29" i="3"/>
  <c r="J29" i="3"/>
  <c r="I29" i="3"/>
  <c r="H29" i="3"/>
  <c r="G29" i="3"/>
  <c r="F29" i="3"/>
  <c r="P28" i="3"/>
  <c r="O28" i="3"/>
  <c r="N28" i="3"/>
  <c r="M28" i="3"/>
  <c r="L28" i="3"/>
  <c r="K28" i="3"/>
  <c r="J28" i="3"/>
  <c r="I28" i="3"/>
  <c r="H28" i="3"/>
  <c r="G28" i="3"/>
  <c r="F28" i="3"/>
  <c r="P27" i="3"/>
  <c r="O27" i="3"/>
  <c r="N27" i="3"/>
  <c r="M27" i="3"/>
  <c r="L27" i="3"/>
  <c r="K27" i="3"/>
  <c r="J27" i="3"/>
  <c r="I27" i="3"/>
  <c r="H27" i="3"/>
  <c r="G27" i="3"/>
  <c r="F27" i="3"/>
  <c r="P26" i="3"/>
  <c r="O26" i="3"/>
  <c r="N26" i="3"/>
  <c r="M26" i="3"/>
  <c r="L26" i="3"/>
  <c r="K26" i="3"/>
  <c r="J26" i="3"/>
  <c r="I26" i="3"/>
  <c r="H26" i="3"/>
  <c r="G26" i="3"/>
  <c r="F26" i="3"/>
  <c r="P25" i="3"/>
  <c r="O25" i="3"/>
  <c r="N25" i="3"/>
  <c r="M25" i="3"/>
  <c r="L25" i="3"/>
  <c r="K25" i="3"/>
  <c r="J25" i="3"/>
  <c r="I25" i="3"/>
  <c r="H25" i="3"/>
  <c r="G25" i="3"/>
  <c r="F25" i="3"/>
  <c r="P24" i="3"/>
  <c r="O24" i="3"/>
  <c r="N24" i="3"/>
  <c r="M24" i="3"/>
  <c r="L24" i="3"/>
  <c r="K24" i="3"/>
  <c r="J24" i="3"/>
  <c r="I24" i="3"/>
  <c r="H24" i="3"/>
  <c r="G24" i="3"/>
  <c r="F24" i="3"/>
  <c r="P23" i="3"/>
  <c r="O23" i="3"/>
  <c r="N23" i="3"/>
  <c r="M23" i="3"/>
  <c r="L23" i="3"/>
  <c r="K23" i="3"/>
  <c r="J23" i="3"/>
  <c r="I23" i="3"/>
  <c r="H23" i="3"/>
  <c r="G23" i="3"/>
  <c r="F23" i="3"/>
  <c r="P22" i="3"/>
  <c r="O22" i="3"/>
  <c r="N22" i="3"/>
  <c r="M22" i="3"/>
  <c r="L22" i="3"/>
  <c r="K22" i="3"/>
  <c r="J22" i="3"/>
  <c r="I22" i="3"/>
  <c r="H22" i="3"/>
  <c r="G22" i="3"/>
  <c r="F22" i="3"/>
  <c r="P21" i="3"/>
  <c r="O21" i="3"/>
  <c r="N21" i="3"/>
  <c r="M21" i="3"/>
  <c r="L21" i="3"/>
  <c r="K21" i="3"/>
  <c r="J21" i="3"/>
  <c r="I21" i="3"/>
  <c r="H21" i="3"/>
  <c r="G21" i="3"/>
  <c r="F21" i="3"/>
</calcChain>
</file>

<file path=xl/sharedStrings.xml><?xml version="1.0" encoding="utf-8"?>
<sst xmlns="http://schemas.openxmlformats.org/spreadsheetml/2006/main" count="135" uniqueCount="49">
  <si>
    <t>Coord_x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</si>
  <si>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</si>
  <si>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</si>
  <si>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</si>
  <si>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</si>
  <si>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</si>
  <si>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</si>
  <si>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</si>
  <si>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</si>
  <si>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</si>
  <si>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</si>
  <si>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</si>
  <si>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</si>
  <si>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</si>
  <si>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Origin set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</si>
  <si>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</si>
  <si>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</si>
  <si>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</si>
  <si>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</si>
  <si>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</si>
  <si>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</si>
  <si>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</si>
  <si>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</si>
  <si>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</si>
  <si>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</si>
  <si>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</si>
  <si>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</si>
  <si>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</si>
  <si>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Supplier set</t>
  </si>
  <si>
    <t>Coord_y</t>
  </si>
  <si>
    <t>x_coord</t>
  </si>
  <si>
    <t>y_coord</t>
  </si>
  <si>
    <t>Travel matrix from origins to suppliers</t>
  </si>
  <si>
    <t>D matrix</t>
  </si>
  <si>
    <t>Travel matrix among suppliers</t>
  </si>
  <si>
    <t>Final Node</t>
  </si>
  <si>
    <t>DF</t>
  </si>
  <si>
    <t>Origin</t>
  </si>
  <si>
    <t>Fleet size</t>
  </si>
  <si>
    <t>Vehicles capacities</t>
  </si>
  <si>
    <t>Contracting costs</t>
  </si>
  <si>
    <t>Route 1</t>
  </si>
  <si>
    <t>Route 2</t>
  </si>
  <si>
    <t>Demand</t>
  </si>
  <si>
    <t>Total collected supply</t>
  </si>
  <si>
    <t>Supply</t>
  </si>
  <si>
    <t>Cont Cost</t>
  </si>
  <si>
    <t xml:space="preserve">Vehicle </t>
  </si>
  <si>
    <t>C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</si>
</sst>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ont="1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Border="1"/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[1]Hoja1!$C$1</c:f>
              <c:strCache>
                <c:ptCount val="1"/>
                <c:pt idx="0">
                  <c:v>origen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05"/>
                  <c:y val="0.1805555555555553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CE-4FB4-B5AD-5C552CBE015D}"/>
                </c:ext>
              </c:extLst>
            </c:dLbl>
            <c:dLbl>
              <c:idx val="2"/>
              <c:layout>
                <c:manualLayout>
                  <c:x val="5.5555555555554534E-3"/>
                  <c:y val="-5.0925925925926013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CE-4FB4-B5AD-5C552CBE015D}"/>
                </c:ext>
              </c:extLst>
            </c:dLbl>
            <c:dLbl>
              <c:idx val="3"/>
              <c:layout>
                <c:manualLayout>
                  <c:x val="-0.05"/>
                  <c:y val="-0.1111111111111111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CE-4FB4-B5AD-5C552CBE015D}"/>
                </c:ext>
              </c:extLst>
            </c:dLbl>
            <c:dLbl>
              <c:idx val="5"/>
              <c:layout>
                <c:manualLayout>
                  <c:x val="2.777777777777676E-3"/>
                  <c:y val="-6.944444444444444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CE-4FB4-B5AD-5C552CBE015D}"/>
                </c:ext>
              </c:extLst>
            </c:dLbl>
            <c:dLbl>
              <c:idx val="6"/>
              <c:layout>
                <c:manualLayout>
                  <c:x val="2.7777777777777779E-3"/>
                  <c:y val="-7.870370370370370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CE-4FB4-B5AD-5C552CBE015D}"/>
                </c:ext>
              </c:extLst>
            </c:dLbl>
            <c:dLbl>
              <c:idx val="8"/>
              <c:layout>
                <c:manualLayout>
                  <c:x val="-4.7222222222222221E-2"/>
                  <c:y val="7.870370370370370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CE-4FB4-B5AD-5C552CBE015D}"/>
                </c:ext>
              </c:extLst>
            </c:dLbl>
            <c:dLbl>
              <c:idx val="10"/>
              <c:layout>
                <c:manualLayout>
                  <c:x val="-1.6666666666666767E-2"/>
                  <c:y val="9.722222222222218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CE-4FB4-B5AD-5C552CBE015D}"/>
                </c:ext>
              </c:extLst>
            </c:dLbl>
            <c:dLbl>
              <c:idx val="11"/>
              <c:layout>
                <c:manualLayout>
                  <c:x val="-0.18055555555555555"/>
                  <c:y val="-3.703703703703705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CE-4FB4-B5AD-5C552CBE015D}"/>
                </c:ext>
              </c:extLst>
            </c:dLbl>
            <c:dLbl>
              <c:idx val="12"/>
              <c:layout>
                <c:manualLayout>
                  <c:x val="1.0185067526415994E-16"/>
                  <c:y val="-4.629629629629630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CE-4FB4-B5AD-5C552CBE01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[1]Hoja1!$B$2:$B$27</c:f>
              <c:numCache>
                <c:formatCode>General</c:formatCode>
                <c:ptCount val="26"/>
                <c:pt idx="0">
                  <c:v>42.909590000000001</c:v>
                </c:pt>
                <c:pt idx="1">
                  <c:v>44.454999999999998</c:v>
                </c:pt>
                <c:pt idx="2">
                  <c:v>42.021819999999998</c:v>
                </c:pt>
                <c:pt idx="3">
                  <c:v>41.70834</c:v>
                </c:pt>
                <c:pt idx="4">
                  <c:v>38.153489999999998</c:v>
                </c:pt>
                <c:pt idx="5">
                  <c:v>40.959859999999999</c:v>
                </c:pt>
                <c:pt idx="6">
                  <c:v>38.091819999999998</c:v>
                </c:pt>
                <c:pt idx="7">
                  <c:v>33.960389999999997</c:v>
                </c:pt>
                <c:pt idx="8">
                  <c:v>33.415140000000001</c:v>
                </c:pt>
                <c:pt idx="9">
                  <c:v>36.131149999999998</c:v>
                </c:pt>
                <c:pt idx="10">
                  <c:v>40.834319999999998</c:v>
                </c:pt>
                <c:pt idx="11">
                  <c:v>41.571939999999998</c:v>
                </c:pt>
                <c:pt idx="12">
                  <c:v>42.265259999999998</c:v>
                </c:pt>
              </c:numCache>
            </c:numRef>
          </c:xVal>
          <c:yVal>
            <c:numRef>
              <c:f>[1]Hoja1!$C$2:$C$27</c:f>
              <c:numCache>
                <c:formatCode>General</c:formatCode>
                <c:ptCount val="26"/>
                <c:pt idx="0">
                  <c:v>-89.205629999999999</c:v>
                </c:pt>
                <c:pt idx="1">
                  <c:v>-89.497</c:v>
                </c:pt>
                <c:pt idx="2">
                  <c:v>-88.322320000000005</c:v>
                </c:pt>
                <c:pt idx="3">
                  <c:v>-87.798280000000005</c:v>
                </c:pt>
                <c:pt idx="4">
                  <c:v>-85.681889999999996</c:v>
                </c:pt>
                <c:pt idx="5">
                  <c:v>-81.462689999999995</c:v>
                </c:pt>
                <c:pt idx="6">
                  <c:v>-84.519739999999999</c:v>
                </c:pt>
                <c:pt idx="7">
                  <c:v>-84.083680000000001</c:v>
                </c:pt>
                <c:pt idx="8">
                  <c:v>-84.741799999999998</c:v>
                </c:pt>
                <c:pt idx="9">
                  <c:v>-80.080820000000003</c:v>
                </c:pt>
                <c:pt idx="10">
                  <c:v>-74.055859999999996</c:v>
                </c:pt>
                <c:pt idx="11">
                  <c:v>-72.773880000000005</c:v>
                </c:pt>
                <c:pt idx="12">
                  <c:v>-71.692480000000003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CE-4FB4-B5AD-5C552CBE015D}"/>
            </c:ext>
          </c:extLst>
        </c:ser>
        <c:ser>
          <c:idx val="1"/>
          <c:order val="1"/>
          <c:tx>
            <c:v>prov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8.3333333333332829E-3"/>
                  <c:y val="8.333333333333332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4CE-4FB4-B5AD-5C552CBE015D}"/>
                </c:ext>
              </c:extLst>
            </c:dLbl>
            <c:dLbl>
              <c:idx val="3"/>
              <c:layout>
                <c:manualLayout>
                  <c:x val="0"/>
                  <c:y val="2.7777777777777693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CE-4FB4-B5AD-5C552CBE015D}"/>
                </c:ext>
              </c:extLst>
            </c:dLbl>
            <c:dLbl>
              <c:idx val="5"/>
              <c:layout>
                <c:manualLayout>
                  <c:x val="1.3888888888888888E-2"/>
                  <c:y val="-5.5555555555555643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4CE-4FB4-B5AD-5C552CBE015D}"/>
                </c:ext>
              </c:extLst>
            </c:dLbl>
            <c:dLbl>
              <c:idx val="8"/>
              <c:layout>
                <c:manualLayout>
                  <c:x val="0"/>
                  <c:y val="8.796296296296296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4CE-4FB4-B5AD-5C552CBE015D}"/>
                </c:ext>
              </c:extLst>
            </c:dLbl>
            <c:dLbl>
              <c:idx val="9"/>
              <c:layout>
                <c:manualLayout>
                  <c:x val="0"/>
                  <c:y val="-8.796296296296300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4CE-4FB4-B5AD-5C552CBE015D}"/>
                </c:ext>
              </c:extLst>
            </c:dLbl>
            <c:dLbl>
              <c:idx val="10"/>
              <c:layout>
                <c:manualLayout>
                  <c:x val="-1.1111111111111124E-2"/>
                  <c:y val="0.1481481481481479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4CE-4FB4-B5AD-5C552CBE015D}"/>
                </c:ext>
              </c:extLst>
            </c:dLbl>
            <c:dLbl>
              <c:idx val="11"/>
              <c:layout>
                <c:manualLayout>
                  <c:x val="-0.18333333333333343"/>
                  <c:y val="9.259259259259242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4CE-4FB4-B5AD-5C552CBE01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[1]Hoja1!$E$2:$E$14</c:f>
              <c:numCache>
                <c:formatCode>General</c:formatCode>
                <c:ptCount val="13"/>
                <c:pt idx="0">
                  <c:v>41.795667000000002</c:v>
                </c:pt>
                <c:pt idx="1">
                  <c:v>37.825463999999997</c:v>
                </c:pt>
                <c:pt idx="2">
                  <c:v>42.111289999999997</c:v>
                </c:pt>
                <c:pt idx="3">
                  <c:v>43.708506</c:v>
                </c:pt>
                <c:pt idx="4">
                  <c:v>40.908299999999997</c:v>
                </c:pt>
                <c:pt idx="5">
                  <c:v>33.971643</c:v>
                </c:pt>
                <c:pt idx="6">
                  <c:v>41.100610000000003</c:v>
                </c:pt>
                <c:pt idx="7">
                  <c:v>42.414253000000002</c:v>
                </c:pt>
                <c:pt idx="8">
                  <c:v>43.116436999999998</c:v>
                </c:pt>
                <c:pt idx="9">
                  <c:v>35.678212000000002</c:v>
                </c:pt>
                <c:pt idx="10">
                  <c:v>33.554383999999999</c:v>
                </c:pt>
                <c:pt idx="11">
                  <c:v>41.794758999999999</c:v>
                </c:pt>
                <c:pt idx="12">
                  <c:v>38.174315999999997</c:v>
                </c:pt>
              </c:numCache>
            </c:numRef>
          </c:xVal>
          <c:yVal>
            <c:numRef>
              <c:f>[1]Hoja1!$F$2:$F$14</c:f>
              <c:numCache>
                <c:formatCode>General</c:formatCode>
                <c:ptCount val="13"/>
                <c:pt idx="0">
                  <c:v>-72.581040000000002</c:v>
                </c:pt>
                <c:pt idx="1">
                  <c:v>-85.431050999999997</c:v>
                </c:pt>
                <c:pt idx="2">
                  <c:v>-88.060749999999999</c:v>
                </c:pt>
                <c:pt idx="3">
                  <c:v>-89.470502999999994</c:v>
                </c:pt>
                <c:pt idx="4">
                  <c:v>-74.044799999999995</c:v>
                </c:pt>
                <c:pt idx="5">
                  <c:v>-84.154133999999999</c:v>
                </c:pt>
                <c:pt idx="6">
                  <c:v>-81.652771999999999</c:v>
                </c:pt>
                <c:pt idx="7">
                  <c:v>-71.684454000000002</c:v>
                </c:pt>
                <c:pt idx="8">
                  <c:v>-89.660383999999993</c:v>
                </c:pt>
                <c:pt idx="9">
                  <c:v>-79.857301000000007</c:v>
                </c:pt>
                <c:pt idx="10">
                  <c:v>-84.593951000000004</c:v>
                </c:pt>
                <c:pt idx="11">
                  <c:v>-87.758489999999995</c:v>
                </c:pt>
                <c:pt idx="12">
                  <c:v>-84.805903000000001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4CE-4FB4-B5AD-5C552CBE0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828064"/>
        <c:axId val="1649821824"/>
      </c:scatterChart>
      <c:valAx>
        <c:axId val="1649828064"/>
        <c:scaling>
          <c:orientation val="minMax"/>
          <c:max val="44"/>
          <c:min val="33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49821824"/>
        <c:crosses val="autoZero"/>
        <c:crossBetween val="midCat"/>
      </c:valAx>
      <c:valAx>
        <c:axId val="1649821824"/>
        <c:scaling>
          <c:orientation val="minMax"/>
          <c:max val="-7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4982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'[1]Optimal Situation'!$L$1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'Current Situation'!#REF!</c:f>
            </c:numRef>
          </c:xVal>
          <c:yVal>
            <c:numRef>
              <c:f>'Current Situation'!#REF!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E5-46BC-BDEE-6CF0097EE14E}"/>
            </c:ext>
          </c:extLst>
        </c:ser>
        <c:ser>
          <c:idx val="1"/>
          <c:order val="1"/>
          <c:tx>
            <c:strRef>
              <c:f>'[1]Optimal Situation'!$M$1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'[1]Optimal Situation'!$N$2:$N$9</c:f>
              <c:numCache>
                <c:formatCode>General</c:formatCode>
                <c:ptCount val="8"/>
                <c:pt idx="0">
                  <c:v>42.265259999999998</c:v>
                </c:pt>
                <c:pt idx="1">
                  <c:v>42.414253000000002</c:v>
                </c:pt>
                <c:pt idx="2">
                  <c:v>41.795667000000002</c:v>
                </c:pt>
                <c:pt idx="3">
                  <c:v>40.908299999999997</c:v>
                </c:pt>
                <c:pt idx="4">
                  <c:v>35.678212000000002</c:v>
                </c:pt>
                <c:pt idx="5">
                  <c:v>33.971643</c:v>
                </c:pt>
                <c:pt idx="6">
                  <c:v>33.554383999999999</c:v>
                </c:pt>
                <c:pt idx="7">
                  <c:v>27.595137000000001</c:v>
                </c:pt>
              </c:numCache>
            </c:numRef>
          </c:xVal>
          <c:yVal>
            <c:numRef>
              <c:f>'[1]Optimal Situation'!$O$2:$O$9</c:f>
              <c:numCache>
                <c:formatCode>General</c:formatCode>
                <c:ptCount val="8"/>
                <c:pt idx="0">
                  <c:v>-71.692480000000003</c:v>
                </c:pt>
                <c:pt idx="1">
                  <c:v>-71.684454000000002</c:v>
                </c:pt>
                <c:pt idx="2">
                  <c:v>-72.581040000000002</c:v>
                </c:pt>
                <c:pt idx="3">
                  <c:v>-74.044799999999995</c:v>
                </c:pt>
                <c:pt idx="4">
                  <c:v>-79.857301000000007</c:v>
                </c:pt>
                <c:pt idx="5">
                  <c:v>-84.154133999999999</c:v>
                </c:pt>
                <c:pt idx="6">
                  <c:v>-84.593951000000004</c:v>
                </c:pt>
                <c:pt idx="7">
                  <c:v>-99.544911999999997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E5-46BC-BDEE-6CF0097EE14E}"/>
            </c:ext>
          </c:extLst>
        </c:ser>
        <c:ser>
          <c:idx val="2"/>
          <c:order val="2"/>
          <c:tx>
            <c:strRef>
              <c:f>'Current Situation'!#REF!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'Current Situation'!#REF!</c:f>
            </c:numRef>
          </c:xVal>
          <c:yVal>
            <c:numRef>
              <c:f>'Current Situation'!#REF!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E5-46BC-BDEE-6CF0097EE14E}"/>
            </c:ext>
          </c:extLst>
        </c:ser>
        <c:ser>
          <c:idx val="3"/>
          <c:order val="3"/>
          <c:tx>
            <c:strRef>
              <c:f>'[1]Optimal Situation'!$P$1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'[1]Optimal Situation'!$Q$2:$Q$10</c:f>
              <c:numCache>
                <c:formatCode>General</c:formatCode>
                <c:ptCount val="9"/>
                <c:pt idx="0">
                  <c:v>40.959859999999999</c:v>
                </c:pt>
                <c:pt idx="1">
                  <c:v>41.100610000000003</c:v>
                </c:pt>
                <c:pt idx="2">
                  <c:v>38.174315999999997</c:v>
                </c:pt>
                <c:pt idx="3">
                  <c:v>37.825463999999997</c:v>
                </c:pt>
                <c:pt idx="4">
                  <c:v>41.794758999999999</c:v>
                </c:pt>
                <c:pt idx="5">
                  <c:v>42.111289999999997</c:v>
                </c:pt>
                <c:pt idx="6">
                  <c:v>43.708506</c:v>
                </c:pt>
                <c:pt idx="7">
                  <c:v>43.116436999999998</c:v>
                </c:pt>
                <c:pt idx="8">
                  <c:v>27.595137000000001</c:v>
                </c:pt>
              </c:numCache>
            </c:numRef>
          </c:xVal>
          <c:yVal>
            <c:numRef>
              <c:f>'[1]Optimal Situation'!$R$2:$R$10</c:f>
              <c:numCache>
                <c:formatCode>General</c:formatCode>
                <c:ptCount val="9"/>
                <c:pt idx="0">
                  <c:v>-81.462689999999995</c:v>
                </c:pt>
                <c:pt idx="1">
                  <c:v>-81.652771999999999</c:v>
                </c:pt>
                <c:pt idx="2">
                  <c:v>-84.805903000000001</c:v>
                </c:pt>
                <c:pt idx="3">
                  <c:v>-85.431050999999997</c:v>
                </c:pt>
                <c:pt idx="4">
                  <c:v>-87.758489999999995</c:v>
                </c:pt>
                <c:pt idx="5">
                  <c:v>-88.060749999999999</c:v>
                </c:pt>
                <c:pt idx="6">
                  <c:v>-89.470502999999994</c:v>
                </c:pt>
                <c:pt idx="7">
                  <c:v>-89.660383999999993</c:v>
                </c:pt>
                <c:pt idx="8">
                  <c:v>-99.544911999999997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E5-46BC-BDEE-6CF0097EE14E}"/>
            </c:ext>
          </c:extLst>
        </c:ser>
        <c:ser>
          <c:idx val="4"/>
          <c:order val="4"/>
          <c:tx>
            <c:strRef>
              <c:f>'[1]Optimal Situation'!$S$1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'[1]Optimal Situation'!$T$2:$T$6</c:f>
              <c:numCache>
                <c:formatCode>General</c:formatCode>
                <c:ptCount val="5"/>
              </c:numCache>
            </c:numRef>
          </c:xVal>
          <c:yVal>
            <c:numRef>
              <c:f>'[1]Optimal Situation'!$U$2:$U$6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E5-46BC-BDEE-6CF0097EE14E}"/>
            </c:ext>
          </c:extLst>
        </c:ser>
        <c:ser>
          <c:idx val="5"/>
          <c:order val="5"/>
          <c:tx>
            <c:strRef>
              <c:f>'[1]Optimal Situation'!$V$1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'[1]Optimal Situation'!$W$2:$W$7</c:f>
              <c:numCache>
                <c:formatCode>General</c:formatCode>
                <c:ptCount val="6"/>
              </c:numCache>
            </c:numRef>
          </c:xVal>
          <c:yVal>
            <c:numRef>
              <c:f>'[1]Optimal Situation'!$X$2:$X$7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E5-46BC-BDEE-6CF0097EE14E}"/>
            </c:ext>
          </c:extLst>
        </c:ser>
        <c:ser>
          <c:idx val="6"/>
          <c:order val="6"/>
          <c:tx>
            <c:strRef>
              <c:f>'[1]Optimal Situation'!$Y$1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'[1]Optimal Situation'!$Z$2:$Z$5</c:f>
              <c:numCache>
                <c:formatCode>General</c:formatCode>
                <c:ptCount val="4"/>
              </c:numCache>
            </c:numRef>
          </c:xVal>
          <c:yVal>
            <c:numRef>
              <c:f>'[1]Optimal Situation'!$AA$2:$AA$5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E5-46BC-BDEE-6CF0097EE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112496"/>
        <c:axId val="863100432"/>
      </c:scatterChart>
      <c:valAx>
        <c:axId val="863112496"/>
        <c:scaling>
          <c:orientation val="minMax"/>
          <c:max val="44"/>
          <c:min val="27"/>
        </c:scaling>
        <c:delete val="1"/>
        <c:axPos val="b"/>
        <c:numFmt formatCode="General" sourceLinked="1"/>
        <c:majorTickMark val="none"/>
        <c:minorTickMark val="none"/>
        <c:tickLblPos val="nextTo"/>
        <c:crossAx val="863100432"/>
        <c:crosses val="autoZero"/>
        <c:crossBetween val="midCat"/>
      </c:valAx>
      <c:valAx>
        <c:axId val="863100432"/>
        <c:scaling>
          <c:orientation val="minMax"/>
          <c:max val="-70"/>
          <c:min val="-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311249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9DFEA7-0CAA-4D79-9DE0-A0CAD568813F}">
  <sheetPr/>
  <sheetViews>
    <sheetView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6533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914FB8-A3FF-49FC-AB07-D142354F5B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501649</xdr:colOff>
      <xdr:row>17</xdr:row>
      <xdr:rowOff>120650</xdr:rowOff>
    </xdr:from>
    <xdr:to>
      <xdr:col>10</xdr:col>
      <xdr:colOff>638174</xdr:colOff>
      <xdr:row>37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1EE178-8003-44B1-95E9-2CBDE8705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200025</xdr:colOff>
      <xdr:row>18</xdr:row>
      <xdr:rowOff>104775</xdr:rowOff>
    </xdr:from>
    <xdr:to>
      <xdr:col>3</xdr:col>
      <xdr:colOff>577850</xdr:colOff>
      <xdr:row>21</xdr:row>
      <xdr:rowOff>92508</xdr:rowOff>
    </xdr:to>
    <xdr:sp macro="" textlink="">
      <xdr:nvSpPr>
        <xdr:cNvPr id="3" name="CuadroTexto 6">
          <a:extLst>
            <a:ext uri="{FF2B5EF4-FFF2-40B4-BE49-F238E27FC236}">
              <a16:creationId xmlns:a16="http://schemas.microsoft.com/office/drawing/2014/main" id="{54C47D31-0994-4851-B911-98B8CE5E0CBF}"/>
            </a:ext>
          </a:extLst>
        </xdr:cNvPr>
        <xdr:cNvSpPr txBox="1"/>
      </xdr:nvSpPr>
      <xdr:spPr>
        <a:xfrm>
          <a:off x="1724025" y="3362325"/>
          <a:ext cx="113982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MX" sz="700" b="1"/>
            <a:t>Route 2 (R2):</a:t>
          </a:r>
        </a:p>
        <a:p>
          <a:r>
            <a:rPr lang="es-MX" sz="700"/>
            <a:t>Distance Cost: 31.4468</a:t>
          </a:r>
        </a:p>
        <a:p>
          <a:r>
            <a:rPr lang="es-MX" sz="700">
              <a:solidFill>
                <a:srgbClr val="FF0000"/>
              </a:solidFill>
            </a:rPr>
            <a:t>Contracting cost: 15</a:t>
          </a:r>
        </a:p>
        <a:p>
          <a:r>
            <a:rPr lang="es-MX" sz="700" b="1"/>
            <a:t>Total Cost:  46.4468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0.03904</cdr:x>
      <cdr:y>0.05583</cdr:y>
    </cdr:from>
    <cdr:to>
      <cdr:x>0.18659</cdr:x>
      <cdr:y>0.25353</cdr:y>
    </cdr:to>
    <cdr:sp macro="" textlink="">
      <cdr:nvSpPr>
        <cdr:cNvPr id="2" name="CuadroTexto 6"/>
        <cdr:cNvSpPr txBox="1"/>
      </cdr:nvSpPr>
      <cdr:spPr>
        <a:xfrm xmlns:a="http://schemas.openxmlformats.org/drawingml/2006/main">
          <a:off x="255093" y="180805"/>
          <a:ext cx="964114" cy="64024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700" b="1" dirty="0"/>
            <a:t>Route 1 (R1):</a:t>
          </a:r>
        </a:p>
        <a:p xmlns:a="http://schemas.openxmlformats.org/drawingml/2006/main">
          <a:r>
            <a:rPr lang="es-MX" sz="700" dirty="0"/>
            <a:t>Distance Cost: 32.0938</a:t>
          </a:r>
        </a:p>
        <a:p xmlns:a="http://schemas.openxmlformats.org/drawingml/2006/main">
          <a:r>
            <a:rPr lang="es-MX" sz="700" dirty="0">
              <a:solidFill>
                <a:srgbClr val="FF0000"/>
              </a:solidFill>
            </a:rPr>
            <a:t>Contracting cost: 14</a:t>
          </a:r>
        </a:p>
        <a:p xmlns:a="http://schemas.openxmlformats.org/drawingml/2006/main">
          <a:r>
            <a:rPr lang="es-MX" sz="700" b="1" dirty="0"/>
            <a:t>Total Cost:  46.0938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fica%20rutas%20CE%20opti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Situation"/>
      <sheetName val="Optimal Situation"/>
      <sheetName val="Gráfico2"/>
      <sheetName val="Hoja1"/>
      <sheetName val="Hoja1 (2)"/>
    </sheetNames>
    <sheetDataSet>
      <sheetData sheetId="0"/>
      <sheetData sheetId="1">
        <row r="1">
          <cell r="M1" t="str">
            <v>R1</v>
          </cell>
          <cell r="P1" t="str">
            <v>R2</v>
          </cell>
        </row>
        <row r="2">
          <cell r="N2">
            <v>42.265259999999998</v>
          </cell>
          <cell r="O2">
            <v>-71.692480000000003</v>
          </cell>
          <cell r="Q2">
            <v>40.959859999999999</v>
          </cell>
          <cell r="R2">
            <v>-81.462689999999995</v>
          </cell>
        </row>
        <row r="3">
          <cell r="N3">
            <v>42.414253000000002</v>
          </cell>
          <cell r="O3">
            <v>-71.684454000000002</v>
          </cell>
          <cell r="Q3">
            <v>41.100610000000003</v>
          </cell>
          <cell r="R3">
            <v>-81.652771999999999</v>
          </cell>
        </row>
        <row r="4">
          <cell r="N4">
            <v>41.795667000000002</v>
          </cell>
          <cell r="O4">
            <v>-72.581040000000002</v>
          </cell>
          <cell r="Q4">
            <v>38.174315999999997</v>
          </cell>
          <cell r="R4">
            <v>-84.805903000000001</v>
          </cell>
        </row>
        <row r="5">
          <cell r="N5">
            <v>40.908299999999997</v>
          </cell>
          <cell r="O5">
            <v>-74.044799999999995</v>
          </cell>
          <cell r="Q5">
            <v>37.825463999999997</v>
          </cell>
          <cell r="R5">
            <v>-85.431050999999997</v>
          </cell>
        </row>
        <row r="6">
          <cell r="N6">
            <v>35.678212000000002</v>
          </cell>
          <cell r="O6">
            <v>-79.857301000000007</v>
          </cell>
          <cell r="Q6">
            <v>41.794758999999999</v>
          </cell>
          <cell r="R6">
            <v>-87.758489999999995</v>
          </cell>
        </row>
        <row r="7">
          <cell r="N7">
            <v>33.971643</v>
          </cell>
          <cell r="O7">
            <v>-84.154133999999999</v>
          </cell>
          <cell r="Q7">
            <v>42.111289999999997</v>
          </cell>
          <cell r="R7">
            <v>-88.060749999999999</v>
          </cell>
        </row>
        <row r="8">
          <cell r="N8">
            <v>33.554383999999999</v>
          </cell>
          <cell r="O8">
            <v>-84.593951000000004</v>
          </cell>
          <cell r="Q8">
            <v>43.708506</v>
          </cell>
          <cell r="R8">
            <v>-89.470502999999994</v>
          </cell>
        </row>
        <row r="9">
          <cell r="N9">
            <v>27.595137000000001</v>
          </cell>
          <cell r="O9">
            <v>-99.544911999999997</v>
          </cell>
          <cell r="Q9">
            <v>43.116436999999998</v>
          </cell>
          <cell r="R9">
            <v>-89.660383999999993</v>
          </cell>
        </row>
        <row r="10">
          <cell r="Q10">
            <v>27.595137000000001</v>
          </cell>
          <cell r="R10">
            <v>-99.544911999999997</v>
          </cell>
        </row>
      </sheetData>
      <sheetData sheetId="3">
        <row r="1">
          <cell r="C1" t="str">
            <v>origen</v>
          </cell>
        </row>
        <row r="2">
          <cell r="B2">
            <v>42.909590000000001</v>
          </cell>
          <cell r="C2">
            <v>-89.205629999999999</v>
          </cell>
          <cell r="E2">
            <v>41.795667000000002</v>
          </cell>
          <cell r="F2">
            <v>-72.581040000000002</v>
          </cell>
        </row>
        <row r="3">
          <cell r="B3">
            <v>44.454999999999998</v>
          </cell>
          <cell r="C3">
            <v>-89.497</v>
          </cell>
          <cell r="E3">
            <v>37.825463999999997</v>
          </cell>
          <cell r="F3">
            <v>-85.431050999999997</v>
          </cell>
        </row>
        <row r="4">
          <cell r="B4">
            <v>42.021819999999998</v>
          </cell>
          <cell r="C4">
            <v>-88.322320000000005</v>
          </cell>
          <cell r="E4">
            <v>42.111289999999997</v>
          </cell>
          <cell r="F4">
            <v>-88.060749999999999</v>
          </cell>
        </row>
        <row r="5">
          <cell r="B5">
            <v>41.70834</v>
          </cell>
          <cell r="C5">
            <v>-87.798280000000005</v>
          </cell>
          <cell r="E5">
            <v>43.708506</v>
          </cell>
          <cell r="F5">
            <v>-89.470502999999994</v>
          </cell>
        </row>
        <row r="6">
          <cell r="B6">
            <v>38.153489999999998</v>
          </cell>
          <cell r="C6">
            <v>-85.681889999999996</v>
          </cell>
          <cell r="E6">
            <v>40.908299999999997</v>
          </cell>
          <cell r="F6">
            <v>-74.044799999999995</v>
          </cell>
        </row>
        <row r="7">
          <cell r="B7">
            <v>40.959859999999999</v>
          </cell>
          <cell r="C7">
            <v>-81.462689999999995</v>
          </cell>
          <cell r="E7">
            <v>33.971643</v>
          </cell>
          <cell r="F7">
            <v>-84.154133999999999</v>
          </cell>
        </row>
        <row r="8">
          <cell r="B8">
            <v>38.091819999999998</v>
          </cell>
          <cell r="C8">
            <v>-84.519739999999999</v>
          </cell>
          <cell r="E8">
            <v>41.100610000000003</v>
          </cell>
          <cell r="F8">
            <v>-81.652771999999999</v>
          </cell>
        </row>
        <row r="9">
          <cell r="B9">
            <v>33.960389999999997</v>
          </cell>
          <cell r="C9">
            <v>-84.083680000000001</v>
          </cell>
          <cell r="E9">
            <v>42.414253000000002</v>
          </cell>
          <cell r="F9">
            <v>-71.684454000000002</v>
          </cell>
        </row>
        <row r="10">
          <cell r="B10">
            <v>33.415140000000001</v>
          </cell>
          <cell r="C10">
            <v>-84.741799999999998</v>
          </cell>
          <cell r="E10">
            <v>43.116436999999998</v>
          </cell>
          <cell r="F10">
            <v>-89.660383999999993</v>
          </cell>
        </row>
        <row r="11">
          <cell r="B11">
            <v>36.131149999999998</v>
          </cell>
          <cell r="C11">
            <v>-80.080820000000003</v>
          </cell>
          <cell r="E11">
            <v>35.678212000000002</v>
          </cell>
          <cell r="F11">
            <v>-79.857301000000007</v>
          </cell>
        </row>
        <row r="12">
          <cell r="B12">
            <v>40.834319999999998</v>
          </cell>
          <cell r="C12">
            <v>-74.055859999999996</v>
          </cell>
          <cell r="E12">
            <v>33.554383999999999</v>
          </cell>
          <cell r="F12">
            <v>-84.593951000000004</v>
          </cell>
        </row>
        <row r="13">
          <cell r="B13">
            <v>41.571939999999998</v>
          </cell>
          <cell r="C13">
            <v>-72.773880000000005</v>
          </cell>
          <cell r="E13">
            <v>41.794758999999999</v>
          </cell>
          <cell r="F13">
            <v>-87.758489999999995</v>
          </cell>
        </row>
        <row r="14">
          <cell r="B14">
            <v>42.265259999999998</v>
          </cell>
          <cell r="C14">
            <v>-71.692480000000003</v>
          </cell>
          <cell r="E14">
            <v>38.174315999999997</v>
          </cell>
          <cell r="F14">
            <v>-84.805903000000001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06BC2-843D-4F9E-9E29-6C910604E286}">
  <dimension ref="A1:Q52"/>
  <sheetViews>
    <sheetView workbookViewId="0">
      <selection activeCell="O24" sqref="O24"/>
    </sheetView>
  </sheetViews>
  <sheetFormatPr baseColWidth="10" defaultRowHeight="14.5" x14ac:dyDescent="0.35"/>
  <cols>
    <col min="1" max="1" width="8.1796875" customWidth="1"/>
  </cols>
  <sheetData>
    <row r="1" spans="1:17" ht="29" x14ac:dyDescent="0.35">
      <c r="A1" s="3" t="s">
        <v>14</v>
      </c>
      <c r="B1" s="4" t="s">
        <v>30</v>
      </c>
      <c r="C1" s="4" t="s">
        <v>31</v>
      </c>
      <c r="D1" s="4"/>
      <c r="E1" s="4" t="s">
        <v>28</v>
      </c>
      <c r="F1" s="4" t="s">
        <v>30</v>
      </c>
      <c r="G1" s="4" t="s">
        <v>31</v>
      </c>
      <c r="H1" s="4" t="s">
        <v>43</v>
      </c>
      <c r="I1" s="4"/>
      <c r="J1" s="4" t="s">
        <v>37</v>
      </c>
      <c r="K1" s="4" t="s">
        <v>38</v>
      </c>
      <c r="L1" s="17" t="s">
        <v>39</v>
      </c>
      <c r="M1" s="17"/>
      <c r="N1" s="17"/>
      <c r="O1" s="17" t="s">
        <v>40</v>
      </c>
      <c r="P1" s="17"/>
      <c r="Q1" s="17"/>
    </row>
    <row r="2" spans="1:17" x14ac:dyDescent="0.35">
      <c r="A2" s="5" t="s">
        <v>1</v>
      </c>
      <c r="B2" s="1">
        <v>42.909590000000001</v>
      </c>
      <c r="C2" s="1">
        <v>-89.205629999999999</v>
      </c>
      <c r="E2" s="5" t="s">
        <v>15</v>
      </c>
      <c r="F2" s="1">
        <v>41.795667000000002</v>
      </c>
      <c r="G2" s="1">
        <v>-72.581040000000002</v>
      </c>
      <c r="H2" s="11">
        <v>10</v>
      </c>
      <c r="I2" s="5"/>
      <c r="J2" s="5" t="s">
        <v>1</v>
      </c>
      <c r="K2" s="2">
        <v>3</v>
      </c>
      <c r="L2" s="8">
        <v>45</v>
      </c>
      <c r="M2" s="8">
        <v>60</v>
      </c>
      <c r="N2" s="8">
        <v>75</v>
      </c>
      <c r="O2" s="2">
        <v>9</v>
      </c>
      <c r="P2" s="2">
        <v>12</v>
      </c>
      <c r="Q2" s="2">
        <v>15</v>
      </c>
    </row>
    <row r="3" spans="1:17" x14ac:dyDescent="0.35">
      <c r="A3" s="5" t="s">
        <v>2</v>
      </c>
      <c r="B3" s="1">
        <v>44.454999999999998</v>
      </c>
      <c r="C3" s="1">
        <v>-89.497</v>
      </c>
      <c r="E3" s="5" t="s">
        <v>16</v>
      </c>
      <c r="F3" s="1">
        <v>37.825463999999997</v>
      </c>
      <c r="G3" s="1">
        <v>-85.431050999999997</v>
      </c>
      <c r="H3" s="11">
        <v>8</v>
      </c>
      <c r="J3" s="5" t="s">
        <v>2</v>
      </c>
      <c r="K3" s="2">
        <v>3</v>
      </c>
      <c r="L3" s="8">
        <v>75</v>
      </c>
      <c r="M3" s="8">
        <v>50</v>
      </c>
      <c r="N3" s="8">
        <v>75</v>
      </c>
      <c r="O3" s="2">
        <v>15</v>
      </c>
      <c r="P3" s="2">
        <v>10</v>
      </c>
      <c r="Q3" s="2">
        <v>15</v>
      </c>
    </row>
    <row r="4" spans="1:17" x14ac:dyDescent="0.35">
      <c r="A4" s="5" t="s">
        <v>3</v>
      </c>
      <c r="B4" s="1">
        <v>42.021819999999998</v>
      </c>
      <c r="C4" s="1">
        <v>-88.322320000000005</v>
      </c>
      <c r="E4" s="5" t="s">
        <v>17</v>
      </c>
      <c r="F4" s="1">
        <v>42.111289999999997</v>
      </c>
      <c r="G4" s="1">
        <v>-88.060749999999999</v>
      </c>
      <c r="H4" s="11">
        <v>15</v>
      </c>
      <c r="J4" s="5" t="s">
        <v>3</v>
      </c>
      <c r="K4" s="2">
        <v>3</v>
      </c>
      <c r="L4" s="8">
        <v>45</v>
      </c>
      <c r="M4" s="8">
        <v>55</v>
      </c>
      <c r="N4" s="8">
        <v>40</v>
      </c>
      <c r="O4" s="2">
        <v>9</v>
      </c>
      <c r="P4" s="2">
        <v>11</v>
      </c>
      <c r="Q4" s="2">
        <v>8</v>
      </c>
    </row>
    <row r="5" spans="1:17" x14ac:dyDescent="0.35">
      <c r="A5" s="5" t="s">
        <v>4</v>
      </c>
      <c r="B5" s="1">
        <v>41.70834</v>
      </c>
      <c r="C5" s="1">
        <v>-87.798280000000005</v>
      </c>
      <c r="E5" s="5" t="s">
        <v>18</v>
      </c>
      <c r="F5" s="1">
        <v>43.708506</v>
      </c>
      <c r="G5" s="1">
        <v>-89.470502999999994</v>
      </c>
      <c r="H5" s="11">
        <v>11</v>
      </c>
      <c r="J5" s="5" t="s">
        <v>4</v>
      </c>
      <c r="K5" s="2">
        <v>3</v>
      </c>
      <c r="L5" s="8">
        <v>45</v>
      </c>
      <c r="M5" s="8">
        <v>45</v>
      </c>
      <c r="N5" s="8">
        <v>55</v>
      </c>
      <c r="O5" s="2">
        <v>9</v>
      </c>
      <c r="P5" s="2">
        <v>9</v>
      </c>
      <c r="Q5" s="2">
        <v>11</v>
      </c>
    </row>
    <row r="6" spans="1:17" x14ac:dyDescent="0.35">
      <c r="A6" s="5" t="s">
        <v>5</v>
      </c>
      <c r="B6" s="1">
        <v>38.153489999999998</v>
      </c>
      <c r="C6" s="1">
        <v>-85.681889999999996</v>
      </c>
      <c r="E6" s="5" t="s">
        <v>19</v>
      </c>
      <c r="F6" s="1">
        <v>40.908299999999997</v>
      </c>
      <c r="G6" s="1">
        <v>-74.044799999999995</v>
      </c>
      <c r="H6" s="11">
        <v>13</v>
      </c>
      <c r="J6" s="5" t="s">
        <v>5</v>
      </c>
      <c r="K6" s="2">
        <v>3</v>
      </c>
      <c r="L6" s="8">
        <v>50</v>
      </c>
      <c r="M6" s="8">
        <v>65</v>
      </c>
      <c r="N6" s="8">
        <v>45</v>
      </c>
      <c r="O6" s="2">
        <v>10</v>
      </c>
      <c r="P6" s="2">
        <v>13</v>
      </c>
      <c r="Q6" s="2">
        <v>9</v>
      </c>
    </row>
    <row r="7" spans="1:17" x14ac:dyDescent="0.35">
      <c r="A7" s="5" t="s">
        <v>6</v>
      </c>
      <c r="B7" s="1">
        <v>40.959859999999999</v>
      </c>
      <c r="C7" s="1">
        <v>-81.462689999999995</v>
      </c>
      <c r="E7" s="5" t="s">
        <v>20</v>
      </c>
      <c r="F7" s="1">
        <v>33.971643</v>
      </c>
      <c r="G7" s="1">
        <v>-84.154133999999999</v>
      </c>
      <c r="H7" s="11">
        <v>9</v>
      </c>
      <c r="J7" s="5" t="s">
        <v>6</v>
      </c>
      <c r="K7" s="2">
        <v>3</v>
      </c>
      <c r="L7" s="8">
        <v>65</v>
      </c>
      <c r="M7" s="8">
        <v>75</v>
      </c>
      <c r="N7" s="8">
        <v>40</v>
      </c>
      <c r="O7" s="2">
        <v>13</v>
      </c>
      <c r="P7" s="2">
        <v>15</v>
      </c>
      <c r="Q7" s="2">
        <v>8</v>
      </c>
    </row>
    <row r="8" spans="1:17" x14ac:dyDescent="0.35">
      <c r="A8" s="5" t="s">
        <v>7</v>
      </c>
      <c r="B8" s="1">
        <v>38.091819999999998</v>
      </c>
      <c r="C8" s="1">
        <v>-84.519739999999999</v>
      </c>
      <c r="E8" s="5" t="s">
        <v>21</v>
      </c>
      <c r="F8" s="1">
        <v>41.100610000000003</v>
      </c>
      <c r="G8" s="1">
        <v>-81.652771999999999</v>
      </c>
      <c r="H8" s="11">
        <v>10</v>
      </c>
      <c r="J8" s="5" t="s">
        <v>7</v>
      </c>
      <c r="K8" s="2">
        <v>3</v>
      </c>
      <c r="L8" s="8">
        <v>45</v>
      </c>
      <c r="M8" s="8">
        <v>60</v>
      </c>
      <c r="N8" s="8">
        <v>65</v>
      </c>
      <c r="O8" s="2">
        <v>9</v>
      </c>
      <c r="P8" s="2">
        <v>12</v>
      </c>
      <c r="Q8" s="2">
        <v>13</v>
      </c>
    </row>
    <row r="9" spans="1:17" x14ac:dyDescent="0.35">
      <c r="A9" s="5" t="s">
        <v>8</v>
      </c>
      <c r="B9" s="1">
        <v>33.960389999999997</v>
      </c>
      <c r="C9" s="1">
        <v>-84.083680000000001</v>
      </c>
      <c r="E9" s="5" t="s">
        <v>22</v>
      </c>
      <c r="F9" s="1">
        <v>42.414253000000002</v>
      </c>
      <c r="G9" s="1">
        <v>-71.684454000000002</v>
      </c>
      <c r="H9" s="11">
        <v>12</v>
      </c>
      <c r="J9" s="5" t="s">
        <v>8</v>
      </c>
      <c r="K9" s="2">
        <v>3</v>
      </c>
      <c r="L9" s="8">
        <v>40</v>
      </c>
      <c r="M9" s="8">
        <v>50</v>
      </c>
      <c r="N9" s="8">
        <v>60</v>
      </c>
      <c r="O9" s="2">
        <v>8</v>
      </c>
      <c r="P9" s="2">
        <v>10</v>
      </c>
      <c r="Q9" s="2">
        <v>12</v>
      </c>
    </row>
    <row r="10" spans="1:17" x14ac:dyDescent="0.35">
      <c r="A10" s="5" t="s">
        <v>9</v>
      </c>
      <c r="B10" s="1">
        <v>33.415140000000001</v>
      </c>
      <c r="C10" s="1">
        <v>-84.741799999999998</v>
      </c>
      <c r="E10" s="5" t="s">
        <v>23</v>
      </c>
      <c r="F10" s="1">
        <v>43.116436999999998</v>
      </c>
      <c r="G10" s="1">
        <v>-89.660383999999993</v>
      </c>
      <c r="H10" s="11">
        <v>9</v>
      </c>
      <c r="J10" s="5" t="s">
        <v>9</v>
      </c>
      <c r="K10" s="2">
        <v>3</v>
      </c>
      <c r="L10" s="8">
        <v>50</v>
      </c>
      <c r="M10" s="8">
        <v>45</v>
      </c>
      <c r="N10" s="8">
        <v>60</v>
      </c>
      <c r="O10" s="2">
        <v>10</v>
      </c>
      <c r="P10" s="2">
        <v>9</v>
      </c>
      <c r="Q10" s="2">
        <v>12</v>
      </c>
    </row>
    <row r="11" spans="1:17" x14ac:dyDescent="0.35">
      <c r="A11" s="5" t="s">
        <v>10</v>
      </c>
      <c r="B11" s="1">
        <v>36.131149999999998</v>
      </c>
      <c r="C11" s="1">
        <v>-80.080820000000003</v>
      </c>
      <c r="E11" s="5" t="s">
        <v>24</v>
      </c>
      <c r="F11" s="1">
        <v>35.678212000000002</v>
      </c>
      <c r="G11" s="1">
        <v>-79.857301000000007</v>
      </c>
      <c r="H11" s="11">
        <v>14</v>
      </c>
      <c r="J11" s="5" t="s">
        <v>10</v>
      </c>
      <c r="K11" s="2">
        <v>3</v>
      </c>
      <c r="L11" s="8">
        <v>70</v>
      </c>
      <c r="M11" s="8">
        <v>65</v>
      </c>
      <c r="N11" s="8">
        <v>60</v>
      </c>
      <c r="O11" s="2">
        <v>14</v>
      </c>
      <c r="P11" s="2">
        <v>13</v>
      </c>
      <c r="Q11" s="2">
        <v>12</v>
      </c>
    </row>
    <row r="12" spans="1:17" x14ac:dyDescent="0.35">
      <c r="A12" s="5" t="s">
        <v>11</v>
      </c>
      <c r="B12" s="1">
        <v>40.834319999999998</v>
      </c>
      <c r="C12" s="1">
        <v>-74.055859999999996</v>
      </c>
      <c r="E12" s="5" t="s">
        <v>25</v>
      </c>
      <c r="F12" s="1">
        <v>33.554383999999999</v>
      </c>
      <c r="G12" s="1">
        <v>-84.593951000000004</v>
      </c>
      <c r="H12" s="11">
        <v>12</v>
      </c>
      <c r="J12" s="5" t="s">
        <v>11</v>
      </c>
      <c r="K12" s="2">
        <v>3</v>
      </c>
      <c r="L12" s="8">
        <v>55</v>
      </c>
      <c r="M12" s="8">
        <v>45</v>
      </c>
      <c r="N12" s="8">
        <v>45</v>
      </c>
      <c r="O12" s="2">
        <v>11</v>
      </c>
      <c r="P12" s="2">
        <v>9</v>
      </c>
      <c r="Q12" s="2">
        <v>9</v>
      </c>
    </row>
    <row r="13" spans="1:17" x14ac:dyDescent="0.35">
      <c r="A13" s="5" t="s">
        <v>12</v>
      </c>
      <c r="B13" s="1">
        <v>41.571939999999998</v>
      </c>
      <c r="C13" s="1">
        <v>-72.773880000000005</v>
      </c>
      <c r="E13" s="5" t="s">
        <v>26</v>
      </c>
      <c r="F13" s="1">
        <v>41.794758999999999</v>
      </c>
      <c r="G13" s="1">
        <v>-87.758489999999995</v>
      </c>
      <c r="H13" s="11">
        <v>8</v>
      </c>
      <c r="J13" s="5" t="s">
        <v>12</v>
      </c>
      <c r="K13" s="2">
        <v>3</v>
      </c>
      <c r="L13" s="8">
        <v>75</v>
      </c>
      <c r="M13" s="8">
        <v>40</v>
      </c>
      <c r="N13" s="8">
        <v>70</v>
      </c>
      <c r="O13" s="2">
        <v>15</v>
      </c>
      <c r="P13" s="2">
        <v>8</v>
      </c>
      <c r="Q13" s="2">
        <v>14</v>
      </c>
    </row>
    <row r="14" spans="1:17" x14ac:dyDescent="0.35">
      <c r="A14" s="5" t="s">
        <v>13</v>
      </c>
      <c r="B14" s="1">
        <v>42.265259999999998</v>
      </c>
      <c r="C14" s="1">
        <v>-71.692480000000003</v>
      </c>
      <c r="E14" s="5" t="s">
        <v>27</v>
      </c>
      <c r="F14" s="1">
        <v>38.174315999999997</v>
      </c>
      <c r="G14" s="1">
        <v>-84.805903000000001</v>
      </c>
      <c r="H14" s="11">
        <v>12</v>
      </c>
      <c r="J14" s="5" t="s">
        <v>13</v>
      </c>
      <c r="K14" s="2">
        <v>3</v>
      </c>
      <c r="L14" s="8">
        <v>70</v>
      </c>
      <c r="M14" s="8">
        <v>45</v>
      </c>
      <c r="N14" s="8">
        <v>55</v>
      </c>
      <c r="O14" s="2">
        <v>14</v>
      </c>
      <c r="P14" s="2">
        <v>9</v>
      </c>
      <c r="Q14" s="2">
        <v>11</v>
      </c>
    </row>
    <row r="17" spans="1:16" x14ac:dyDescent="0.35">
      <c r="A17" s="5" t="s">
        <v>32</v>
      </c>
      <c r="B17" s="5"/>
      <c r="C17" s="5"/>
      <c r="E17" s="5" t="s">
        <v>33</v>
      </c>
    </row>
    <row r="18" spans="1:16" x14ac:dyDescent="0.35">
      <c r="D18" s="7" t="s">
        <v>15</v>
      </c>
      <c r="E18" s="7" t="s">
        <v>16</v>
      </c>
      <c r="F18" s="7" t="s">
        <v>17</v>
      </c>
      <c r="G18" s="7" t="s">
        <v>18</v>
      </c>
      <c r="H18" s="7" t="s">
        <v>19</v>
      </c>
      <c r="I18" s="7" t="s">
        <v>20</v>
      </c>
      <c r="J18" s="7" t="s">
        <v>21</v>
      </c>
      <c r="K18" s="7" t="s">
        <v>22</v>
      </c>
      <c r="L18" s="7" t="s">
        <v>23</v>
      </c>
      <c r="M18" s="7" t="s">
        <v>24</v>
      </c>
      <c r="N18" s="7" t="s">
        <v>25</v>
      </c>
      <c r="O18" s="7" t="s">
        <v>26</v>
      </c>
      <c r="P18" s="7" t="s">
        <v>27</v>
      </c>
    </row>
    <row r="19" spans="1:16" x14ac:dyDescent="0.35">
      <c r="D19" s="1">
        <v>41.795667000000002</v>
      </c>
      <c r="E19" s="1">
        <v>37.825463999999997</v>
      </c>
      <c r="F19" s="1">
        <v>42.111289999999997</v>
      </c>
      <c r="G19" s="1">
        <v>43.708506</v>
      </c>
      <c r="H19" s="1">
        <v>40.908299999999997</v>
      </c>
      <c r="I19" s="1">
        <v>33.971643</v>
      </c>
      <c r="J19" s="1">
        <v>41.100610000000003</v>
      </c>
      <c r="K19" s="1">
        <v>42.414253000000002</v>
      </c>
      <c r="L19" s="1">
        <v>43.116436999999998</v>
      </c>
      <c r="M19" s="1">
        <v>35.678212000000002</v>
      </c>
      <c r="N19" s="1">
        <v>33.554383999999999</v>
      </c>
      <c r="O19" s="1">
        <v>41.794758999999999</v>
      </c>
      <c r="P19" s="1">
        <v>38.174315999999997</v>
      </c>
    </row>
    <row r="20" spans="1:16" x14ac:dyDescent="0.35">
      <c r="D20" s="1">
        <v>-72.581040000000002</v>
      </c>
      <c r="E20" s="1">
        <v>-85.431050999999997</v>
      </c>
      <c r="F20" s="1">
        <v>-88.060749999999999</v>
      </c>
      <c r="G20" s="1">
        <v>-89.470502999999994</v>
      </c>
      <c r="H20" s="1">
        <v>-74.044799999999995</v>
      </c>
      <c r="I20" s="1">
        <v>-84.154133999999999</v>
      </c>
      <c r="J20" s="1">
        <v>-81.652771999999999</v>
      </c>
      <c r="K20" s="1">
        <v>-71.684454000000002</v>
      </c>
      <c r="L20" s="1">
        <v>-89.660383999999993</v>
      </c>
      <c r="M20" s="1">
        <v>-79.857301000000007</v>
      </c>
      <c r="N20" s="1">
        <v>-84.593951000000004</v>
      </c>
      <c r="O20" s="1">
        <v>-87.758489999999995</v>
      </c>
      <c r="P20" s="1">
        <v>-84.805903000000001</v>
      </c>
    </row>
    <row r="21" spans="1:16" x14ac:dyDescent="0.35">
      <c r="A21" s="5" t="s">
        <v>1</v>
      </c>
      <c r="B21" s="1">
        <v>42.909590000000001</v>
      </c>
      <c r="C21" s="1">
        <v>-89.205629999999999</v>
      </c>
      <c r="D21">
        <f>SQRT(POWER($B21-D$19,2)+POWER($C21-D$20,2))</f>
        <v>16.66186715581507</v>
      </c>
      <c r="E21">
        <f t="shared" ref="E21:P33" si="0">SQRT(POWER($B21-E$19,2)+POWER($C21-E$20,2))</f>
        <v>6.3321231677153182</v>
      </c>
      <c r="F21">
        <f t="shared" si="0"/>
        <v>1.3957195650989525</v>
      </c>
      <c r="G21">
        <f t="shared" si="0"/>
        <v>0.8416795596811143</v>
      </c>
      <c r="H21">
        <f t="shared" si="0"/>
        <v>15.292348673536063</v>
      </c>
      <c r="I21">
        <f t="shared" si="0"/>
        <v>10.266669782009403</v>
      </c>
      <c r="J21">
        <f t="shared" si="0"/>
        <v>7.7664710524513003</v>
      </c>
      <c r="K21">
        <f t="shared" si="0"/>
        <v>17.52817637880635</v>
      </c>
      <c r="L21">
        <f t="shared" si="0"/>
        <v>0.49958671111729253</v>
      </c>
      <c r="M21">
        <f t="shared" si="0"/>
        <v>11.81880209120725</v>
      </c>
      <c r="N21">
        <f t="shared" si="0"/>
        <v>10.430122842108668</v>
      </c>
      <c r="O21">
        <f t="shared" si="0"/>
        <v>1.8267628029279057</v>
      </c>
      <c r="P21">
        <f t="shared" si="0"/>
        <v>6.4637773422051774</v>
      </c>
    </row>
    <row r="22" spans="1:16" x14ac:dyDescent="0.35">
      <c r="A22" s="5" t="s">
        <v>2</v>
      </c>
      <c r="B22" s="1">
        <v>44.454999999999998</v>
      </c>
      <c r="C22" s="1">
        <v>-89.497</v>
      </c>
      <c r="D22">
        <f t="shared" ref="D22:D33" si="1">SQRT(POWER($B22-D$19,2)+POWER($C22-D$20,2))</f>
        <v>17.123719068195697</v>
      </c>
      <c r="E22">
        <f t="shared" si="0"/>
        <v>7.7770617103053157</v>
      </c>
      <c r="F22">
        <f t="shared" si="0"/>
        <v>2.7487798432395438</v>
      </c>
      <c r="G22">
        <f t="shared" si="0"/>
        <v>0.74696411094844306</v>
      </c>
      <c r="H22">
        <f t="shared" si="0"/>
        <v>15.854007875928412</v>
      </c>
      <c r="I22">
        <f t="shared" si="0"/>
        <v>11.76634994734582</v>
      </c>
      <c r="J22">
        <f t="shared" si="0"/>
        <v>8.5313448639756668</v>
      </c>
      <c r="K22">
        <f t="shared" si="0"/>
        <v>17.929066995248942</v>
      </c>
      <c r="L22">
        <f t="shared" si="0"/>
        <v>1.3484973994876666</v>
      </c>
      <c r="M22">
        <f t="shared" si="0"/>
        <v>13.036709876634703</v>
      </c>
      <c r="N22">
        <f t="shared" si="0"/>
        <v>11.952544443584259</v>
      </c>
      <c r="O22">
        <f t="shared" si="0"/>
        <v>3.1779394579162474</v>
      </c>
      <c r="P22">
        <f t="shared" si="0"/>
        <v>7.8392207885264336</v>
      </c>
    </row>
    <row r="23" spans="1:16" x14ac:dyDescent="0.35">
      <c r="A23" s="5" t="s">
        <v>3</v>
      </c>
      <c r="B23" s="1">
        <v>42.021819999999998</v>
      </c>
      <c r="C23" s="1">
        <v>-88.322320000000005</v>
      </c>
      <c r="D23">
        <f t="shared" si="1"/>
        <v>15.74290447210454</v>
      </c>
      <c r="E23">
        <f t="shared" si="0"/>
        <v>5.0959631188909773</v>
      </c>
      <c r="F23">
        <f t="shared" si="0"/>
        <v>0.27644845052921335</v>
      </c>
      <c r="G23">
        <f t="shared" si="0"/>
        <v>2.0404004175859649</v>
      </c>
      <c r="H23">
        <f t="shared" si="0"/>
        <v>14.320876514403729</v>
      </c>
      <c r="I23">
        <f t="shared" si="0"/>
        <v>9.0652702255324424</v>
      </c>
      <c r="J23">
        <f t="shared" si="0"/>
        <v>6.7328670258964767</v>
      </c>
      <c r="K23">
        <f t="shared" si="0"/>
        <v>16.642493463824614</v>
      </c>
      <c r="L23">
        <f t="shared" si="0"/>
        <v>1.7287572544417473</v>
      </c>
      <c r="M23">
        <f t="shared" si="0"/>
        <v>10.578180804279388</v>
      </c>
      <c r="N23">
        <f t="shared" si="0"/>
        <v>9.2519299507863213</v>
      </c>
      <c r="O23">
        <f t="shared" si="0"/>
        <v>0.60783300882809166</v>
      </c>
      <c r="P23">
        <f t="shared" si="0"/>
        <v>5.212338779080369</v>
      </c>
    </row>
    <row r="24" spans="1:16" x14ac:dyDescent="0.35">
      <c r="A24" s="5" t="s">
        <v>4</v>
      </c>
      <c r="B24" s="1">
        <v>41.70834</v>
      </c>
      <c r="C24" s="1">
        <v>-87.798280000000005</v>
      </c>
      <c r="D24">
        <f t="shared" si="1"/>
        <v>15.217490569161827</v>
      </c>
      <c r="E24">
        <f t="shared" si="0"/>
        <v>4.5475816836882732</v>
      </c>
      <c r="F24">
        <f t="shared" si="0"/>
        <v>0.48089417068622708</v>
      </c>
      <c r="G24">
        <f t="shared" si="0"/>
        <v>2.6071044837683361</v>
      </c>
      <c r="H24">
        <f t="shared" si="0"/>
        <v>13.776729514365892</v>
      </c>
      <c r="I24">
        <f t="shared" si="0"/>
        <v>8.5519752419616513</v>
      </c>
      <c r="J24">
        <f t="shared" si="0"/>
        <v>6.1754841373745002</v>
      </c>
      <c r="K24">
        <f t="shared" si="0"/>
        <v>16.129280874293347</v>
      </c>
      <c r="L24">
        <f t="shared" si="0"/>
        <v>2.3345595876363809</v>
      </c>
      <c r="M24">
        <f t="shared" si="0"/>
        <v>9.9710376177620024</v>
      </c>
      <c r="N24">
        <f t="shared" si="0"/>
        <v>8.7609772736936726</v>
      </c>
      <c r="O24">
        <f t="shared" si="0"/>
        <v>9.5139306603531315E-2</v>
      </c>
      <c r="P24">
        <f t="shared" si="0"/>
        <v>4.6307284246331095</v>
      </c>
    </row>
    <row r="25" spans="1:16" x14ac:dyDescent="0.35">
      <c r="A25" s="5" t="s">
        <v>5</v>
      </c>
      <c r="B25" s="1">
        <v>38.153489999999998</v>
      </c>
      <c r="C25" s="1">
        <v>-85.681889999999996</v>
      </c>
      <c r="D25">
        <f t="shared" si="1"/>
        <v>13.597710249223171</v>
      </c>
      <c r="E25">
        <f t="shared" si="0"/>
        <v>0.41294220006800031</v>
      </c>
      <c r="F25">
        <f t="shared" si="0"/>
        <v>4.6177002652402637</v>
      </c>
      <c r="G25">
        <f t="shared" si="0"/>
        <v>6.7239713878053502</v>
      </c>
      <c r="H25">
        <f t="shared" si="0"/>
        <v>11.958714053116246</v>
      </c>
      <c r="I25">
        <f t="shared" si="0"/>
        <v>4.4521773018316519</v>
      </c>
      <c r="J25">
        <f t="shared" si="0"/>
        <v>4.9919242935288999</v>
      </c>
      <c r="K25">
        <f t="shared" si="0"/>
        <v>14.631552067920371</v>
      </c>
      <c r="L25">
        <f t="shared" si="0"/>
        <v>6.3607591868302151</v>
      </c>
      <c r="M25">
        <f t="shared" si="0"/>
        <v>6.3287311679518234</v>
      </c>
      <c r="N25">
        <f t="shared" si="0"/>
        <v>4.7260329312179969</v>
      </c>
      <c r="O25">
        <f t="shared" si="0"/>
        <v>4.1917904874123906</v>
      </c>
      <c r="P25">
        <f t="shared" si="0"/>
        <v>0.87623452707879024</v>
      </c>
    </row>
    <row r="26" spans="1:16" x14ac:dyDescent="0.35">
      <c r="A26" s="5" t="s">
        <v>6</v>
      </c>
      <c r="B26" s="1">
        <v>40.959859999999999</v>
      </c>
      <c r="C26" s="1">
        <v>-81.462689999999995</v>
      </c>
      <c r="D26">
        <f t="shared" si="1"/>
        <v>8.9208900936929432</v>
      </c>
      <c r="E26">
        <f t="shared" si="0"/>
        <v>5.0569088691746291</v>
      </c>
      <c r="F26">
        <f t="shared" si="0"/>
        <v>6.6977747654351623</v>
      </c>
      <c r="G26">
        <f t="shared" si="0"/>
        <v>8.4664115111589613</v>
      </c>
      <c r="H26">
        <f t="shared" si="0"/>
        <v>7.4180691885220371</v>
      </c>
      <c r="I26">
        <f t="shared" si="0"/>
        <v>7.4885945039256194</v>
      </c>
      <c r="J26">
        <f t="shared" si="0"/>
        <v>0.23652003979367719</v>
      </c>
      <c r="K26">
        <f t="shared" si="0"/>
        <v>9.8858058988706059</v>
      </c>
      <c r="L26">
        <f t="shared" si="0"/>
        <v>8.4766155554304206</v>
      </c>
      <c r="M26">
        <f t="shared" si="0"/>
        <v>5.5202426973118612</v>
      </c>
      <c r="N26">
        <f t="shared" si="0"/>
        <v>8.0402655575980244</v>
      </c>
      <c r="O26">
        <f t="shared" si="0"/>
        <v>6.3509175699422364</v>
      </c>
      <c r="P26">
        <f t="shared" si="0"/>
        <v>4.351589196983678</v>
      </c>
    </row>
    <row r="27" spans="1:16" x14ac:dyDescent="0.35">
      <c r="A27" s="5" t="s">
        <v>7</v>
      </c>
      <c r="B27" s="1">
        <v>38.091819999999998</v>
      </c>
      <c r="C27" s="1">
        <v>-84.519739999999999</v>
      </c>
      <c r="D27">
        <f t="shared" si="1"/>
        <v>12.500041611507097</v>
      </c>
      <c r="E27">
        <f t="shared" si="0"/>
        <v>0.94943839055359291</v>
      </c>
      <c r="F27">
        <f t="shared" si="0"/>
        <v>5.3567612324052662</v>
      </c>
      <c r="G27">
        <f t="shared" si="0"/>
        <v>7.4871366960116976</v>
      </c>
      <c r="H27">
        <f t="shared" si="0"/>
        <v>10.846977809233319</v>
      </c>
      <c r="I27">
        <f t="shared" si="0"/>
        <v>4.1363663109745232</v>
      </c>
      <c r="J27">
        <f t="shared" si="0"/>
        <v>4.1559984091820859</v>
      </c>
      <c r="K27">
        <f t="shared" si="0"/>
        <v>13.543559123852376</v>
      </c>
      <c r="L27">
        <f t="shared" si="0"/>
        <v>7.1883931953827442</v>
      </c>
      <c r="M27">
        <f t="shared" si="0"/>
        <v>5.250127713340401</v>
      </c>
      <c r="N27">
        <f t="shared" si="0"/>
        <v>4.5380428299672317</v>
      </c>
      <c r="O27">
        <f t="shared" si="0"/>
        <v>4.9194774926023372</v>
      </c>
      <c r="P27">
        <f t="shared" si="0"/>
        <v>0.29781681044729652</v>
      </c>
    </row>
    <row r="28" spans="1:16" x14ac:dyDescent="0.35">
      <c r="A28" s="5" t="s">
        <v>8</v>
      </c>
      <c r="B28" s="1">
        <v>33.960389999999997</v>
      </c>
      <c r="C28" s="1">
        <v>-84.083680000000001</v>
      </c>
      <c r="D28">
        <f t="shared" si="1"/>
        <v>13.917697102478163</v>
      </c>
      <c r="E28">
        <f t="shared" si="0"/>
        <v>4.0931901540384104</v>
      </c>
      <c r="F28">
        <f t="shared" si="0"/>
        <v>9.0694132442457374</v>
      </c>
      <c r="G28">
        <f t="shared" si="0"/>
        <v>11.137487489680291</v>
      </c>
      <c r="H28">
        <f t="shared" si="0"/>
        <v>12.20870857308422</v>
      </c>
      <c r="I28">
        <f t="shared" si="0"/>
        <v>7.1347012025730974E-2</v>
      </c>
      <c r="J28">
        <f t="shared" si="0"/>
        <v>7.542682238624673</v>
      </c>
      <c r="K28">
        <f t="shared" si="0"/>
        <v>15.006951889769123</v>
      </c>
      <c r="L28">
        <f t="shared" si="0"/>
        <v>10.720672748005367</v>
      </c>
      <c r="M28">
        <f t="shared" si="0"/>
        <v>4.5621477261619852</v>
      </c>
      <c r="N28">
        <f t="shared" si="0"/>
        <v>0.65208693092025805</v>
      </c>
      <c r="O28">
        <f t="shared" si="0"/>
        <v>8.6534135556011069</v>
      </c>
      <c r="P28">
        <f t="shared" si="0"/>
        <v>4.2753688022444338</v>
      </c>
    </row>
    <row r="29" spans="1:16" x14ac:dyDescent="0.35">
      <c r="A29" s="5" t="s">
        <v>9</v>
      </c>
      <c r="B29" s="1">
        <v>33.415140000000001</v>
      </c>
      <c r="C29" s="1">
        <v>-84.741799999999998</v>
      </c>
      <c r="D29">
        <f t="shared" si="1"/>
        <v>14.768795366424742</v>
      </c>
      <c r="E29">
        <f t="shared" si="0"/>
        <v>4.4638576059252788</v>
      </c>
      <c r="F29">
        <f t="shared" si="0"/>
        <v>9.3079779718798186</v>
      </c>
      <c r="G29">
        <f t="shared" si="0"/>
        <v>11.327577661272729</v>
      </c>
      <c r="H29">
        <f t="shared" si="0"/>
        <v>13.060369664967373</v>
      </c>
      <c r="I29">
        <f t="shared" si="0"/>
        <v>0.80934968744356584</v>
      </c>
      <c r="J29">
        <f t="shared" si="0"/>
        <v>8.2830274118636122</v>
      </c>
      <c r="K29">
        <f t="shared" si="0"/>
        <v>15.858067957682769</v>
      </c>
      <c r="L29">
        <f t="shared" si="0"/>
        <v>10.876931187024441</v>
      </c>
      <c r="M29">
        <f t="shared" si="0"/>
        <v>5.3832913127737125</v>
      </c>
      <c r="N29">
        <f t="shared" si="0"/>
        <v>0.20309657391742864</v>
      </c>
      <c r="O29">
        <f t="shared" si="0"/>
        <v>8.9060896661363653</v>
      </c>
      <c r="P29">
        <f t="shared" si="0"/>
        <v>4.759607693243737</v>
      </c>
    </row>
    <row r="30" spans="1:16" x14ac:dyDescent="0.35">
      <c r="A30" s="5" t="s">
        <v>10</v>
      </c>
      <c r="B30" s="1">
        <v>36.131149999999998</v>
      </c>
      <c r="C30" s="1">
        <v>-80.080820000000003</v>
      </c>
      <c r="D30">
        <f t="shared" si="1"/>
        <v>9.3985878136924939</v>
      </c>
      <c r="E30">
        <f t="shared" si="0"/>
        <v>5.6121004698737291</v>
      </c>
      <c r="F30">
        <f t="shared" si="0"/>
        <v>9.9720287416603401</v>
      </c>
      <c r="G30">
        <f t="shared" si="0"/>
        <v>12.065756121819506</v>
      </c>
      <c r="H30">
        <f t="shared" si="0"/>
        <v>7.6977074225317299</v>
      </c>
      <c r="I30">
        <f t="shared" si="0"/>
        <v>4.6103532864244752</v>
      </c>
      <c r="J30">
        <f t="shared" si="0"/>
        <v>5.2121555792113536</v>
      </c>
      <c r="K30">
        <f t="shared" si="0"/>
        <v>10.486960728188365</v>
      </c>
      <c r="L30">
        <f t="shared" si="0"/>
        <v>11.855896461358999</v>
      </c>
      <c r="M30">
        <f t="shared" si="0"/>
        <v>0.50508769060925918</v>
      </c>
      <c r="N30">
        <f t="shared" si="0"/>
        <v>5.1969293281626419</v>
      </c>
      <c r="O30">
        <f t="shared" si="0"/>
        <v>9.5406018433734516</v>
      </c>
      <c r="P30">
        <f t="shared" si="0"/>
        <v>5.1479060461944117</v>
      </c>
    </row>
    <row r="31" spans="1:16" x14ac:dyDescent="0.35">
      <c r="A31" s="5" t="s">
        <v>11</v>
      </c>
      <c r="B31" s="1">
        <v>40.834319999999998</v>
      </c>
      <c r="C31" s="1">
        <v>-74.055859999999996</v>
      </c>
      <c r="D31">
        <f t="shared" si="1"/>
        <v>1.7604778007146211</v>
      </c>
      <c r="E31">
        <f t="shared" si="0"/>
        <v>11.766400669500296</v>
      </c>
      <c r="F31">
        <f t="shared" si="0"/>
        <v>14.062986748660474</v>
      </c>
      <c r="G31">
        <f t="shared" si="0"/>
        <v>15.680311348313367</v>
      </c>
      <c r="H31">
        <f t="shared" si="0"/>
        <v>7.4802165744046731E-2</v>
      </c>
      <c r="I31">
        <f t="shared" si="0"/>
        <v>12.209482928666759</v>
      </c>
      <c r="J31">
        <f t="shared" si="0"/>
        <v>7.6015776191422297</v>
      </c>
      <c r="K31">
        <f t="shared" si="0"/>
        <v>2.8495183279503538</v>
      </c>
      <c r="L31">
        <f t="shared" si="0"/>
        <v>15.77051766012343</v>
      </c>
      <c r="M31">
        <f t="shared" si="0"/>
        <v>7.7615827885905517</v>
      </c>
      <c r="N31">
        <f t="shared" si="0"/>
        <v>12.808154827623579</v>
      </c>
      <c r="O31">
        <f t="shared" si="0"/>
        <v>13.736248104545178</v>
      </c>
      <c r="P31">
        <f t="shared" si="0"/>
        <v>11.074251477272183</v>
      </c>
    </row>
    <row r="32" spans="1:16" x14ac:dyDescent="0.35">
      <c r="A32" s="5" t="s">
        <v>12</v>
      </c>
      <c r="B32" s="1">
        <v>41.571939999999998</v>
      </c>
      <c r="C32" s="1">
        <v>-72.773880000000005</v>
      </c>
      <c r="D32">
        <f t="shared" si="1"/>
        <v>0.29536593596588484</v>
      </c>
      <c r="E32">
        <f t="shared" si="0"/>
        <v>13.200002278098923</v>
      </c>
      <c r="F32">
        <f t="shared" si="0"/>
        <v>15.296381690432538</v>
      </c>
      <c r="G32">
        <f t="shared" si="0"/>
        <v>16.832769643658903</v>
      </c>
      <c r="H32">
        <f t="shared" si="0"/>
        <v>1.4337558006857287</v>
      </c>
      <c r="I32">
        <f t="shared" si="0"/>
        <v>13.684834510973262</v>
      </c>
      <c r="J32">
        <f t="shared" si="0"/>
        <v>8.8913933169421693</v>
      </c>
      <c r="K32">
        <f t="shared" si="0"/>
        <v>1.3770766861162866</v>
      </c>
      <c r="L32">
        <f t="shared" si="0"/>
        <v>16.956989365008891</v>
      </c>
      <c r="M32">
        <f t="shared" si="0"/>
        <v>9.2147101311557797</v>
      </c>
      <c r="N32">
        <f t="shared" si="0"/>
        <v>14.282691716135897</v>
      </c>
      <c r="O32">
        <f t="shared" si="0"/>
        <v>14.986266551708624</v>
      </c>
      <c r="P32">
        <f t="shared" si="0"/>
        <v>12.502536795302978</v>
      </c>
    </row>
    <row r="33" spans="1:17" x14ac:dyDescent="0.35">
      <c r="A33" s="5" t="s">
        <v>13</v>
      </c>
      <c r="B33" s="1">
        <v>42.265259999999998</v>
      </c>
      <c r="C33" s="1">
        <v>-71.692480000000003</v>
      </c>
      <c r="D33">
        <f t="shared" si="1"/>
        <v>1.0050156512457868</v>
      </c>
      <c r="E33">
        <f t="shared" si="0"/>
        <v>14.438148137612968</v>
      </c>
      <c r="F33">
        <f t="shared" si="0"/>
        <v>16.368994152170739</v>
      </c>
      <c r="G33">
        <f t="shared" si="0"/>
        <v>17.836509210185849</v>
      </c>
      <c r="H33">
        <f t="shared" si="0"/>
        <v>2.7156490612742958</v>
      </c>
      <c r="I33">
        <f t="shared" si="0"/>
        <v>14.96919848750777</v>
      </c>
      <c r="J33">
        <f t="shared" si="0"/>
        <v>10.028151691501474</v>
      </c>
      <c r="K33">
        <f t="shared" si="0"/>
        <v>0.14920901690246913</v>
      </c>
      <c r="L33">
        <f t="shared" si="0"/>
        <v>17.988053714578033</v>
      </c>
      <c r="M33">
        <f t="shared" si="0"/>
        <v>10.490638842146126</v>
      </c>
      <c r="N33">
        <f t="shared" si="0"/>
        <v>15.566865922568262</v>
      </c>
      <c r="O33">
        <f t="shared" si="0"/>
        <v>16.072897949999582</v>
      </c>
      <c r="P33">
        <f t="shared" si="0"/>
        <v>13.736727615704728</v>
      </c>
    </row>
    <row r="35" spans="1:17" x14ac:dyDescent="0.35">
      <c r="A35" s="5" t="s">
        <v>34</v>
      </c>
      <c r="B35" s="5"/>
      <c r="C35" s="5"/>
      <c r="E35" t="s">
        <v>48</v>
      </c>
    </row>
    <row r="36" spans="1:17" x14ac:dyDescent="0.35">
      <c r="D36" s="7" t="s">
        <v>15</v>
      </c>
      <c r="E36" s="7" t="s">
        <v>16</v>
      </c>
      <c r="F36" s="7" t="s">
        <v>17</v>
      </c>
      <c r="G36" s="7" t="s">
        <v>18</v>
      </c>
      <c r="H36" s="7" t="s">
        <v>19</v>
      </c>
      <c r="I36" s="7" t="s">
        <v>20</v>
      </c>
      <c r="J36" s="7" t="s">
        <v>21</v>
      </c>
      <c r="K36" s="7" t="s">
        <v>22</v>
      </c>
      <c r="L36" s="7" t="s">
        <v>23</v>
      </c>
      <c r="M36" s="7" t="s">
        <v>24</v>
      </c>
      <c r="N36" s="7" t="s">
        <v>25</v>
      </c>
      <c r="O36" s="7" t="s">
        <v>26</v>
      </c>
      <c r="P36" s="7" t="s">
        <v>27</v>
      </c>
      <c r="Q36" s="7" t="s">
        <v>35</v>
      </c>
    </row>
    <row r="37" spans="1:17" x14ac:dyDescent="0.35">
      <c r="D37" s="1">
        <v>41.795667000000002</v>
      </c>
      <c r="E37" s="1">
        <v>37.825463999999997</v>
      </c>
      <c r="F37" s="1">
        <v>42.111289999999997</v>
      </c>
      <c r="G37" s="1">
        <v>43.708506</v>
      </c>
      <c r="H37" s="1">
        <v>40.908299999999997</v>
      </c>
      <c r="I37" s="1">
        <v>33.971643</v>
      </c>
      <c r="J37" s="1">
        <v>41.100610000000003</v>
      </c>
      <c r="K37" s="1">
        <v>42.414253000000002</v>
      </c>
      <c r="L37" s="1">
        <v>43.116436999999998</v>
      </c>
      <c r="M37" s="1">
        <v>35.678212000000002</v>
      </c>
      <c r="N37" s="1">
        <v>33.554383999999999</v>
      </c>
      <c r="O37" s="1">
        <v>41.794758999999999</v>
      </c>
      <c r="P37" s="1">
        <v>38.174315999999997</v>
      </c>
      <c r="Q37" s="6">
        <v>27.595137000000001</v>
      </c>
    </row>
    <row r="38" spans="1:17" x14ac:dyDescent="0.35">
      <c r="D38" s="1">
        <v>-72.581040000000002</v>
      </c>
      <c r="E38" s="1">
        <v>-85.431050999999997</v>
      </c>
      <c r="F38" s="1">
        <v>-88.060749999999999</v>
      </c>
      <c r="G38" s="1">
        <v>-89.470502999999994</v>
      </c>
      <c r="H38" s="1">
        <v>-74.044799999999995</v>
      </c>
      <c r="I38" s="1">
        <v>-84.154133999999999</v>
      </c>
      <c r="J38" s="1">
        <v>-81.652771999999999</v>
      </c>
      <c r="K38" s="1">
        <v>-71.684454000000002</v>
      </c>
      <c r="L38" s="1">
        <v>-89.660383999999993</v>
      </c>
      <c r="M38" s="1">
        <v>-79.857301000000007</v>
      </c>
      <c r="N38" s="1">
        <v>-84.593951000000004</v>
      </c>
      <c r="O38" s="1">
        <v>-87.758489999999995</v>
      </c>
      <c r="P38" s="1">
        <v>-84.805903000000001</v>
      </c>
      <c r="Q38" s="6">
        <v>-99.544911999999997</v>
      </c>
    </row>
    <row r="39" spans="1:17" x14ac:dyDescent="0.35">
      <c r="A39" s="5" t="s">
        <v>15</v>
      </c>
      <c r="B39" s="1">
        <v>41.795667000000002</v>
      </c>
      <c r="C39" s="1">
        <v>-72.581040000000002</v>
      </c>
      <c r="D39">
        <f>SQRT(POWER($B39-D$19,2)+POWER($C39-D$20,2))</f>
        <v>0</v>
      </c>
      <c r="E39">
        <f t="shared" ref="E39:Q51" si="2">SQRT(POWER($B39-E$19,2)+POWER($C39-E$20,2))</f>
        <v>13.449360377405682</v>
      </c>
      <c r="F39">
        <f t="shared" si="2"/>
        <v>15.482927357648776</v>
      </c>
      <c r="G39">
        <f t="shared" si="2"/>
        <v>16.99743843843212</v>
      </c>
      <c r="H39">
        <f t="shared" si="2"/>
        <v>1.7117282290974198</v>
      </c>
      <c r="I39">
        <f t="shared" si="2"/>
        <v>13.969676312836027</v>
      </c>
      <c r="J39">
        <f t="shared" si="2"/>
        <v>9.098319939036708</v>
      </c>
      <c r="K39">
        <f t="shared" si="2"/>
        <v>1.0892727366422053</v>
      </c>
      <c r="L39">
        <f t="shared" si="2"/>
        <v>17.130336390837037</v>
      </c>
      <c r="M39">
        <f t="shared" si="2"/>
        <v>9.5061679880562853</v>
      </c>
      <c r="N39">
        <f t="shared" si="2"/>
        <v>14.568073866507202</v>
      </c>
      <c r="O39">
        <f t="shared" si="2"/>
        <v>15.177450027160814</v>
      </c>
      <c r="P39">
        <f t="shared" si="2"/>
        <v>12.749959154207906</v>
      </c>
      <c r="Q39">
        <f t="shared" si="2"/>
        <v>83.754911184100052</v>
      </c>
    </row>
    <row r="40" spans="1:17" x14ac:dyDescent="0.35">
      <c r="A40" s="5" t="s">
        <v>16</v>
      </c>
      <c r="B40" s="1">
        <v>37.825463999999997</v>
      </c>
      <c r="C40" s="1">
        <v>-85.431050999999997</v>
      </c>
      <c r="D40">
        <f t="shared" ref="D40:D51" si="3">SQRT(POWER($B40-D$19,2)+POWER($C40-D$20,2))</f>
        <v>13.449360377405682</v>
      </c>
      <c r="E40">
        <f t="shared" si="2"/>
        <v>0</v>
      </c>
      <c r="F40">
        <f t="shared" si="2"/>
        <v>5.0282821453133488</v>
      </c>
      <c r="G40">
        <f t="shared" si="2"/>
        <v>7.1363404931426873</v>
      </c>
      <c r="H40">
        <f t="shared" si="2"/>
        <v>11.79621081694868</v>
      </c>
      <c r="I40">
        <f t="shared" si="2"/>
        <v>4.0598587814023732</v>
      </c>
      <c r="J40">
        <f t="shared" si="2"/>
        <v>5.0001973484210627</v>
      </c>
      <c r="K40">
        <f t="shared" si="2"/>
        <v>14.492270821611426</v>
      </c>
      <c r="L40">
        <f t="shared" si="2"/>
        <v>6.7735997011646605</v>
      </c>
      <c r="M40">
        <f t="shared" si="2"/>
        <v>5.9730545128940404</v>
      </c>
      <c r="N40">
        <f t="shared" si="2"/>
        <v>4.3523396899139168</v>
      </c>
      <c r="O40">
        <f t="shared" si="2"/>
        <v>4.6013340560913427</v>
      </c>
      <c r="P40">
        <f t="shared" si="2"/>
        <v>0.7158964588597958</v>
      </c>
      <c r="Q40">
        <f t="shared" si="2"/>
        <v>93.430349468360092</v>
      </c>
    </row>
    <row r="41" spans="1:17" x14ac:dyDescent="0.35">
      <c r="A41" s="5" t="s">
        <v>17</v>
      </c>
      <c r="B41" s="1">
        <v>42.111289999999997</v>
      </c>
      <c r="C41" s="1">
        <v>-88.060749999999999</v>
      </c>
      <c r="D41">
        <f t="shared" si="3"/>
        <v>15.482927357648776</v>
      </c>
      <c r="E41">
        <f t="shared" si="2"/>
        <v>5.0282821453133488</v>
      </c>
      <c r="F41">
        <f t="shared" si="2"/>
        <v>0</v>
      </c>
      <c r="G41">
        <f t="shared" si="2"/>
        <v>2.1303761338470246</v>
      </c>
      <c r="H41">
        <f t="shared" si="2"/>
        <v>14.067481627590636</v>
      </c>
      <c r="I41">
        <f t="shared" si="2"/>
        <v>9.0285935702115268</v>
      </c>
      <c r="J41">
        <f t="shared" si="2"/>
        <v>6.4871916967886794</v>
      </c>
      <c r="K41">
        <f t="shared" si="2"/>
        <v>16.379098182103458</v>
      </c>
      <c r="L41">
        <f t="shared" si="2"/>
        <v>1.8892192634961629</v>
      </c>
      <c r="M41">
        <f t="shared" si="2"/>
        <v>10.425021249363706</v>
      </c>
      <c r="N41">
        <f t="shared" si="2"/>
        <v>9.2325151285679965</v>
      </c>
      <c r="O41">
        <f t="shared" si="2"/>
        <v>0.43766766108658395</v>
      </c>
      <c r="P41">
        <f t="shared" si="2"/>
        <v>5.108208420775818</v>
      </c>
      <c r="Q41">
        <f t="shared" si="2"/>
        <v>97.61176381987265</v>
      </c>
    </row>
    <row r="42" spans="1:17" x14ac:dyDescent="0.35">
      <c r="A42" s="5" t="s">
        <v>18</v>
      </c>
      <c r="B42" s="1">
        <v>43.708506</v>
      </c>
      <c r="C42" s="1">
        <v>-89.470502999999994</v>
      </c>
      <c r="D42">
        <f t="shared" si="3"/>
        <v>16.99743843843212</v>
      </c>
      <c r="E42">
        <f t="shared" si="2"/>
        <v>7.1363404931426873</v>
      </c>
      <c r="F42">
        <f t="shared" si="2"/>
        <v>2.1303761338470246</v>
      </c>
      <c r="G42">
        <f t="shared" si="2"/>
        <v>0</v>
      </c>
      <c r="H42">
        <f t="shared" si="2"/>
        <v>15.67780171728948</v>
      </c>
      <c r="I42">
        <f t="shared" si="2"/>
        <v>11.09370454018539</v>
      </c>
      <c r="J42">
        <f t="shared" si="2"/>
        <v>8.2412401697303359</v>
      </c>
      <c r="K42">
        <f t="shared" si="2"/>
        <v>17.833076847768297</v>
      </c>
      <c r="L42">
        <f t="shared" si="2"/>
        <v>0.62177206026163834</v>
      </c>
      <c r="M42">
        <f t="shared" si="2"/>
        <v>12.525944053014117</v>
      </c>
      <c r="N42">
        <f t="shared" si="2"/>
        <v>11.264410903353442</v>
      </c>
      <c r="O42">
        <f t="shared" si="2"/>
        <v>2.5677648046848058</v>
      </c>
      <c r="P42">
        <f t="shared" si="2"/>
        <v>7.2378002263187646</v>
      </c>
      <c r="Q42">
        <f t="shared" si="2"/>
        <v>99.576123663381495</v>
      </c>
    </row>
    <row r="43" spans="1:17" x14ac:dyDescent="0.35">
      <c r="A43" s="5" t="s">
        <v>19</v>
      </c>
      <c r="B43" s="1">
        <v>40.908299999999997</v>
      </c>
      <c r="C43" s="1">
        <v>-74.044799999999995</v>
      </c>
      <c r="D43">
        <f t="shared" si="3"/>
        <v>1.7117282290974198</v>
      </c>
      <c r="E43">
        <f t="shared" si="2"/>
        <v>11.79621081694868</v>
      </c>
      <c r="F43">
        <f t="shared" si="2"/>
        <v>14.067481627590636</v>
      </c>
      <c r="G43">
        <f t="shared" si="2"/>
        <v>15.67780171728948</v>
      </c>
      <c r="H43">
        <f t="shared" si="2"/>
        <v>0</v>
      </c>
      <c r="I43">
        <f t="shared" si="2"/>
        <v>12.260336221295281</v>
      </c>
      <c r="J43">
        <f t="shared" si="2"/>
        <v>7.6104021634131831</v>
      </c>
      <c r="K43">
        <f t="shared" si="2"/>
        <v>2.7998442238676389</v>
      </c>
      <c r="L43">
        <f t="shared" si="2"/>
        <v>15.77093315792775</v>
      </c>
      <c r="M43">
        <f t="shared" si="2"/>
        <v>7.8191424314143996</v>
      </c>
      <c r="N43">
        <f t="shared" si="2"/>
        <v>12.859419401973682</v>
      </c>
      <c r="O43">
        <f t="shared" si="2"/>
        <v>13.742310685426268</v>
      </c>
      <c r="P43">
        <f t="shared" si="2"/>
        <v>11.102972858152231</v>
      </c>
      <c r="Q43">
        <f t="shared" si="2"/>
        <v>84.593861573579915</v>
      </c>
    </row>
    <row r="44" spans="1:17" x14ac:dyDescent="0.35">
      <c r="A44" s="5" t="s">
        <v>20</v>
      </c>
      <c r="B44" s="1">
        <v>33.971643</v>
      </c>
      <c r="C44" s="1">
        <v>-84.154133999999999</v>
      </c>
      <c r="D44">
        <f t="shared" si="3"/>
        <v>13.969676312836027</v>
      </c>
      <c r="E44">
        <f t="shared" si="2"/>
        <v>4.0598587814023732</v>
      </c>
      <c r="F44">
        <f t="shared" si="2"/>
        <v>9.0285935702115268</v>
      </c>
      <c r="G44">
        <f t="shared" si="2"/>
        <v>11.09370454018539</v>
      </c>
      <c r="H44">
        <f t="shared" si="2"/>
        <v>12.260336221295281</v>
      </c>
      <c r="I44">
        <f t="shared" si="2"/>
        <v>0</v>
      </c>
      <c r="J44">
        <f t="shared" si="2"/>
        <v>7.5550633579165325</v>
      </c>
      <c r="K44">
        <f t="shared" si="2"/>
        <v>15.05890377532508</v>
      </c>
      <c r="L44">
        <f t="shared" si="2"/>
        <v>10.674551342559361</v>
      </c>
      <c r="M44">
        <f t="shared" si="2"/>
        <v>4.6233268953914495</v>
      </c>
      <c r="N44">
        <f t="shared" si="2"/>
        <v>0.60625412705399828</v>
      </c>
      <c r="O44">
        <f t="shared" si="2"/>
        <v>8.6135083516643753</v>
      </c>
      <c r="P44">
        <f t="shared" si="2"/>
        <v>4.2529123167883416</v>
      </c>
      <c r="Q44">
        <f t="shared" si="2"/>
        <v>90.752359734661482</v>
      </c>
    </row>
    <row r="45" spans="1:17" x14ac:dyDescent="0.35">
      <c r="A45" s="5" t="s">
        <v>21</v>
      </c>
      <c r="B45" s="1">
        <v>41.100610000000003</v>
      </c>
      <c r="C45" s="1">
        <v>-81.652771999999999</v>
      </c>
      <c r="D45">
        <f t="shared" si="3"/>
        <v>9.098319939036708</v>
      </c>
      <c r="E45">
        <f t="shared" si="2"/>
        <v>5.0001973484210627</v>
      </c>
      <c r="F45">
        <f t="shared" si="2"/>
        <v>6.4871916967886794</v>
      </c>
      <c r="G45">
        <f t="shared" si="2"/>
        <v>8.2412401697303359</v>
      </c>
      <c r="H45">
        <f t="shared" si="2"/>
        <v>7.6104021634131831</v>
      </c>
      <c r="I45">
        <f t="shared" si="2"/>
        <v>7.5550633579165325</v>
      </c>
      <c r="J45">
        <f t="shared" si="2"/>
        <v>0</v>
      </c>
      <c r="K45">
        <f t="shared" si="2"/>
        <v>10.054502557589457</v>
      </c>
      <c r="L45">
        <f t="shared" si="2"/>
        <v>8.2574456363013926</v>
      </c>
      <c r="M45">
        <f t="shared" si="2"/>
        <v>5.7119275365015776</v>
      </c>
      <c r="N45">
        <f t="shared" si="2"/>
        <v>8.0991395069548648</v>
      </c>
      <c r="O45">
        <f t="shared" si="2"/>
        <v>6.1450496442034499</v>
      </c>
      <c r="P45">
        <f t="shared" si="2"/>
        <v>4.3017940068763227</v>
      </c>
      <c r="Q45">
        <f t="shared" si="2"/>
        <v>91.413540122107094</v>
      </c>
    </row>
    <row r="46" spans="1:17" x14ac:dyDescent="0.35">
      <c r="A46" s="5" t="s">
        <v>22</v>
      </c>
      <c r="B46" s="1">
        <v>42.414253000000002</v>
      </c>
      <c r="C46" s="1">
        <v>-71.684454000000002</v>
      </c>
      <c r="D46">
        <f t="shared" si="3"/>
        <v>1.0892727366422053</v>
      </c>
      <c r="E46">
        <f t="shared" si="2"/>
        <v>14.492270821611426</v>
      </c>
      <c r="F46">
        <f t="shared" si="2"/>
        <v>16.379098182103458</v>
      </c>
      <c r="G46">
        <f t="shared" si="2"/>
        <v>17.833076847768297</v>
      </c>
      <c r="H46">
        <f t="shared" si="2"/>
        <v>2.7998442238676389</v>
      </c>
      <c r="I46">
        <f t="shared" si="2"/>
        <v>15.05890377532508</v>
      </c>
      <c r="J46">
        <f t="shared" si="2"/>
        <v>10.054502557589457</v>
      </c>
      <c r="K46">
        <f t="shared" si="2"/>
        <v>0</v>
      </c>
      <c r="L46">
        <f t="shared" si="2"/>
        <v>17.989639288622648</v>
      </c>
      <c r="M46">
        <f t="shared" si="2"/>
        <v>10.591018668621544</v>
      </c>
      <c r="N46">
        <f t="shared" si="2"/>
        <v>15.657343053346251</v>
      </c>
      <c r="O46">
        <f t="shared" si="2"/>
        <v>16.085969232387949</v>
      </c>
      <c r="P46">
        <f t="shared" si="2"/>
        <v>13.789470244486189</v>
      </c>
      <c r="Q46">
        <f t="shared" si="2"/>
        <v>83.292435447801182</v>
      </c>
    </row>
    <row r="47" spans="1:17" x14ac:dyDescent="0.35">
      <c r="A47" s="5" t="s">
        <v>23</v>
      </c>
      <c r="B47" s="1">
        <v>43.116436999999998</v>
      </c>
      <c r="C47" s="1">
        <v>-89.660383999999993</v>
      </c>
      <c r="D47">
        <f t="shared" si="3"/>
        <v>17.130336390837037</v>
      </c>
      <c r="E47">
        <f t="shared" si="2"/>
        <v>6.7735997011646605</v>
      </c>
      <c r="F47">
        <f t="shared" si="2"/>
        <v>1.8892192634961629</v>
      </c>
      <c r="G47">
        <f t="shared" si="2"/>
        <v>0.62177206026163834</v>
      </c>
      <c r="H47">
        <f t="shared" si="2"/>
        <v>15.77093315792775</v>
      </c>
      <c r="I47">
        <f t="shared" si="2"/>
        <v>10.674551342559361</v>
      </c>
      <c r="J47">
        <f t="shared" si="2"/>
        <v>8.2574456363013926</v>
      </c>
      <c r="K47">
        <f t="shared" si="2"/>
        <v>17.989639288622648</v>
      </c>
      <c r="L47">
        <f t="shared" si="2"/>
        <v>0</v>
      </c>
      <c r="M47">
        <f t="shared" si="2"/>
        <v>12.305593340246283</v>
      </c>
      <c r="N47">
        <f t="shared" si="2"/>
        <v>10.821349311351975</v>
      </c>
      <c r="O47">
        <f t="shared" si="2"/>
        <v>2.3160383250110503</v>
      </c>
      <c r="P47">
        <f t="shared" si="2"/>
        <v>6.9275208955297947</v>
      </c>
      <c r="Q47">
        <f t="shared" si="2"/>
        <v>99.488751115904677</v>
      </c>
    </row>
    <row r="48" spans="1:17" x14ac:dyDescent="0.35">
      <c r="A48" s="5" t="s">
        <v>24</v>
      </c>
      <c r="B48" s="1">
        <v>35.678212000000002</v>
      </c>
      <c r="C48" s="1">
        <v>-79.857301000000007</v>
      </c>
      <c r="D48">
        <f t="shared" si="3"/>
        <v>9.5061679880562853</v>
      </c>
      <c r="E48">
        <f t="shared" si="2"/>
        <v>5.9730545128940404</v>
      </c>
      <c r="F48">
        <f t="shared" si="2"/>
        <v>10.425021249363706</v>
      </c>
      <c r="G48">
        <f t="shared" si="2"/>
        <v>12.525944053014117</v>
      </c>
      <c r="H48">
        <f t="shared" si="2"/>
        <v>7.8191424314143996</v>
      </c>
      <c r="I48">
        <f t="shared" si="2"/>
        <v>4.6233268953914495</v>
      </c>
      <c r="J48">
        <f t="shared" si="2"/>
        <v>5.7119275365015776</v>
      </c>
      <c r="K48">
        <f t="shared" si="2"/>
        <v>10.591018668621544</v>
      </c>
      <c r="L48">
        <f t="shared" si="2"/>
        <v>12.305593340246283</v>
      </c>
      <c r="M48">
        <f t="shared" si="2"/>
        <v>0</v>
      </c>
      <c r="N48">
        <f t="shared" si="2"/>
        <v>5.1910016948642959</v>
      </c>
      <c r="O48">
        <f t="shared" si="2"/>
        <v>9.9920435756120369</v>
      </c>
      <c r="P48">
        <f t="shared" si="2"/>
        <v>5.542490138306059</v>
      </c>
      <c r="Q48">
        <f t="shared" si="2"/>
        <v>87.464983476369255</v>
      </c>
    </row>
    <row r="49" spans="1:17" x14ac:dyDescent="0.35">
      <c r="A49" s="5" t="s">
        <v>25</v>
      </c>
      <c r="B49" s="1">
        <v>33.554383999999999</v>
      </c>
      <c r="C49" s="1">
        <v>-84.593951000000004</v>
      </c>
      <c r="D49">
        <f t="shared" si="3"/>
        <v>14.568073866507202</v>
      </c>
      <c r="E49">
        <f t="shared" si="2"/>
        <v>4.3523396899139168</v>
      </c>
      <c r="F49">
        <f t="shared" si="2"/>
        <v>9.2325151285679965</v>
      </c>
      <c r="G49">
        <f t="shared" si="2"/>
        <v>11.264410903353442</v>
      </c>
      <c r="H49">
        <f t="shared" si="2"/>
        <v>12.859419401973682</v>
      </c>
      <c r="I49">
        <f t="shared" si="2"/>
        <v>0.60625412705399828</v>
      </c>
      <c r="J49">
        <f t="shared" si="2"/>
        <v>8.0991395069548648</v>
      </c>
      <c r="K49">
        <f t="shared" si="2"/>
        <v>15.657343053346251</v>
      </c>
      <c r="L49">
        <f t="shared" si="2"/>
        <v>10.821349311351975</v>
      </c>
      <c r="M49">
        <f t="shared" si="2"/>
        <v>5.1910016948642959</v>
      </c>
      <c r="N49">
        <f t="shared" si="2"/>
        <v>0</v>
      </c>
      <c r="O49">
        <f t="shared" si="2"/>
        <v>8.8271222503795617</v>
      </c>
      <c r="P49">
        <f t="shared" si="2"/>
        <v>4.6247913828547969</v>
      </c>
      <c r="Q49">
        <f t="shared" si="2"/>
        <v>91.005676918584911</v>
      </c>
    </row>
    <row r="50" spans="1:17" x14ac:dyDescent="0.35">
      <c r="A50" s="5" t="s">
        <v>26</v>
      </c>
      <c r="B50" s="1">
        <v>41.794758999999999</v>
      </c>
      <c r="C50" s="1">
        <v>-87.758489999999995</v>
      </c>
      <c r="D50">
        <f t="shared" si="3"/>
        <v>15.177450027160814</v>
      </c>
      <c r="E50">
        <f t="shared" si="2"/>
        <v>4.6013340560913427</v>
      </c>
      <c r="F50">
        <f t="shared" si="2"/>
        <v>0.43766766108658395</v>
      </c>
      <c r="G50">
        <f t="shared" si="2"/>
        <v>2.5677648046848058</v>
      </c>
      <c r="H50">
        <f t="shared" si="2"/>
        <v>13.742310685426268</v>
      </c>
      <c r="I50">
        <f t="shared" si="2"/>
        <v>8.6135083516643753</v>
      </c>
      <c r="J50">
        <f t="shared" si="2"/>
        <v>6.1450496442034499</v>
      </c>
      <c r="K50">
        <f t="shared" si="2"/>
        <v>16.085969232387949</v>
      </c>
      <c r="L50">
        <f t="shared" si="2"/>
        <v>2.3160383250110503</v>
      </c>
      <c r="M50">
        <f t="shared" si="2"/>
        <v>9.9920435756120369</v>
      </c>
      <c r="N50">
        <f t="shared" si="2"/>
        <v>8.8271222503795617</v>
      </c>
      <c r="O50">
        <f t="shared" si="2"/>
        <v>0</v>
      </c>
      <c r="P50">
        <f t="shared" si="2"/>
        <v>4.6717638541366764</v>
      </c>
      <c r="Q50">
        <f t="shared" si="2"/>
        <v>97.202646296014905</v>
      </c>
    </row>
    <row r="51" spans="1:17" x14ac:dyDescent="0.35">
      <c r="A51" s="5" t="s">
        <v>27</v>
      </c>
      <c r="B51" s="1">
        <v>38.174315999999997</v>
      </c>
      <c r="C51" s="1">
        <v>-84.805903000000001</v>
      </c>
      <c r="D51">
        <f t="shared" si="3"/>
        <v>12.749959154207906</v>
      </c>
      <c r="E51">
        <f t="shared" si="2"/>
        <v>0.7158964588597958</v>
      </c>
      <c r="F51">
        <f t="shared" si="2"/>
        <v>5.108208420775818</v>
      </c>
      <c r="G51">
        <f t="shared" si="2"/>
        <v>7.2378002263187646</v>
      </c>
      <c r="H51">
        <f t="shared" si="2"/>
        <v>11.102972858152231</v>
      </c>
      <c r="I51">
        <f t="shared" si="2"/>
        <v>4.2529123167883416</v>
      </c>
      <c r="J51">
        <f t="shared" si="2"/>
        <v>4.3017940068763227</v>
      </c>
      <c r="K51">
        <f t="shared" si="2"/>
        <v>13.789470244486189</v>
      </c>
      <c r="L51">
        <f t="shared" si="2"/>
        <v>6.9275208955297947</v>
      </c>
      <c r="M51">
        <f t="shared" si="2"/>
        <v>5.542490138306059</v>
      </c>
      <c r="N51">
        <f t="shared" si="2"/>
        <v>4.6247913828547969</v>
      </c>
      <c r="O51">
        <f t="shared" si="2"/>
        <v>4.6717638541366764</v>
      </c>
      <c r="P51">
        <f t="shared" si="2"/>
        <v>0</v>
      </c>
      <c r="Q51">
        <f t="shared" si="2"/>
        <v>93.001718186887629</v>
      </c>
    </row>
    <row r="52" spans="1:17" x14ac:dyDescent="0.35">
      <c r="Q52" s="2"/>
    </row>
  </sheetData>
  <mergeCells count="2">
    <mergeCell ref="L1:N1"/>
    <mergeCell ref="O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A348-398F-4387-A268-E71598A2EEB8}">
  <dimension ref="C1:O26"/>
  <sheetViews>
    <sheetView tabSelected="1" topLeftCell="A16" workbookViewId="0">
      <selection activeCell="M21" sqref="M21"/>
    </sheetView>
  </sheetViews>
  <sheetFormatPr baseColWidth="10" defaultRowHeight="14.5" x14ac:dyDescent="0.35"/>
  <sheetData>
    <row r="1" spans="3:13" x14ac:dyDescent="0.35">
      <c r="C1" t="s">
        <v>41</v>
      </c>
      <c r="D1" t="s">
        <v>0</v>
      </c>
      <c r="E1" t="s">
        <v>29</v>
      </c>
      <c r="F1" t="s">
        <v>45</v>
      </c>
      <c r="I1" t="s">
        <v>42</v>
      </c>
      <c r="J1" t="s">
        <v>0</v>
      </c>
      <c r="K1" t="s">
        <v>29</v>
      </c>
      <c r="L1" t="s">
        <v>45</v>
      </c>
    </row>
    <row r="2" spans="3:13" x14ac:dyDescent="0.35">
      <c r="C2" t="s">
        <v>13</v>
      </c>
      <c r="D2" s="1">
        <v>42.265259999999998</v>
      </c>
      <c r="E2" s="1">
        <v>-71.692480000000003</v>
      </c>
      <c r="F2" s="15">
        <v>14</v>
      </c>
      <c r="G2" s="12" t="s">
        <v>47</v>
      </c>
      <c r="H2" s="9"/>
      <c r="I2" t="s">
        <v>6</v>
      </c>
      <c r="J2" s="1">
        <v>40.959859999999999</v>
      </c>
      <c r="K2" s="1">
        <v>-81.462689999999995</v>
      </c>
      <c r="L2" s="15">
        <v>15</v>
      </c>
      <c r="M2" t="s">
        <v>46</v>
      </c>
    </row>
    <row r="3" spans="3:13" x14ac:dyDescent="0.35">
      <c r="C3" t="s">
        <v>22</v>
      </c>
      <c r="D3" s="1">
        <v>42.414253000000002</v>
      </c>
      <c r="E3" s="1">
        <v>-71.684454000000002</v>
      </c>
      <c r="F3" s="13">
        <f>VLOOKUP(C3,'Case Study Data'!$E$2:$H$14,4,0)</f>
        <v>12</v>
      </c>
      <c r="G3" s="9"/>
      <c r="H3" s="9"/>
      <c r="I3" t="s">
        <v>21</v>
      </c>
      <c r="J3" s="1">
        <v>41.100610000000003</v>
      </c>
      <c r="K3" s="1">
        <v>-81.652771999999999</v>
      </c>
      <c r="L3" s="13">
        <f>VLOOKUP(I3,'Case Study Data'!$E$2:$H$14,4,0)</f>
        <v>10</v>
      </c>
    </row>
    <row r="4" spans="3:13" x14ac:dyDescent="0.35">
      <c r="C4" t="s">
        <v>15</v>
      </c>
      <c r="D4" s="1">
        <v>41.795667000000002</v>
      </c>
      <c r="E4" s="1">
        <v>-72.581040000000002</v>
      </c>
      <c r="F4" s="13">
        <f>VLOOKUP(C4,'Case Study Data'!$E$2:$H$14,4,0)</f>
        <v>10</v>
      </c>
      <c r="G4" s="9"/>
      <c r="H4" s="9"/>
      <c r="I4" t="s">
        <v>27</v>
      </c>
      <c r="J4" s="1">
        <v>38.174315999999997</v>
      </c>
      <c r="K4" s="1">
        <v>-84.805903000000001</v>
      </c>
      <c r="L4" s="13">
        <f>VLOOKUP(I4,'Case Study Data'!$E$2:$H$14,4,0)</f>
        <v>12</v>
      </c>
    </row>
    <row r="5" spans="3:13" x14ac:dyDescent="0.35">
      <c r="C5" t="s">
        <v>19</v>
      </c>
      <c r="D5" s="1">
        <v>40.908299999999997</v>
      </c>
      <c r="E5" s="1">
        <v>-74.044799999999995</v>
      </c>
      <c r="F5" s="13">
        <f>VLOOKUP(C5,'Case Study Data'!$E$2:$H$14,4,0)</f>
        <v>13</v>
      </c>
      <c r="G5" s="9"/>
      <c r="H5" s="9"/>
      <c r="I5" t="s">
        <v>16</v>
      </c>
      <c r="J5" s="1">
        <v>37.825463999999997</v>
      </c>
      <c r="K5" s="1">
        <v>-85.431050999999997</v>
      </c>
      <c r="L5" s="13">
        <f>VLOOKUP(I5,'Case Study Data'!$E$2:$H$14,4,0)</f>
        <v>8</v>
      </c>
    </row>
    <row r="6" spans="3:13" x14ac:dyDescent="0.35">
      <c r="C6" t="s">
        <v>24</v>
      </c>
      <c r="D6" s="1">
        <v>35.678212000000002</v>
      </c>
      <c r="E6" s="1">
        <v>-79.857301000000007</v>
      </c>
      <c r="F6" s="13">
        <f>VLOOKUP(C6,'Case Study Data'!$E$2:$H$14,4,0)</f>
        <v>14</v>
      </c>
      <c r="G6" s="9"/>
      <c r="H6" s="9"/>
      <c r="I6" t="s">
        <v>26</v>
      </c>
      <c r="J6" s="1">
        <v>41.794758999999999</v>
      </c>
      <c r="K6" s="1">
        <v>-87.758489999999995</v>
      </c>
      <c r="L6" s="13">
        <f>VLOOKUP(I6,'Case Study Data'!$E$2:$H$14,4,0)</f>
        <v>8</v>
      </c>
    </row>
    <row r="7" spans="3:13" x14ac:dyDescent="0.35">
      <c r="C7" t="s">
        <v>20</v>
      </c>
      <c r="D7" s="1">
        <v>33.971643</v>
      </c>
      <c r="E7" s="1">
        <v>-84.154133999999999</v>
      </c>
      <c r="F7" s="13">
        <f>VLOOKUP(C7,'Case Study Data'!$E$2:$H$14,4,0)</f>
        <v>9</v>
      </c>
      <c r="G7" s="9"/>
      <c r="H7" s="9"/>
      <c r="I7" t="s">
        <v>17</v>
      </c>
      <c r="J7" s="1">
        <v>42.111289999999997</v>
      </c>
      <c r="K7" s="1">
        <v>-88.060749999999999</v>
      </c>
      <c r="L7" s="13">
        <f>VLOOKUP(I7,'Case Study Data'!$E$2:$H$14,4,0)</f>
        <v>15</v>
      </c>
    </row>
    <row r="8" spans="3:13" x14ac:dyDescent="0.35">
      <c r="C8" t="s">
        <v>25</v>
      </c>
      <c r="D8" s="1">
        <v>33.554383999999999</v>
      </c>
      <c r="E8" s="1">
        <v>-84.593951000000004</v>
      </c>
      <c r="F8" s="13">
        <f>VLOOKUP(C8,'Case Study Data'!$E$2:$H$14,4,0)</f>
        <v>12</v>
      </c>
      <c r="G8" s="9"/>
      <c r="H8" s="9"/>
      <c r="I8" t="s">
        <v>18</v>
      </c>
      <c r="J8" s="1">
        <v>43.708506</v>
      </c>
      <c r="K8" s="1">
        <v>-89.470502999999994</v>
      </c>
      <c r="L8" s="13">
        <f>VLOOKUP(I8,'Case Study Data'!$E$2:$H$14,4,0)</f>
        <v>11</v>
      </c>
    </row>
    <row r="9" spans="3:13" x14ac:dyDescent="0.35">
      <c r="C9" t="s">
        <v>36</v>
      </c>
      <c r="D9" s="6">
        <v>27.595137000000001</v>
      </c>
      <c r="E9" s="6">
        <v>-99.544911999999997</v>
      </c>
      <c r="F9" s="14">
        <f>SUM(F3:F8)</f>
        <v>70</v>
      </c>
      <c r="G9" s="10"/>
      <c r="H9" s="10"/>
      <c r="I9" t="s">
        <v>23</v>
      </c>
      <c r="J9" s="1">
        <v>43.116436999999998</v>
      </c>
      <c r="K9" s="1">
        <v>-89.660383999999993</v>
      </c>
      <c r="L9" s="13">
        <f>VLOOKUP(I9,'Case Study Data'!$E$2:$H$14,4,0)</f>
        <v>9</v>
      </c>
    </row>
    <row r="10" spans="3:13" x14ac:dyDescent="0.35">
      <c r="I10" t="s">
        <v>36</v>
      </c>
      <c r="J10" s="6">
        <v>27.595137000000001</v>
      </c>
      <c r="K10" s="6">
        <v>-99.544911999999997</v>
      </c>
      <c r="L10" s="14">
        <f>SUM(L3:L9)</f>
        <v>73</v>
      </c>
      <c r="M10" t="s">
        <v>44</v>
      </c>
    </row>
    <row r="26" spans="15:15" x14ac:dyDescent="0.35">
      <c r="O26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Case Study Data</vt:lpstr>
      <vt:lpstr>CS Solution Cplex</vt:lpstr>
      <vt:lpstr>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Moisés Nucamendi Guillén</dc:creator>
  <cp:lastModifiedBy>Samuel Moisés Nucamendi Guillén</cp:lastModifiedBy>
  <dcterms:created xsi:type="dcterms:W3CDTF">2024-03-20T03:29:37Z</dcterms:created>
  <dcterms:modified xsi:type="dcterms:W3CDTF">2024-03-23T05:03:09Z</dcterms:modified>
</cp:coreProperties>
</file>