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0B38AEE3-DD60-4E6C-9B96-E274E39EBDEF}" xr6:coauthVersionLast="47" xr6:coauthVersionMax="47" xr10:uidLastSave="{00000000-0000-0000-0000-000000000000}"/>
  <bookViews>
    <workbookView xWindow="-108" yWindow="-108" windowWidth="23256" windowHeight="12456" tabRatio="894" xr2:uid="{38A76730-E5D1-4EAE-81D3-07B464AE736B}"/>
  </bookViews>
  <sheets>
    <sheet name="Salespeople" sheetId="7" r:id="rId1"/>
    <sheet name="Sales" sheetId="1" r:id="rId2"/>
    <sheet name="Products" sheetId="2" r:id="rId3"/>
    <sheet name="Honey Orders" sheetId="31" r:id="rId4"/>
    <sheet name="Honey Sold" sheetId="30" r:id="rId5"/>
    <sheet name="Customers" sheetId="3" r:id="rId6"/>
    <sheet name="Customers Report" sheetId="21" r:id="rId7"/>
    <sheet name="Customer Counties" sheetId="29" r:id="rId8"/>
    <sheet name="Sales Report" sheetId="14" r:id="rId9"/>
    <sheet name="Market Report" sheetId="34" r:id="rId10"/>
    <sheet name="List data" sheetId="15" r:id="rId11"/>
    <sheet name="Market Stall Projections" sheetId="36" r:id="rId12"/>
  </sheets>
  <externalReferences>
    <externalReference r:id="rId13"/>
    <externalReference r:id="rId14"/>
    <externalReference r:id="rId15"/>
  </externalReferences>
  <definedNames>
    <definedName name="_xlnm._FilterDatabase" localSheetId="5" hidden="1">'Customers'!$A$1:$M$146</definedName>
    <definedName name="_xlnm._FilterDatabase" localSheetId="1" hidden="1">Sales!$A$1:$P$307</definedName>
    <definedName name="_xlchart.v5.0" hidden="1">'Customer Counties'!$B$2</definedName>
    <definedName name="_xlchart.v5.1" hidden="1">'Customer Counties'!$B$3:$B$20</definedName>
    <definedName name="_xlchart.v5.2" hidden="1">'Customer Counties'!$D$2</definedName>
    <definedName name="_xlchart.v5.3" hidden="1">'Customer Counties'!$D$3:$D$20</definedName>
    <definedName name="Cities" localSheetId="11">'[1]List data'!$A$2:$A$19</definedName>
    <definedName name="Cities">'List data'!$A$2:$A$19</definedName>
    <definedName name="City" localSheetId="11">#REF!</definedName>
    <definedName name="City">#REF!</definedName>
    <definedName name="Product_ID">[2]Products!$B$2:$B$14</definedName>
    <definedName name="Product_name" localSheetId="11">[1]Sales!$J$2:$J$307</definedName>
    <definedName name="Product_name">Sales!$J$2:$J$307</definedName>
    <definedName name="ProductList" localSheetId="11">#REF!</definedName>
    <definedName name="ProductList">#REF!</definedName>
    <definedName name="ProductName" localSheetId="11">[3]Sales!$J$2:$J$307</definedName>
    <definedName name="ProductName">#REF!</definedName>
    <definedName name="Products" localSheetId="11">'[1]List data'!$C$2:$C$14</definedName>
    <definedName name="Products">'List data'!$C$2:$C$14</definedName>
    <definedName name="ProductsData" localSheetId="11">#REF!</definedName>
    <definedName name="ProductsData">#REF!</definedName>
    <definedName name="Quantity">Sales!$L$2:$L$307</definedName>
    <definedName name="Subtotal">Sales!$M$2:$M$307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2" i="1"/>
  <c r="F14" i="36"/>
  <c r="F7" i="36" l="1"/>
  <c r="F10" i="36"/>
  <c r="F15" i="36"/>
  <c r="F11" i="36"/>
  <c r="F8" i="36"/>
  <c r="F9" i="36"/>
  <c r="F3" i="36"/>
  <c r="F12" i="36"/>
  <c r="F4" i="36"/>
  <c r="F5" i="36"/>
  <c r="F13" i="36"/>
  <c r="F6" i="36"/>
  <c r="L309" i="1" l="1"/>
  <c r="M307" i="1"/>
  <c r="Q307" i="1" s="1"/>
  <c r="C307" i="1"/>
  <c r="M306" i="1"/>
  <c r="Q306" i="1" s="1"/>
  <c r="C306" i="1"/>
  <c r="Q305" i="1"/>
  <c r="M305" i="1"/>
  <c r="C305" i="1"/>
  <c r="Q304" i="1"/>
  <c r="M304" i="1"/>
  <c r="C304" i="1"/>
  <c r="M303" i="1"/>
  <c r="Q303" i="1" s="1"/>
  <c r="C303" i="1"/>
  <c r="M302" i="1"/>
  <c r="Q302" i="1" s="1"/>
  <c r="C302" i="1"/>
  <c r="Q301" i="1"/>
  <c r="M301" i="1"/>
  <c r="C301" i="1"/>
  <c r="Q300" i="1"/>
  <c r="M300" i="1"/>
  <c r="C300" i="1"/>
  <c r="M299" i="1"/>
  <c r="Q299" i="1" s="1"/>
  <c r="C299" i="1"/>
  <c r="M298" i="1"/>
  <c r="Q298" i="1" s="1"/>
  <c r="C298" i="1"/>
  <c r="Q297" i="1"/>
  <c r="M297" i="1"/>
  <c r="C297" i="1"/>
  <c r="Q296" i="1"/>
  <c r="M296" i="1"/>
  <c r="C296" i="1"/>
  <c r="M295" i="1"/>
  <c r="Q295" i="1" s="1"/>
  <c r="C295" i="1"/>
  <c r="M294" i="1"/>
  <c r="Q294" i="1" s="1"/>
  <c r="C294" i="1"/>
  <c r="Q293" i="1"/>
  <c r="M293" i="1"/>
  <c r="C293" i="1"/>
  <c r="Q292" i="1"/>
  <c r="M292" i="1"/>
  <c r="C292" i="1"/>
  <c r="M291" i="1"/>
  <c r="Q291" i="1" s="1"/>
  <c r="C291" i="1"/>
  <c r="M290" i="1"/>
  <c r="Q290" i="1" s="1"/>
  <c r="C290" i="1"/>
  <c r="Q289" i="1"/>
  <c r="M289" i="1"/>
  <c r="C289" i="1"/>
  <c r="Q288" i="1"/>
  <c r="M288" i="1"/>
  <c r="C288" i="1"/>
  <c r="M287" i="1"/>
  <c r="Q287" i="1" s="1"/>
  <c r="C287" i="1"/>
  <c r="M286" i="1"/>
  <c r="Q286" i="1" s="1"/>
  <c r="C286" i="1"/>
  <c r="Q285" i="1"/>
  <c r="M285" i="1"/>
  <c r="C285" i="1"/>
  <c r="Q284" i="1"/>
  <c r="M284" i="1"/>
  <c r="C284" i="1"/>
  <c r="M283" i="1"/>
  <c r="Q283" i="1" s="1"/>
  <c r="C283" i="1"/>
  <c r="M282" i="1"/>
  <c r="Q282" i="1" s="1"/>
  <c r="C282" i="1"/>
  <c r="Q281" i="1"/>
  <c r="M281" i="1"/>
  <c r="C281" i="1"/>
  <c r="Q280" i="1"/>
  <c r="M280" i="1"/>
  <c r="C280" i="1"/>
  <c r="M279" i="1"/>
  <c r="Q279" i="1" s="1"/>
  <c r="C279" i="1"/>
  <c r="M278" i="1"/>
  <c r="Q278" i="1" s="1"/>
  <c r="C278" i="1"/>
  <c r="Q277" i="1"/>
  <c r="M277" i="1"/>
  <c r="C277" i="1"/>
  <c r="Q276" i="1"/>
  <c r="M276" i="1"/>
  <c r="C276" i="1"/>
  <c r="M275" i="1"/>
  <c r="Q275" i="1" s="1"/>
  <c r="C275" i="1"/>
  <c r="M274" i="1"/>
  <c r="Q274" i="1" s="1"/>
  <c r="C274" i="1"/>
  <c r="Q273" i="1"/>
  <c r="M273" i="1"/>
  <c r="C273" i="1"/>
  <c r="Q272" i="1"/>
  <c r="M272" i="1"/>
  <c r="C272" i="1"/>
  <c r="M271" i="1"/>
  <c r="Q271" i="1" s="1"/>
  <c r="C271" i="1"/>
  <c r="M270" i="1"/>
  <c r="Q270" i="1" s="1"/>
  <c r="C270" i="1"/>
  <c r="Q269" i="1"/>
  <c r="M269" i="1"/>
  <c r="C269" i="1"/>
  <c r="Q268" i="1"/>
  <c r="M268" i="1"/>
  <c r="C268" i="1"/>
  <c r="M267" i="1"/>
  <c r="Q267" i="1" s="1"/>
  <c r="C267" i="1"/>
  <c r="M266" i="1"/>
  <c r="Q266" i="1" s="1"/>
  <c r="C266" i="1"/>
  <c r="Q265" i="1"/>
  <c r="M265" i="1"/>
  <c r="C265" i="1"/>
  <c r="Q264" i="1"/>
  <c r="M264" i="1"/>
  <c r="C264" i="1"/>
  <c r="M263" i="1"/>
  <c r="Q263" i="1" s="1"/>
  <c r="C263" i="1"/>
  <c r="M262" i="1"/>
  <c r="Q262" i="1" s="1"/>
  <c r="C262" i="1"/>
  <c r="M261" i="1"/>
  <c r="Q261" i="1" s="1"/>
  <c r="C261" i="1"/>
  <c r="Q260" i="1"/>
  <c r="M260" i="1"/>
  <c r="C260" i="1"/>
  <c r="M259" i="1"/>
  <c r="Q259" i="1" s="1"/>
  <c r="C259" i="1"/>
  <c r="M258" i="1"/>
  <c r="Q258" i="1" s="1"/>
  <c r="C258" i="1"/>
  <c r="Q257" i="1"/>
  <c r="M257" i="1"/>
  <c r="C257" i="1"/>
  <c r="Q256" i="1"/>
  <c r="M256" i="1"/>
  <c r="C256" i="1"/>
  <c r="M255" i="1"/>
  <c r="Q255" i="1" s="1"/>
  <c r="C255" i="1"/>
  <c r="Q254" i="1"/>
  <c r="M254" i="1"/>
  <c r="C254" i="1"/>
  <c r="Q253" i="1"/>
  <c r="M253" i="1"/>
  <c r="C253" i="1"/>
  <c r="Q252" i="1"/>
  <c r="M252" i="1"/>
  <c r="C252" i="1"/>
  <c r="M251" i="1"/>
  <c r="Q251" i="1" s="1"/>
  <c r="C251" i="1"/>
  <c r="M250" i="1"/>
  <c r="Q250" i="1" s="1"/>
  <c r="C250" i="1"/>
  <c r="Q249" i="1"/>
  <c r="M249" i="1"/>
  <c r="C249" i="1"/>
  <c r="Q248" i="1"/>
  <c r="M248" i="1"/>
  <c r="C248" i="1"/>
  <c r="M247" i="1"/>
  <c r="Q247" i="1" s="1"/>
  <c r="C247" i="1"/>
  <c r="Q246" i="1"/>
  <c r="M246" i="1"/>
  <c r="C246" i="1"/>
  <c r="Q245" i="1"/>
  <c r="M245" i="1"/>
  <c r="C245" i="1"/>
  <c r="Q244" i="1"/>
  <c r="M244" i="1"/>
  <c r="C244" i="1"/>
  <c r="M243" i="1"/>
  <c r="Q243" i="1" s="1"/>
  <c r="C243" i="1"/>
  <c r="M242" i="1"/>
  <c r="Q242" i="1" s="1"/>
  <c r="C242" i="1"/>
  <c r="Q241" i="1"/>
  <c r="M241" i="1"/>
  <c r="C241" i="1"/>
  <c r="Q240" i="1"/>
  <c r="M240" i="1"/>
  <c r="C240" i="1"/>
  <c r="M239" i="1"/>
  <c r="Q239" i="1" s="1"/>
  <c r="C239" i="1"/>
  <c r="Q238" i="1"/>
  <c r="M238" i="1"/>
  <c r="C238" i="1"/>
  <c r="Q237" i="1"/>
  <c r="M237" i="1"/>
  <c r="C237" i="1"/>
  <c r="Q236" i="1"/>
  <c r="M236" i="1"/>
  <c r="C236" i="1"/>
  <c r="M235" i="1"/>
  <c r="Q235" i="1" s="1"/>
  <c r="C235" i="1"/>
  <c r="M234" i="1"/>
  <c r="Q234" i="1" s="1"/>
  <c r="C234" i="1"/>
  <c r="Q233" i="1"/>
  <c r="M233" i="1"/>
  <c r="C233" i="1"/>
  <c r="Q232" i="1"/>
  <c r="M232" i="1"/>
  <c r="C232" i="1"/>
  <c r="M231" i="1"/>
  <c r="Q231" i="1" s="1"/>
  <c r="C231" i="1"/>
  <c r="M230" i="1"/>
  <c r="Q230" i="1" s="1"/>
  <c r="C230" i="1"/>
  <c r="M229" i="1"/>
  <c r="Q229" i="1" s="1"/>
  <c r="C229" i="1"/>
  <c r="Q228" i="1"/>
  <c r="M228" i="1"/>
  <c r="C228" i="1"/>
  <c r="M227" i="1"/>
  <c r="Q227" i="1" s="1"/>
  <c r="C227" i="1"/>
  <c r="M226" i="1"/>
  <c r="Q226" i="1" s="1"/>
  <c r="C226" i="1"/>
  <c r="Q225" i="1"/>
  <c r="M225" i="1"/>
  <c r="C225" i="1"/>
  <c r="Q224" i="1"/>
  <c r="M224" i="1"/>
  <c r="C224" i="1"/>
  <c r="M223" i="1"/>
  <c r="Q223" i="1" s="1"/>
  <c r="C223" i="1"/>
  <c r="M222" i="1"/>
  <c r="Q222" i="1" s="1"/>
  <c r="C222" i="1"/>
  <c r="M221" i="1"/>
  <c r="Q221" i="1" s="1"/>
  <c r="C221" i="1"/>
  <c r="Q220" i="1"/>
  <c r="M220" i="1"/>
  <c r="C220" i="1"/>
  <c r="M219" i="1"/>
  <c r="Q219" i="1" s="1"/>
  <c r="C219" i="1"/>
  <c r="M218" i="1"/>
  <c r="Q218" i="1" s="1"/>
  <c r="C218" i="1"/>
  <c r="Q217" i="1"/>
  <c r="M217" i="1"/>
  <c r="C217" i="1"/>
  <c r="Q216" i="1"/>
  <c r="M216" i="1"/>
  <c r="C216" i="1"/>
  <c r="M215" i="1"/>
  <c r="Q215" i="1" s="1"/>
  <c r="C215" i="1"/>
  <c r="M214" i="1"/>
  <c r="Q214" i="1" s="1"/>
  <c r="C214" i="1"/>
  <c r="M213" i="1"/>
  <c r="Q213" i="1" s="1"/>
  <c r="C213" i="1"/>
  <c r="Q212" i="1"/>
  <c r="M212" i="1"/>
  <c r="C212" i="1"/>
  <c r="M211" i="1"/>
  <c r="Q211" i="1" s="1"/>
  <c r="C211" i="1"/>
  <c r="M210" i="1"/>
  <c r="Q210" i="1" s="1"/>
  <c r="C210" i="1"/>
  <c r="Q209" i="1"/>
  <c r="M209" i="1"/>
  <c r="C209" i="1"/>
  <c r="Q208" i="1"/>
  <c r="M208" i="1"/>
  <c r="C208" i="1"/>
  <c r="M207" i="1"/>
  <c r="Q207" i="1" s="1"/>
  <c r="C207" i="1"/>
  <c r="M206" i="1"/>
  <c r="Q206" i="1" s="1"/>
  <c r="C206" i="1"/>
  <c r="M205" i="1"/>
  <c r="Q205" i="1" s="1"/>
  <c r="C205" i="1"/>
  <c r="Q204" i="1"/>
  <c r="M204" i="1"/>
  <c r="C204" i="1"/>
  <c r="M203" i="1"/>
  <c r="Q203" i="1" s="1"/>
  <c r="C203" i="1"/>
  <c r="M202" i="1"/>
  <c r="Q202" i="1" s="1"/>
  <c r="C202" i="1"/>
  <c r="Q201" i="1"/>
  <c r="M201" i="1"/>
  <c r="C201" i="1"/>
  <c r="Q200" i="1"/>
  <c r="M200" i="1"/>
  <c r="C200" i="1"/>
  <c r="M199" i="1"/>
  <c r="Q199" i="1" s="1"/>
  <c r="C199" i="1"/>
  <c r="M198" i="1"/>
  <c r="Q198" i="1" s="1"/>
  <c r="C198" i="1"/>
  <c r="M197" i="1"/>
  <c r="Q197" i="1" s="1"/>
  <c r="C197" i="1"/>
  <c r="Q196" i="1"/>
  <c r="M196" i="1"/>
  <c r="C196" i="1"/>
  <c r="M195" i="1"/>
  <c r="Q195" i="1" s="1"/>
  <c r="C195" i="1"/>
  <c r="M194" i="1"/>
  <c r="Q194" i="1" s="1"/>
  <c r="C194" i="1"/>
  <c r="Q193" i="1"/>
  <c r="M193" i="1"/>
  <c r="C193" i="1"/>
  <c r="Q192" i="1"/>
  <c r="M192" i="1"/>
  <c r="C192" i="1"/>
  <c r="M191" i="1"/>
  <c r="Q191" i="1" s="1"/>
  <c r="C191" i="1"/>
  <c r="Q190" i="1"/>
  <c r="M190" i="1"/>
  <c r="C190" i="1"/>
  <c r="Q189" i="1"/>
  <c r="M189" i="1"/>
  <c r="C189" i="1"/>
  <c r="Q188" i="1"/>
  <c r="M188" i="1"/>
  <c r="C188" i="1"/>
  <c r="M187" i="1"/>
  <c r="Q187" i="1" s="1"/>
  <c r="C187" i="1"/>
  <c r="M186" i="1"/>
  <c r="Q186" i="1" s="1"/>
  <c r="C186" i="1"/>
  <c r="Q185" i="1"/>
  <c r="M185" i="1"/>
  <c r="C185" i="1"/>
  <c r="Q184" i="1"/>
  <c r="M184" i="1"/>
  <c r="C184" i="1"/>
  <c r="M183" i="1"/>
  <c r="Q183" i="1" s="1"/>
  <c r="C183" i="1"/>
  <c r="Q182" i="1"/>
  <c r="M182" i="1"/>
  <c r="C182" i="1"/>
  <c r="Q181" i="1"/>
  <c r="M181" i="1"/>
  <c r="C181" i="1"/>
  <c r="Q180" i="1"/>
  <c r="M180" i="1"/>
  <c r="C180" i="1"/>
  <c r="M179" i="1"/>
  <c r="Q179" i="1" s="1"/>
  <c r="C179" i="1"/>
  <c r="M178" i="1"/>
  <c r="Q178" i="1" s="1"/>
  <c r="C178" i="1"/>
  <c r="Q177" i="1"/>
  <c r="M177" i="1"/>
  <c r="C177" i="1"/>
  <c r="Q176" i="1"/>
  <c r="M176" i="1"/>
  <c r="C176" i="1"/>
  <c r="M175" i="1"/>
  <c r="Q175" i="1" s="1"/>
  <c r="C175" i="1"/>
  <c r="Q174" i="1"/>
  <c r="M174" i="1"/>
  <c r="C174" i="1"/>
  <c r="M173" i="1"/>
  <c r="Q173" i="1" s="1"/>
  <c r="C173" i="1"/>
  <c r="Q172" i="1"/>
  <c r="M172" i="1"/>
  <c r="C172" i="1"/>
  <c r="M171" i="1"/>
  <c r="Q171" i="1" s="1"/>
  <c r="C171" i="1"/>
  <c r="M170" i="1"/>
  <c r="Q170" i="1" s="1"/>
  <c r="C170" i="1"/>
  <c r="Q169" i="1"/>
  <c r="M169" i="1"/>
  <c r="C169" i="1"/>
  <c r="Q168" i="1"/>
  <c r="M168" i="1"/>
  <c r="C168" i="1"/>
  <c r="M167" i="1"/>
  <c r="Q167" i="1" s="1"/>
  <c r="C167" i="1"/>
  <c r="Q166" i="1"/>
  <c r="M166" i="1"/>
  <c r="C166" i="1"/>
  <c r="M165" i="1"/>
  <c r="Q165" i="1" s="1"/>
  <c r="C165" i="1"/>
  <c r="Q164" i="1"/>
  <c r="M164" i="1"/>
  <c r="C164" i="1"/>
  <c r="M163" i="1"/>
  <c r="Q163" i="1" s="1"/>
  <c r="C163" i="1"/>
  <c r="M162" i="1"/>
  <c r="Q162" i="1" s="1"/>
  <c r="C162" i="1"/>
  <c r="Q161" i="1"/>
  <c r="M161" i="1"/>
  <c r="C161" i="1"/>
  <c r="Q160" i="1"/>
  <c r="M160" i="1"/>
  <c r="C160" i="1"/>
  <c r="M159" i="1"/>
  <c r="Q159" i="1" s="1"/>
  <c r="C159" i="1"/>
  <c r="Q158" i="1"/>
  <c r="M158" i="1"/>
  <c r="C158" i="1"/>
  <c r="M157" i="1"/>
  <c r="Q157" i="1" s="1"/>
  <c r="C157" i="1"/>
  <c r="Q156" i="1"/>
  <c r="M156" i="1"/>
  <c r="C156" i="1"/>
  <c r="M155" i="1"/>
  <c r="Q155" i="1" s="1"/>
  <c r="C155" i="1"/>
  <c r="M154" i="1"/>
  <c r="Q154" i="1" s="1"/>
  <c r="C154" i="1"/>
  <c r="Q153" i="1"/>
  <c r="M153" i="1"/>
  <c r="C153" i="1"/>
  <c r="Q152" i="1"/>
  <c r="M152" i="1"/>
  <c r="C152" i="1"/>
  <c r="M151" i="1"/>
  <c r="Q151" i="1" s="1"/>
  <c r="C151" i="1"/>
  <c r="Q150" i="1"/>
  <c r="M150" i="1"/>
  <c r="C150" i="1"/>
  <c r="M149" i="1"/>
  <c r="Q149" i="1" s="1"/>
  <c r="C149" i="1"/>
  <c r="Q148" i="1"/>
  <c r="M148" i="1"/>
  <c r="C148" i="1"/>
  <c r="M147" i="1"/>
  <c r="Q147" i="1" s="1"/>
  <c r="C147" i="1"/>
  <c r="M146" i="1"/>
  <c r="Q146" i="1" s="1"/>
  <c r="C146" i="1"/>
  <c r="Q145" i="1"/>
  <c r="M145" i="1"/>
  <c r="C145" i="1"/>
  <c r="Q144" i="1"/>
  <c r="M144" i="1"/>
  <c r="C144" i="1"/>
  <c r="M143" i="1"/>
  <c r="Q143" i="1" s="1"/>
  <c r="C143" i="1"/>
  <c r="Q142" i="1"/>
  <c r="M142" i="1"/>
  <c r="C142" i="1"/>
  <c r="M141" i="1"/>
  <c r="Q141" i="1" s="1"/>
  <c r="C141" i="1"/>
  <c r="Q140" i="1"/>
  <c r="M140" i="1"/>
  <c r="C140" i="1"/>
  <c r="M139" i="1"/>
  <c r="Q139" i="1" s="1"/>
  <c r="C139" i="1"/>
  <c r="M138" i="1"/>
  <c r="Q138" i="1" s="1"/>
  <c r="C138" i="1"/>
  <c r="Q137" i="1"/>
  <c r="M137" i="1"/>
  <c r="C137" i="1"/>
  <c r="Q136" i="1"/>
  <c r="M136" i="1"/>
  <c r="C136" i="1"/>
  <c r="M135" i="1"/>
  <c r="Q135" i="1" s="1"/>
  <c r="C135" i="1"/>
  <c r="Q134" i="1"/>
  <c r="M134" i="1"/>
  <c r="C134" i="1"/>
  <c r="M133" i="1"/>
  <c r="Q133" i="1" s="1"/>
  <c r="C133" i="1"/>
  <c r="Q132" i="1"/>
  <c r="M132" i="1"/>
  <c r="C132" i="1"/>
  <c r="M131" i="1"/>
  <c r="Q131" i="1" s="1"/>
  <c r="C131" i="1"/>
  <c r="M130" i="1"/>
  <c r="Q130" i="1" s="1"/>
  <c r="C130" i="1"/>
  <c r="Q129" i="1"/>
  <c r="M129" i="1"/>
  <c r="C129" i="1"/>
  <c r="Q128" i="1"/>
  <c r="M128" i="1"/>
  <c r="C128" i="1"/>
  <c r="M127" i="1"/>
  <c r="Q127" i="1" s="1"/>
  <c r="C127" i="1"/>
  <c r="Q126" i="1"/>
  <c r="M126" i="1"/>
  <c r="C126" i="1"/>
  <c r="Q125" i="1"/>
  <c r="M125" i="1"/>
  <c r="C125" i="1"/>
  <c r="Q124" i="1"/>
  <c r="M124" i="1"/>
  <c r="C124" i="1"/>
  <c r="M123" i="1"/>
  <c r="Q123" i="1" s="1"/>
  <c r="C123" i="1"/>
  <c r="M122" i="1"/>
  <c r="Q122" i="1" s="1"/>
  <c r="C122" i="1"/>
  <c r="Q121" i="1"/>
  <c r="M121" i="1"/>
  <c r="C121" i="1"/>
  <c r="Q120" i="1"/>
  <c r="M120" i="1"/>
  <c r="C120" i="1"/>
  <c r="M119" i="1"/>
  <c r="Q119" i="1" s="1"/>
  <c r="C119" i="1"/>
  <c r="Q118" i="1"/>
  <c r="M118" i="1"/>
  <c r="C118" i="1"/>
  <c r="Q117" i="1"/>
  <c r="M117" i="1"/>
  <c r="C117" i="1"/>
  <c r="Q116" i="1"/>
  <c r="M116" i="1"/>
  <c r="C116" i="1"/>
  <c r="M115" i="1"/>
  <c r="Q115" i="1" s="1"/>
  <c r="C115" i="1"/>
  <c r="M114" i="1"/>
  <c r="Q114" i="1" s="1"/>
  <c r="C114" i="1"/>
  <c r="Q113" i="1"/>
  <c r="M113" i="1"/>
  <c r="C113" i="1"/>
  <c r="Q112" i="1"/>
  <c r="M112" i="1"/>
  <c r="C112" i="1"/>
  <c r="M111" i="1"/>
  <c r="Q111" i="1" s="1"/>
  <c r="C111" i="1"/>
  <c r="Q110" i="1"/>
  <c r="M110" i="1"/>
  <c r="C110" i="1"/>
  <c r="Q109" i="1"/>
  <c r="M109" i="1"/>
  <c r="C109" i="1"/>
  <c r="Q108" i="1"/>
  <c r="M108" i="1"/>
  <c r="C108" i="1"/>
  <c r="M107" i="1"/>
  <c r="Q107" i="1" s="1"/>
  <c r="C107" i="1"/>
  <c r="M106" i="1"/>
  <c r="Q106" i="1" s="1"/>
  <c r="C106" i="1"/>
  <c r="Q105" i="1"/>
  <c r="M105" i="1"/>
  <c r="C105" i="1"/>
  <c r="Q104" i="1"/>
  <c r="M104" i="1"/>
  <c r="C104" i="1"/>
  <c r="M103" i="1"/>
  <c r="Q103" i="1" s="1"/>
  <c r="C103" i="1"/>
  <c r="Q102" i="1"/>
  <c r="M102" i="1"/>
  <c r="C102" i="1"/>
  <c r="Q101" i="1"/>
  <c r="M101" i="1"/>
  <c r="C101" i="1"/>
  <c r="Q100" i="1"/>
  <c r="M100" i="1"/>
  <c r="C100" i="1"/>
  <c r="M99" i="1"/>
  <c r="Q99" i="1" s="1"/>
  <c r="C99" i="1"/>
  <c r="M98" i="1"/>
  <c r="Q98" i="1" s="1"/>
  <c r="C98" i="1"/>
  <c r="Q97" i="1"/>
  <c r="M97" i="1"/>
  <c r="C97" i="1"/>
  <c r="Q96" i="1"/>
  <c r="M96" i="1"/>
  <c r="C96" i="1"/>
  <c r="M95" i="1"/>
  <c r="Q95" i="1" s="1"/>
  <c r="C95" i="1"/>
  <c r="Q94" i="1"/>
  <c r="M94" i="1"/>
  <c r="C94" i="1"/>
  <c r="Q93" i="1"/>
  <c r="M93" i="1"/>
  <c r="C93" i="1"/>
  <c r="Q92" i="1"/>
  <c r="M92" i="1"/>
  <c r="C92" i="1"/>
  <c r="M91" i="1"/>
  <c r="Q91" i="1" s="1"/>
  <c r="C91" i="1"/>
  <c r="M90" i="1"/>
  <c r="Q90" i="1" s="1"/>
  <c r="C90" i="1"/>
  <c r="Q89" i="1"/>
  <c r="M89" i="1"/>
  <c r="C89" i="1"/>
  <c r="Q88" i="1"/>
  <c r="M88" i="1"/>
  <c r="C88" i="1"/>
  <c r="M87" i="1"/>
  <c r="Q87" i="1" s="1"/>
  <c r="C87" i="1"/>
  <c r="Q86" i="1"/>
  <c r="M86" i="1"/>
  <c r="C86" i="1"/>
  <c r="Q85" i="1"/>
  <c r="M85" i="1"/>
  <c r="C85" i="1"/>
  <c r="Q84" i="1"/>
  <c r="M84" i="1"/>
  <c r="C84" i="1"/>
  <c r="M83" i="1"/>
  <c r="Q83" i="1" s="1"/>
  <c r="C83" i="1"/>
  <c r="M82" i="1"/>
  <c r="Q82" i="1" s="1"/>
  <c r="C82" i="1"/>
  <c r="Q81" i="1"/>
  <c r="M81" i="1"/>
  <c r="C81" i="1"/>
  <c r="Q80" i="1"/>
  <c r="M80" i="1"/>
  <c r="C80" i="1"/>
  <c r="M79" i="1"/>
  <c r="Q79" i="1" s="1"/>
  <c r="C79" i="1"/>
  <c r="Q78" i="1"/>
  <c r="M78" i="1"/>
  <c r="C78" i="1"/>
  <c r="Q77" i="1"/>
  <c r="M77" i="1"/>
  <c r="C77" i="1"/>
  <c r="Q76" i="1"/>
  <c r="M76" i="1"/>
  <c r="C76" i="1"/>
  <c r="M75" i="1"/>
  <c r="Q75" i="1" s="1"/>
  <c r="C75" i="1"/>
  <c r="M74" i="1"/>
  <c r="Q74" i="1" s="1"/>
  <c r="C74" i="1"/>
  <c r="Q73" i="1"/>
  <c r="M73" i="1"/>
  <c r="C73" i="1"/>
  <c r="Q72" i="1"/>
  <c r="M72" i="1"/>
  <c r="C72" i="1"/>
  <c r="M71" i="1"/>
  <c r="Q71" i="1" s="1"/>
  <c r="C71" i="1"/>
  <c r="M70" i="1"/>
  <c r="Q70" i="1" s="1"/>
  <c r="C70" i="1"/>
  <c r="Q69" i="1"/>
  <c r="M69" i="1"/>
  <c r="C69" i="1"/>
  <c r="Q68" i="1"/>
  <c r="M68" i="1"/>
  <c r="C68" i="1"/>
  <c r="M67" i="1"/>
  <c r="Q67" i="1" s="1"/>
  <c r="C67" i="1"/>
  <c r="M66" i="1"/>
  <c r="Q66" i="1" s="1"/>
  <c r="C66" i="1"/>
  <c r="Q65" i="1"/>
  <c r="M65" i="1"/>
  <c r="C65" i="1"/>
  <c r="Q64" i="1"/>
  <c r="M64" i="1"/>
  <c r="C64" i="1"/>
  <c r="M63" i="1"/>
  <c r="Q63" i="1" s="1"/>
  <c r="C63" i="1"/>
  <c r="M62" i="1"/>
  <c r="Q62" i="1" s="1"/>
  <c r="C62" i="1"/>
  <c r="Q61" i="1"/>
  <c r="M61" i="1"/>
  <c r="C61" i="1"/>
  <c r="Q60" i="1"/>
  <c r="M60" i="1"/>
  <c r="C60" i="1"/>
  <c r="M59" i="1"/>
  <c r="Q59" i="1" s="1"/>
  <c r="C59" i="1"/>
  <c r="M58" i="1"/>
  <c r="Q58" i="1" s="1"/>
  <c r="C58" i="1"/>
  <c r="Q57" i="1"/>
  <c r="M57" i="1"/>
  <c r="C57" i="1"/>
  <c r="Q56" i="1"/>
  <c r="M56" i="1"/>
  <c r="C56" i="1"/>
  <c r="M55" i="1"/>
  <c r="Q55" i="1" s="1"/>
  <c r="C55" i="1"/>
  <c r="M54" i="1"/>
  <c r="Q54" i="1" s="1"/>
  <c r="C54" i="1"/>
  <c r="Q53" i="1"/>
  <c r="M53" i="1"/>
  <c r="C53" i="1"/>
  <c r="Q52" i="1"/>
  <c r="M52" i="1"/>
  <c r="C52" i="1"/>
  <c r="M51" i="1"/>
  <c r="Q51" i="1" s="1"/>
  <c r="C51" i="1"/>
  <c r="M50" i="1"/>
  <c r="Q50" i="1" s="1"/>
  <c r="C50" i="1"/>
  <c r="Q49" i="1"/>
  <c r="M49" i="1"/>
  <c r="C49" i="1"/>
  <c r="Q48" i="1"/>
  <c r="M48" i="1"/>
  <c r="C48" i="1"/>
  <c r="M47" i="1"/>
  <c r="Q47" i="1" s="1"/>
  <c r="C47" i="1"/>
  <c r="M46" i="1"/>
  <c r="Q46" i="1" s="1"/>
  <c r="C46" i="1"/>
  <c r="Q45" i="1"/>
  <c r="M45" i="1"/>
  <c r="C45" i="1"/>
  <c r="Q44" i="1"/>
  <c r="M44" i="1"/>
  <c r="C44" i="1"/>
  <c r="M43" i="1"/>
  <c r="Q43" i="1" s="1"/>
  <c r="C43" i="1"/>
  <c r="M42" i="1"/>
  <c r="Q42" i="1" s="1"/>
  <c r="C42" i="1"/>
  <c r="Q41" i="1"/>
  <c r="M41" i="1"/>
  <c r="C41" i="1"/>
  <c r="Q40" i="1"/>
  <c r="M40" i="1"/>
  <c r="C40" i="1"/>
  <c r="M39" i="1"/>
  <c r="Q39" i="1" s="1"/>
  <c r="C39" i="1"/>
  <c r="M38" i="1"/>
  <c r="Q38" i="1" s="1"/>
  <c r="C38" i="1"/>
  <c r="M37" i="1"/>
  <c r="Q37" i="1" s="1"/>
  <c r="C37" i="1"/>
  <c r="Q36" i="1"/>
  <c r="M36" i="1"/>
  <c r="C36" i="1"/>
  <c r="M35" i="1"/>
  <c r="Q35" i="1" s="1"/>
  <c r="C35" i="1"/>
  <c r="M34" i="1"/>
  <c r="Q34" i="1" s="1"/>
  <c r="C34" i="1"/>
  <c r="Q33" i="1"/>
  <c r="M33" i="1"/>
  <c r="C33" i="1"/>
  <c r="Q32" i="1"/>
  <c r="M32" i="1"/>
  <c r="C32" i="1"/>
  <c r="M31" i="1"/>
  <c r="Q31" i="1" s="1"/>
  <c r="C31" i="1"/>
  <c r="M30" i="1"/>
  <c r="Q30" i="1" s="1"/>
  <c r="C30" i="1"/>
  <c r="M29" i="1"/>
  <c r="Q29" i="1" s="1"/>
  <c r="C29" i="1"/>
  <c r="Q28" i="1"/>
  <c r="M28" i="1"/>
  <c r="C28" i="1"/>
  <c r="M27" i="1"/>
  <c r="Q27" i="1" s="1"/>
  <c r="C27" i="1"/>
  <c r="M26" i="1"/>
  <c r="Q26" i="1" s="1"/>
  <c r="C26" i="1"/>
  <c r="Q25" i="1"/>
  <c r="M25" i="1"/>
  <c r="C25" i="1"/>
  <c r="Q24" i="1"/>
  <c r="M24" i="1"/>
  <c r="C24" i="1"/>
  <c r="M23" i="1"/>
  <c r="Q23" i="1" s="1"/>
  <c r="C23" i="1"/>
  <c r="M22" i="1"/>
  <c r="Q22" i="1" s="1"/>
  <c r="C22" i="1"/>
  <c r="M21" i="1"/>
  <c r="Q21" i="1" s="1"/>
  <c r="C21" i="1"/>
  <c r="Q20" i="1"/>
  <c r="M20" i="1"/>
  <c r="C20" i="1"/>
  <c r="M19" i="1"/>
  <c r="Q19" i="1" s="1"/>
  <c r="C19" i="1"/>
  <c r="M18" i="1"/>
  <c r="Q18" i="1" s="1"/>
  <c r="C18" i="1"/>
  <c r="Q17" i="1"/>
  <c r="M17" i="1"/>
  <c r="C17" i="1"/>
  <c r="Q16" i="1"/>
  <c r="M16" i="1"/>
  <c r="C16" i="1"/>
  <c r="M15" i="1"/>
  <c r="Q15" i="1" s="1"/>
  <c r="C15" i="1"/>
  <c r="M14" i="1"/>
  <c r="Q14" i="1" s="1"/>
  <c r="C14" i="1"/>
  <c r="M13" i="1"/>
  <c r="Q13" i="1" s="1"/>
  <c r="C13" i="1"/>
  <c r="Q12" i="1"/>
  <c r="M12" i="1"/>
  <c r="C12" i="1"/>
  <c r="M11" i="1"/>
  <c r="Q11" i="1" s="1"/>
  <c r="C11" i="1"/>
  <c r="M10" i="1"/>
  <c r="Q10" i="1" s="1"/>
  <c r="C10" i="1"/>
  <c r="Q9" i="1"/>
  <c r="M9" i="1"/>
  <c r="C9" i="1"/>
  <c r="Q8" i="1"/>
  <c r="M8" i="1"/>
  <c r="C8" i="1"/>
  <c r="M7" i="1"/>
  <c r="Q7" i="1" s="1"/>
  <c r="C7" i="1"/>
  <c r="M6" i="1"/>
  <c r="Q6" i="1" s="1"/>
  <c r="C6" i="1"/>
  <c r="M5" i="1"/>
  <c r="Q5" i="1" s="1"/>
  <c r="C5" i="1"/>
  <c r="Q4" i="1"/>
  <c r="M4" i="1"/>
  <c r="C4" i="1"/>
  <c r="M3" i="1"/>
  <c r="Q3" i="1" s="1"/>
  <c r="C3" i="1"/>
  <c r="M2" i="1"/>
  <c r="M309" i="1" s="1"/>
  <c r="C2" i="1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Q2" i="1" l="1"/>
  <c r="Q309" i="1" s="1"/>
</calcChain>
</file>

<file path=xl/sharedStrings.xml><?xml version="1.0" encoding="utf-8"?>
<sst xmlns="http://schemas.openxmlformats.org/spreadsheetml/2006/main" count="3085" uniqueCount="689">
  <si>
    <t>Salesperson ID</t>
  </si>
  <si>
    <t>Salesperson full name</t>
  </si>
  <si>
    <t>Salespeople</t>
  </si>
  <si>
    <t>8064-Amal Salazar</t>
  </si>
  <si>
    <t>6678-Amalia Ribeiro</t>
  </si>
  <si>
    <t>5454-Anna Cunha</t>
  </si>
  <si>
    <t>5382-Diya Nueimat</t>
  </si>
  <si>
    <t>6892-Fahd Sleiman</t>
  </si>
  <si>
    <t>6464-Hamal Azzi</t>
  </si>
  <si>
    <t>6250-Hu Lin</t>
  </si>
  <si>
    <t>1384-Igor Almeida</t>
  </si>
  <si>
    <t>6571-Iker Dominguez</t>
  </si>
  <si>
    <t>5418-Isabell  Couture</t>
  </si>
  <si>
    <t>6357-Johnny Bear</t>
  </si>
  <si>
    <t>6143-Liane Cormier</t>
  </si>
  <si>
    <t>5400-Maisha Karzai</t>
  </si>
  <si>
    <t>4350-Mukhtar Masih</t>
  </si>
  <si>
    <t>5346-Sergio Galvez</t>
  </si>
  <si>
    <t>Sale ID</t>
  </si>
  <si>
    <t>Sale date</t>
  </si>
  <si>
    <t>Month</t>
  </si>
  <si>
    <t>Salesperson name</t>
  </si>
  <si>
    <t>Customer number</t>
  </si>
  <si>
    <t>Customer full name</t>
  </si>
  <si>
    <t>City</t>
  </si>
  <si>
    <t>Product ID</t>
  </si>
  <si>
    <t>Product name</t>
  </si>
  <si>
    <t>Price</t>
  </si>
  <si>
    <t>Quantity</t>
  </si>
  <si>
    <t>Subtotal</t>
  </si>
  <si>
    <t>Discount number</t>
  </si>
  <si>
    <t>Discount code</t>
  </si>
  <si>
    <t>Discount percentage</t>
  </si>
  <si>
    <t>Order total</t>
  </si>
  <si>
    <t>Jonathan Voigt</t>
  </si>
  <si>
    <t>Samish</t>
  </si>
  <si>
    <t>OS-3</t>
  </si>
  <si>
    <t>David Charron</t>
  </si>
  <si>
    <t>Big Lake</t>
  </si>
  <si>
    <t>JJ-4</t>
  </si>
  <si>
    <t>Wen Xie</t>
  </si>
  <si>
    <t>Burlington</t>
  </si>
  <si>
    <t>Kaela Samaha</t>
  </si>
  <si>
    <t>La Conner</t>
  </si>
  <si>
    <t>L-2</t>
  </si>
  <si>
    <t>Eugenia Austin</t>
  </si>
  <si>
    <t>Lake Ketchum</t>
  </si>
  <si>
    <t>JJ-3</t>
  </si>
  <si>
    <t>Angel Arteaga</t>
  </si>
  <si>
    <t>Baker Heights</t>
  </si>
  <si>
    <t>Nathan Bottoms</t>
  </si>
  <si>
    <t>Edison</t>
  </si>
  <si>
    <t>JJ-1</t>
  </si>
  <si>
    <t>Velma Buckner</t>
  </si>
  <si>
    <t>Wickersham</t>
  </si>
  <si>
    <t>Kong Chen</t>
  </si>
  <si>
    <t>Bellingham</t>
  </si>
  <si>
    <t>H-1</t>
  </si>
  <si>
    <t>Francisco Almaraz</t>
  </si>
  <si>
    <t>H-2</t>
  </si>
  <si>
    <t>Michael Yin</t>
  </si>
  <si>
    <t>H-3</t>
  </si>
  <si>
    <t>Taqwaa Samaha</t>
  </si>
  <si>
    <t>Bow</t>
  </si>
  <si>
    <t>OS-1</t>
  </si>
  <si>
    <t>Hafsa Dallah</t>
  </si>
  <si>
    <t>Whitney</t>
  </si>
  <si>
    <t>Qi Shi</t>
  </si>
  <si>
    <t>JJ-2</t>
  </si>
  <si>
    <t>Hamal Shammas</t>
  </si>
  <si>
    <t>OS-2</t>
  </si>
  <si>
    <t>Lan Mai</t>
  </si>
  <si>
    <t>Munira Abrego</t>
  </si>
  <si>
    <t>Nancy Terry</t>
  </si>
  <si>
    <t>Terrence McGowan</t>
  </si>
  <si>
    <t>Genevieve Meilleur</t>
  </si>
  <si>
    <t>Francis Stackhouse</t>
  </si>
  <si>
    <t>Alberto Dominguez</t>
  </si>
  <si>
    <t>Mount Vernon</t>
  </si>
  <si>
    <t>Sally Gallegos</t>
  </si>
  <si>
    <t>Claude Batard</t>
  </si>
  <si>
    <t>Tami Alvarado</t>
  </si>
  <si>
    <t>L-3</t>
  </si>
  <si>
    <t>Blaise Margand</t>
  </si>
  <si>
    <t>Bay View</t>
  </si>
  <si>
    <t>Cameron Hyde</t>
  </si>
  <si>
    <t>Sun Li</t>
  </si>
  <si>
    <t>Gonzalo Vazquez</t>
  </si>
  <si>
    <t>Alger</t>
  </si>
  <si>
    <t>Yi Min Ang</t>
  </si>
  <si>
    <t>Utbah Sherzai</t>
  </si>
  <si>
    <t>Ruby Shaffer</t>
  </si>
  <si>
    <t>Avon</t>
  </si>
  <si>
    <t>Desiree Maldonado</t>
  </si>
  <si>
    <t>Marcel Quessy</t>
  </si>
  <si>
    <t>Gerard Masse</t>
  </si>
  <si>
    <t>Sedro-Woolley</t>
  </si>
  <si>
    <t>Catherine Alford</t>
  </si>
  <si>
    <t>Conway</t>
  </si>
  <si>
    <t>L-1</t>
  </si>
  <si>
    <t>Jiang Li Xin</t>
  </si>
  <si>
    <t>Leah Bailey</t>
  </si>
  <si>
    <t>Astrid Flamand</t>
  </si>
  <si>
    <t>Libby Stokes</t>
  </si>
  <si>
    <t>Shi Hu</t>
  </si>
  <si>
    <t>Edwina Mullen</t>
  </si>
  <si>
    <t>Lourdes Melgar</t>
  </si>
  <si>
    <t>Fabio Fernandes</t>
  </si>
  <si>
    <t>Kareem Kuzbari</t>
  </si>
  <si>
    <t>Coralie Potvin</t>
  </si>
  <si>
    <t>Christian Saucier</t>
  </si>
  <si>
    <t>Darnell Nall</t>
  </si>
  <si>
    <t>Demi Holloway</t>
  </si>
  <si>
    <t>Philippe Pelland</t>
  </si>
  <si>
    <t>Marisa McCullough</t>
  </si>
  <si>
    <t>Kristine Bass</t>
  </si>
  <si>
    <t>Yue Ying Lin</t>
  </si>
  <si>
    <t>Miles McDaniel</t>
  </si>
  <si>
    <t>Antonio Castaneda</t>
  </si>
  <si>
    <t>Molly Romero</t>
  </si>
  <si>
    <t>Alexandre Doyon</t>
  </si>
  <si>
    <t>Shen Xiong</t>
  </si>
  <si>
    <t>Fai Qian</t>
  </si>
  <si>
    <t>Hamal Nader</t>
  </si>
  <si>
    <t>Daniel Tijerina</t>
  </si>
  <si>
    <t>Fen Long</t>
  </si>
  <si>
    <t>Chris Bromley</t>
  </si>
  <si>
    <t>Lian Fan</t>
  </si>
  <si>
    <t>Alhasan Homsi</t>
  </si>
  <si>
    <t>Akia Kassis</t>
  </si>
  <si>
    <t>Hana'i Hotaki</t>
  </si>
  <si>
    <t>Ruth Miranda</t>
  </si>
  <si>
    <t>Jacob Schreiner</t>
  </si>
  <si>
    <t>Fadil Berry</t>
  </si>
  <si>
    <t>Esteban Treat</t>
  </si>
  <si>
    <t>Yan Yan Tang</t>
  </si>
  <si>
    <t>Dominic Bonsaint</t>
  </si>
  <si>
    <t>Horace Summerlin</t>
  </si>
  <si>
    <t>Gilbert Charron</t>
  </si>
  <si>
    <t>Marcos Serna</t>
  </si>
  <si>
    <t>Jorge Casanova</t>
  </si>
  <si>
    <t>Maurice Charron</t>
  </si>
  <si>
    <t>Alba Sutton</t>
  </si>
  <si>
    <t>Norma Herman</t>
  </si>
  <si>
    <t>Eva Barajas</t>
  </si>
  <si>
    <t>Lyman</t>
  </si>
  <si>
    <t>Gang Chu</t>
  </si>
  <si>
    <t>De Liao</t>
  </si>
  <si>
    <t>Simon Skeen</t>
  </si>
  <si>
    <t>Xia Mai</t>
  </si>
  <si>
    <t>Miguel Howerton</t>
  </si>
  <si>
    <t>Archie Lamb</t>
  </si>
  <si>
    <t>Nihad Homsi</t>
  </si>
  <si>
    <t>Kristophe  Barjavel</t>
  </si>
  <si>
    <t>Xiang Zhong</t>
  </si>
  <si>
    <t>Kyle Hatley</t>
  </si>
  <si>
    <t>Javier Sun</t>
  </si>
  <si>
    <t>Sonia Lynch</t>
  </si>
  <si>
    <t>Pramod  Mistry</t>
  </si>
  <si>
    <t>Lei Luo</t>
  </si>
  <si>
    <t>Luc Chauvin</t>
  </si>
  <si>
    <t>Toby Perkins</t>
  </si>
  <si>
    <t>Yi Min Lu</t>
  </si>
  <si>
    <t>Andre Rivard</t>
  </si>
  <si>
    <t>Hafsa Badakhshi</t>
  </si>
  <si>
    <t>Stewart Frizzell</t>
  </si>
  <si>
    <t>Alain  Margand</t>
  </si>
  <si>
    <t>Jenna Hanania</t>
  </si>
  <si>
    <t>Li Long</t>
  </si>
  <si>
    <t>Tuqaa Naser</t>
  </si>
  <si>
    <t>Lily Parker</t>
  </si>
  <si>
    <t>Jacqueline  Brunelle</t>
  </si>
  <si>
    <t>Annette Deniger</t>
  </si>
  <si>
    <t>Andree Meilleur</t>
  </si>
  <si>
    <t>Josephine  Grondin</t>
  </si>
  <si>
    <t>Dominic Cloutier</t>
  </si>
  <si>
    <t>Gabriel Hurtado</t>
  </si>
  <si>
    <t>Hamed Sarraf</t>
  </si>
  <si>
    <t>Eisa Boutros</t>
  </si>
  <si>
    <t>Calvin Olds</t>
  </si>
  <si>
    <t>Humayd Natsheh</t>
  </si>
  <si>
    <t>Ju Xu</t>
  </si>
  <si>
    <t>Li Cao</t>
  </si>
  <si>
    <t>Pau Valadez</t>
  </si>
  <si>
    <t>Tabitha Shamoun</t>
  </si>
  <si>
    <t>Manuel Jerome</t>
  </si>
  <si>
    <t>Emery Cate</t>
  </si>
  <si>
    <t>Helene Rocher</t>
  </si>
  <si>
    <t>Philippe Paulet</t>
  </si>
  <si>
    <t>Yi Ze Ang</t>
  </si>
  <si>
    <t>Fang Yin Xia</t>
  </si>
  <si>
    <t>Danielle  Panetier</t>
  </si>
  <si>
    <t>Shi He</t>
  </si>
  <si>
    <t>Carmelo Foret</t>
  </si>
  <si>
    <t>Caresse Cartier</t>
  </si>
  <si>
    <t>Charline Varieur</t>
  </si>
  <si>
    <t>Wei Mai</t>
  </si>
  <si>
    <t>Elisabeth Plante</t>
  </si>
  <si>
    <t>Ruwaidah Bishara</t>
  </si>
  <si>
    <t>Douglas Townes</t>
  </si>
  <si>
    <t>Malika Nueimat</t>
  </si>
  <si>
    <t>Felipe Bui</t>
  </si>
  <si>
    <t>Cornelia Guerrero</t>
  </si>
  <si>
    <t>Daniel Feliciano</t>
  </si>
  <si>
    <t>Cheng He</t>
  </si>
  <si>
    <t>Hector Montoya</t>
  </si>
  <si>
    <t>Maison  Herve</t>
  </si>
  <si>
    <t>Reem Al-Zuhairi</t>
  </si>
  <si>
    <t>Harriet Finch</t>
  </si>
  <si>
    <t>Fang Yin Tu</t>
  </si>
  <si>
    <t>Totals:</t>
  </si>
  <si>
    <t>Category</t>
  </si>
  <si>
    <t>Price (each)</t>
  </si>
  <si>
    <t>Organic soap</t>
  </si>
  <si>
    <t>Oatmeal soap</t>
  </si>
  <si>
    <t>Strawberry summer soap</t>
  </si>
  <si>
    <t>Goat milk soap</t>
  </si>
  <si>
    <t>Honey</t>
  </si>
  <si>
    <t>Clover honey</t>
  </si>
  <si>
    <t>Wildflower honey</t>
  </si>
  <si>
    <t>Buckwheat honey</t>
  </si>
  <si>
    <t>Jams and Jellies</t>
  </si>
  <si>
    <t>Strawberry jam</t>
  </si>
  <si>
    <t>Mixed berry jam</t>
  </si>
  <si>
    <t>Mixed berry jelly</t>
  </si>
  <si>
    <t>Rhubarb-strawberry compote</t>
  </si>
  <si>
    <t>Lotions</t>
  </si>
  <si>
    <t>Goat milk hand and body lotion</t>
  </si>
  <si>
    <t>Goat milk and honey cream</t>
  </si>
  <si>
    <t>Oatmeal hand and body lotion</t>
  </si>
  <si>
    <t>Percentage of Honey Stock Sold at Farmers Markets 2022</t>
  </si>
  <si>
    <t>Farmers Market date</t>
  </si>
  <si>
    <t>% of Stock Sold</t>
  </si>
  <si>
    <t>First name</t>
  </si>
  <si>
    <t>Last name</t>
  </si>
  <si>
    <t>Full name</t>
  </si>
  <si>
    <t>Address</t>
  </si>
  <si>
    <t>County</t>
  </si>
  <si>
    <t>State or region</t>
  </si>
  <si>
    <t>Postal code</t>
  </si>
  <si>
    <t>Phone</t>
  </si>
  <si>
    <t>Farm Box size</t>
  </si>
  <si>
    <t>Frequency</t>
  </si>
  <si>
    <t>Allergies</t>
  </si>
  <si>
    <t>Jacob</t>
  </si>
  <si>
    <t>Schreiner</t>
  </si>
  <si>
    <t>678 Cherry Street</t>
  </si>
  <si>
    <t>Skagit</t>
  </si>
  <si>
    <t>WA</t>
  </si>
  <si>
    <t>555-0143</t>
  </si>
  <si>
    <t>Medium</t>
  </si>
  <si>
    <t>Bi-weekly</t>
  </si>
  <si>
    <t>Apples</t>
  </si>
  <si>
    <t>Ruth</t>
  </si>
  <si>
    <t>Miranda</t>
  </si>
  <si>
    <t>3456 Park Boulevard</t>
  </si>
  <si>
    <t>555-0106</t>
  </si>
  <si>
    <t>Small</t>
  </si>
  <si>
    <t>Monthly</t>
  </si>
  <si>
    <t>None</t>
  </si>
  <si>
    <t>Alhasan</t>
  </si>
  <si>
    <t>Homsi</t>
  </si>
  <si>
    <t>555-0120</t>
  </si>
  <si>
    <t>Large</t>
  </si>
  <si>
    <t>Xia</t>
  </si>
  <si>
    <t>Mai</t>
  </si>
  <si>
    <t>456 College Street</t>
  </si>
  <si>
    <t>555-0147</t>
  </si>
  <si>
    <t>Kyle</t>
  </si>
  <si>
    <t>Hatley</t>
  </si>
  <si>
    <t>789 Cedar Avenue</t>
  </si>
  <si>
    <t>555-0114</t>
  </si>
  <si>
    <t>Reem</t>
  </si>
  <si>
    <t>Al-Zuhairi</t>
  </si>
  <si>
    <t>555-0133</t>
  </si>
  <si>
    <t>Weekly</t>
  </si>
  <si>
    <t>Jiang Li</t>
  </si>
  <si>
    <t>Xin</t>
  </si>
  <si>
    <t>123 Cherry Street</t>
  </si>
  <si>
    <t>555-0190</t>
  </si>
  <si>
    <t>Angel</t>
  </si>
  <si>
    <t>Arteaga</t>
  </si>
  <si>
    <t>456 Lake Boulevard</t>
  </si>
  <si>
    <t>555-0102</t>
  </si>
  <si>
    <t>Sonia</t>
  </si>
  <si>
    <t>Lynch</t>
  </si>
  <si>
    <t>45 Second Street</t>
  </si>
  <si>
    <t>Whatcom</t>
  </si>
  <si>
    <t>555-0162</t>
  </si>
  <si>
    <t xml:space="preserve">Alain </t>
  </si>
  <si>
    <t>Margand</t>
  </si>
  <si>
    <t>789 Elm Street</t>
  </si>
  <si>
    <t>555-0199</t>
  </si>
  <si>
    <t>Javier</t>
  </si>
  <si>
    <t>Sun</t>
  </si>
  <si>
    <t>555-0146</t>
  </si>
  <si>
    <t>Utbah</t>
  </si>
  <si>
    <t>Sherzai</t>
  </si>
  <si>
    <t>5678 Hill Avenue</t>
  </si>
  <si>
    <t>555-0180</t>
  </si>
  <si>
    <t>Kaela</t>
  </si>
  <si>
    <t>Samaha</t>
  </si>
  <si>
    <t>555-0197</t>
  </si>
  <si>
    <t>Shen</t>
  </si>
  <si>
    <t>Xiong</t>
  </si>
  <si>
    <t>234 First Avenue</t>
  </si>
  <si>
    <t>555-0155</t>
  </si>
  <si>
    <t>Hamed</t>
  </si>
  <si>
    <t>Sarraf</t>
  </si>
  <si>
    <t>567 Park Boulevard</t>
  </si>
  <si>
    <t>555-0145</t>
  </si>
  <si>
    <t>Norma</t>
  </si>
  <si>
    <t>Herman</t>
  </si>
  <si>
    <t>555-0135</t>
  </si>
  <si>
    <t>Carotts</t>
  </si>
  <si>
    <t>Jonathan</t>
  </si>
  <si>
    <t>Voigt</t>
  </si>
  <si>
    <t>555-0148</t>
  </si>
  <si>
    <t>Elisabeth</t>
  </si>
  <si>
    <t>Plante</t>
  </si>
  <si>
    <t>789 9th Street</t>
  </si>
  <si>
    <t>Fadil</t>
  </si>
  <si>
    <t>Berry</t>
  </si>
  <si>
    <t>555-0129</t>
  </si>
  <si>
    <t>Yi Ze</t>
  </si>
  <si>
    <t>Ang</t>
  </si>
  <si>
    <t xml:space="preserve">7890 Sycamore </t>
  </si>
  <si>
    <t>Astrid</t>
  </si>
  <si>
    <t>Flamand</t>
  </si>
  <si>
    <t>555-0132</t>
  </si>
  <si>
    <t>Hamal</t>
  </si>
  <si>
    <t>Nader</t>
  </si>
  <si>
    <t>45 View Avenue</t>
  </si>
  <si>
    <t>555-0100</t>
  </si>
  <si>
    <t>Gang</t>
  </si>
  <si>
    <t>Chu</t>
  </si>
  <si>
    <t>555-0160</t>
  </si>
  <si>
    <t>Tomatoes</t>
  </si>
  <si>
    <t>Alexandre</t>
  </si>
  <si>
    <t>Doyon</t>
  </si>
  <si>
    <t>345 13th Street</t>
  </si>
  <si>
    <t>555-0124</t>
  </si>
  <si>
    <t>Eggs</t>
  </si>
  <si>
    <t>Tabitha</t>
  </si>
  <si>
    <t>Shamoun</t>
  </si>
  <si>
    <t>Archie</t>
  </si>
  <si>
    <t>Lamb</t>
  </si>
  <si>
    <t>67 Lake Drive</t>
  </si>
  <si>
    <t>555-0101</t>
  </si>
  <si>
    <t>Hana'i</t>
  </si>
  <si>
    <t>Hotaki</t>
  </si>
  <si>
    <t>Snohomish</t>
  </si>
  <si>
    <t>555-0116</t>
  </si>
  <si>
    <t>Hafsa</t>
  </si>
  <si>
    <t>Badakhshi</t>
  </si>
  <si>
    <t>555-0152</t>
  </si>
  <si>
    <t>Cheng</t>
  </si>
  <si>
    <t>He</t>
  </si>
  <si>
    <t>555-0189</t>
  </si>
  <si>
    <t>Lan</t>
  </si>
  <si>
    <t>456 Maple Street</t>
  </si>
  <si>
    <t>555-0108</t>
  </si>
  <si>
    <t>Leah</t>
  </si>
  <si>
    <t>Bailey</t>
  </si>
  <si>
    <t>567 Elm Street</t>
  </si>
  <si>
    <t>Francisco</t>
  </si>
  <si>
    <t>Almaraz</t>
  </si>
  <si>
    <t>Eva</t>
  </si>
  <si>
    <t>Barajas</t>
  </si>
  <si>
    <t>555-0103</t>
  </si>
  <si>
    <t>Shammas</t>
  </si>
  <si>
    <t>555-0195</t>
  </si>
  <si>
    <t>Fang Yin</t>
  </si>
  <si>
    <t>555-0185</t>
  </si>
  <si>
    <t>Daniel</t>
  </si>
  <si>
    <t>Feliciano</t>
  </si>
  <si>
    <t>Dominic</t>
  </si>
  <si>
    <t>Cloutier</t>
  </si>
  <si>
    <t>Hector</t>
  </si>
  <si>
    <t>Montoya</t>
  </si>
  <si>
    <t>555-0141</t>
  </si>
  <si>
    <t>Fen</t>
  </si>
  <si>
    <t>Long</t>
  </si>
  <si>
    <t>555-0121</t>
  </si>
  <si>
    <t>Sweetcorn</t>
  </si>
  <si>
    <t>Humayd</t>
  </si>
  <si>
    <t>Natsheh</t>
  </si>
  <si>
    <t>555-0127</t>
  </si>
  <si>
    <t>Wen</t>
  </si>
  <si>
    <t>Xie</t>
  </si>
  <si>
    <t>4567 Pine Avenue</t>
  </si>
  <si>
    <t>555-0182</t>
  </si>
  <si>
    <t xml:space="preserve">Kristophe </t>
  </si>
  <si>
    <t>Barjavel</t>
  </si>
  <si>
    <t>555-0134</t>
  </si>
  <si>
    <t>Lily</t>
  </si>
  <si>
    <t>Parker</t>
  </si>
  <si>
    <t>De</t>
  </si>
  <si>
    <t>Liao</t>
  </si>
  <si>
    <t>Marcel</t>
  </si>
  <si>
    <t>Quessy</t>
  </si>
  <si>
    <t>Tijerina</t>
  </si>
  <si>
    <t>555-0186</t>
  </si>
  <si>
    <t>Fai</t>
  </si>
  <si>
    <t>Qian</t>
  </si>
  <si>
    <t>555-0164</t>
  </si>
  <si>
    <t>Yi Min</t>
  </si>
  <si>
    <t>456 Broadway Avenue</t>
  </si>
  <si>
    <t>555-0175</t>
  </si>
  <si>
    <t>Annette</t>
  </si>
  <si>
    <t>Deniger</t>
  </si>
  <si>
    <t>89 Main Street</t>
  </si>
  <si>
    <t>555-0170</t>
  </si>
  <si>
    <t>Strawberries</t>
  </si>
  <si>
    <t>Claude</t>
  </si>
  <si>
    <t>Batard</t>
  </si>
  <si>
    <t>555-0165</t>
  </si>
  <si>
    <t>Andre</t>
  </si>
  <si>
    <t>Rivard</t>
  </si>
  <si>
    <t>555-0140</t>
  </si>
  <si>
    <t>Calvin</t>
  </si>
  <si>
    <t>Olds</t>
  </si>
  <si>
    <t>555-0168</t>
  </si>
  <si>
    <t>Gabriel</t>
  </si>
  <si>
    <t>Hurtado</t>
  </si>
  <si>
    <t>Kong</t>
  </si>
  <si>
    <t>Chen</t>
  </si>
  <si>
    <t>555-0179</t>
  </si>
  <si>
    <t>Simon</t>
  </si>
  <si>
    <t>Skeen</t>
  </si>
  <si>
    <t>555-0188</t>
  </si>
  <si>
    <t>Lei</t>
  </si>
  <si>
    <t>Luo</t>
  </si>
  <si>
    <t>Akia</t>
  </si>
  <si>
    <t>Kassis</t>
  </si>
  <si>
    <t>234 Main Street</t>
  </si>
  <si>
    <t>Manuel</t>
  </si>
  <si>
    <t>Jerome</t>
  </si>
  <si>
    <t>555-0142</t>
  </si>
  <si>
    <t>Lourdes</t>
  </si>
  <si>
    <t>Melgar</t>
  </si>
  <si>
    <t>555-0153</t>
  </si>
  <si>
    <t>Francis</t>
  </si>
  <si>
    <t>Stackhouse</t>
  </si>
  <si>
    <t>Alberto</t>
  </si>
  <si>
    <t>Dominguez</t>
  </si>
  <si>
    <t>555-0176</t>
  </si>
  <si>
    <t>Edwina</t>
  </si>
  <si>
    <t>Mullen</t>
  </si>
  <si>
    <t>89 Cherry Street</t>
  </si>
  <si>
    <t>555-0157</t>
  </si>
  <si>
    <t>Sally</t>
  </si>
  <si>
    <t>Gallegos</t>
  </si>
  <si>
    <t>555-0109</t>
  </si>
  <si>
    <t>Tuqaa</t>
  </si>
  <si>
    <t>Naser</t>
  </si>
  <si>
    <t>Esteban</t>
  </si>
  <si>
    <t>Treat</t>
  </si>
  <si>
    <t xml:space="preserve">Maison </t>
  </si>
  <si>
    <t>Herve</t>
  </si>
  <si>
    <t>555-0154</t>
  </si>
  <si>
    <t>Bonsaint</t>
  </si>
  <si>
    <t>234 Elm Street</t>
  </si>
  <si>
    <t>555-0131</t>
  </si>
  <si>
    <t>Fabio</t>
  </si>
  <si>
    <t>Fernandes</t>
  </si>
  <si>
    <t>Malika</t>
  </si>
  <si>
    <t>Nueimat</t>
  </si>
  <si>
    <t>555-0144</t>
  </si>
  <si>
    <t>Ruwaidah</t>
  </si>
  <si>
    <t>Bishara</t>
  </si>
  <si>
    <t>Catherine</t>
  </si>
  <si>
    <t>Alford</t>
  </si>
  <si>
    <t>555-0171</t>
  </si>
  <si>
    <t>Ruby</t>
  </si>
  <si>
    <t>Shaffer</t>
  </si>
  <si>
    <t>555-0174</t>
  </si>
  <si>
    <t>Libby</t>
  </si>
  <si>
    <t>Stokes</t>
  </si>
  <si>
    <t>Nancy</t>
  </si>
  <si>
    <t>Terry</t>
  </si>
  <si>
    <t>Pau</t>
  </si>
  <si>
    <t>Valadez</t>
  </si>
  <si>
    <t>555-0183</t>
  </si>
  <si>
    <t>Jorge</t>
  </si>
  <si>
    <t>Casanova</t>
  </si>
  <si>
    <t>555-0196</t>
  </si>
  <si>
    <t>Nathan</t>
  </si>
  <si>
    <t>Bottoms</t>
  </si>
  <si>
    <t>Chris</t>
  </si>
  <si>
    <t>Bromley</t>
  </si>
  <si>
    <t>Demi</t>
  </si>
  <si>
    <t>Holloway</t>
  </si>
  <si>
    <t>Toby</t>
  </si>
  <si>
    <t>Perkins</t>
  </si>
  <si>
    <t>Genevieve</t>
  </si>
  <si>
    <t>Meilleur</t>
  </si>
  <si>
    <t>555-0166</t>
  </si>
  <si>
    <t>Miguel</t>
  </si>
  <si>
    <t>Howerton</t>
  </si>
  <si>
    <t>555-0169</t>
  </si>
  <si>
    <t>Philippe</t>
  </si>
  <si>
    <t>Pelland</t>
  </si>
  <si>
    <t>Xiang</t>
  </si>
  <si>
    <t>Zhong</t>
  </si>
  <si>
    <t>555-0118</t>
  </si>
  <si>
    <t>Peanuts</t>
  </si>
  <si>
    <t>Desiree</t>
  </si>
  <si>
    <t>Maldonado</t>
  </si>
  <si>
    <t>Cornelia</t>
  </si>
  <si>
    <t>Guerrero</t>
  </si>
  <si>
    <t>555-0198</t>
  </si>
  <si>
    <t>Gonzalo</t>
  </si>
  <si>
    <t>Vazquez</t>
  </si>
  <si>
    <t>Kareem</t>
  </si>
  <si>
    <t>Kuzbari</t>
  </si>
  <si>
    <t>555-0159</t>
  </si>
  <si>
    <t>Terrence</t>
  </si>
  <si>
    <t>McGowan</t>
  </si>
  <si>
    <t>Eggs, Dairy</t>
  </si>
  <si>
    <t>Gilbert</t>
  </si>
  <si>
    <t>Charron</t>
  </si>
  <si>
    <t>Felipe</t>
  </si>
  <si>
    <t>Bui</t>
  </si>
  <si>
    <t>555-0119</t>
  </si>
  <si>
    <t>Kristine</t>
  </si>
  <si>
    <t>Bass</t>
  </si>
  <si>
    <t>Darnell</t>
  </si>
  <si>
    <t>Nall</t>
  </si>
  <si>
    <t>555-0126</t>
  </si>
  <si>
    <t>Lian</t>
  </si>
  <si>
    <t>Fan</t>
  </si>
  <si>
    <t>555-0194</t>
  </si>
  <si>
    <t>Eugenia</t>
  </si>
  <si>
    <t>Austin</t>
  </si>
  <si>
    <t>555-0105</t>
  </si>
  <si>
    <t>Emery</t>
  </si>
  <si>
    <t>Cate</t>
  </si>
  <si>
    <t xml:space="preserve">Jacqueline </t>
  </si>
  <si>
    <t>Brunelle</t>
  </si>
  <si>
    <t>Shi</t>
  </si>
  <si>
    <t>Marisa</t>
  </si>
  <si>
    <t>McCullough</t>
  </si>
  <si>
    <t>555-0113</t>
  </si>
  <si>
    <t>Stewart</t>
  </si>
  <si>
    <t>Frizzell</t>
  </si>
  <si>
    <t xml:space="preserve">Danielle </t>
  </si>
  <si>
    <t>Panetier</t>
  </si>
  <si>
    <t>555-0163</t>
  </si>
  <si>
    <t>Tami</t>
  </si>
  <si>
    <t>Alvarado</t>
  </si>
  <si>
    <t>Gluten</t>
  </si>
  <si>
    <t>Wei</t>
  </si>
  <si>
    <t>555-0192</t>
  </si>
  <si>
    <t>Carmelo</t>
  </si>
  <si>
    <t>Foret</t>
  </si>
  <si>
    <t>Munira</t>
  </si>
  <si>
    <t>Abrego</t>
  </si>
  <si>
    <t>Molly</t>
  </si>
  <si>
    <t>Romero</t>
  </si>
  <si>
    <t>Luc</t>
  </si>
  <si>
    <t>Chauvin</t>
  </si>
  <si>
    <t>555-0117</t>
  </si>
  <si>
    <t>Taqwaa</t>
  </si>
  <si>
    <t>Charline</t>
  </si>
  <si>
    <t>Varieur</t>
  </si>
  <si>
    <t>Li</t>
  </si>
  <si>
    <t>Cao</t>
  </si>
  <si>
    <t>Nihad</t>
  </si>
  <si>
    <t>Yue Ying</t>
  </si>
  <si>
    <t>Lin</t>
  </si>
  <si>
    <t>555-0177</t>
  </si>
  <si>
    <t>Eisa</t>
  </si>
  <si>
    <t>Boutros</t>
  </si>
  <si>
    <t>Alba</t>
  </si>
  <si>
    <t>Sutton</t>
  </si>
  <si>
    <t>555-0150</t>
  </si>
  <si>
    <t>Ju</t>
  </si>
  <si>
    <t>Xu</t>
  </si>
  <si>
    <t>555-0187</t>
  </si>
  <si>
    <t>Paulet</t>
  </si>
  <si>
    <t>Christian</t>
  </si>
  <si>
    <t>Saucier</t>
  </si>
  <si>
    <t>Yan Yan</t>
  </si>
  <si>
    <t>Tang</t>
  </si>
  <si>
    <t>555-0172</t>
  </si>
  <si>
    <t>Michael</t>
  </si>
  <si>
    <t>Yin</t>
  </si>
  <si>
    <t>555-0130</t>
  </si>
  <si>
    <t>Harriet</t>
  </si>
  <si>
    <t>Finch</t>
  </si>
  <si>
    <t>555-0184</t>
  </si>
  <si>
    <t>Gerard</t>
  </si>
  <si>
    <t>Masse</t>
  </si>
  <si>
    <t>Jenna</t>
  </si>
  <si>
    <t>Hanania</t>
  </si>
  <si>
    <t>Miles</t>
  </si>
  <si>
    <t>McDaniel</t>
  </si>
  <si>
    <t>555-0178</t>
  </si>
  <si>
    <t>Maurice</t>
  </si>
  <si>
    <t>Horace</t>
  </si>
  <si>
    <t>Summerlin</t>
  </si>
  <si>
    <t>Marcos</t>
  </si>
  <si>
    <t>Serna</t>
  </si>
  <si>
    <t>Lu</t>
  </si>
  <si>
    <t>Dallah</t>
  </si>
  <si>
    <t>555-0149</t>
  </si>
  <si>
    <t>Douglas</t>
  </si>
  <si>
    <t>Townes</t>
  </si>
  <si>
    <t>Helene</t>
  </si>
  <si>
    <t>Rocher</t>
  </si>
  <si>
    <t>Antonio</t>
  </si>
  <si>
    <t>Castaneda</t>
  </si>
  <si>
    <t xml:space="preserve">Josephine </t>
  </si>
  <si>
    <t>Grondin</t>
  </si>
  <si>
    <t>Blaise</t>
  </si>
  <si>
    <t>Caresse</t>
  </si>
  <si>
    <t>Cartier</t>
  </si>
  <si>
    <t xml:space="preserve">Pramod </t>
  </si>
  <si>
    <t>Mistry</t>
  </si>
  <si>
    <t>Tu</t>
  </si>
  <si>
    <t>555-0104</t>
  </si>
  <si>
    <t>Hazelnuts</t>
  </si>
  <si>
    <t>Qi</t>
  </si>
  <si>
    <t>David</t>
  </si>
  <si>
    <t>Cameron</t>
  </si>
  <si>
    <t>Hyde</t>
  </si>
  <si>
    <t>Andree</t>
  </si>
  <si>
    <t>Hu</t>
  </si>
  <si>
    <t>Velma</t>
  </si>
  <si>
    <t>Buckner</t>
  </si>
  <si>
    <t>Coralie</t>
  </si>
  <si>
    <t>Potvin</t>
  </si>
  <si>
    <t>555-0123</t>
  </si>
  <si>
    <t>Customers Report</t>
  </si>
  <si>
    <t>Weekly orders</t>
  </si>
  <si>
    <t>Customer name</t>
  </si>
  <si>
    <t>Order frequency</t>
  </si>
  <si>
    <t>Large or weekly orders</t>
  </si>
  <si>
    <t>Weekly or Bi-weekly Small or Medium orders</t>
  </si>
  <si>
    <t>Number of customers who order a small Farm Box weekly or bi-weekly:</t>
  </si>
  <si>
    <t>Customer Distribution by County</t>
  </si>
  <si>
    <t># of customers</t>
  </si>
  <si>
    <t>Sales Report</t>
  </si>
  <si>
    <t>Product</t>
  </si>
  <si>
    <t>Total Quantity Sold</t>
  </si>
  <si>
    <t>Product Category</t>
  </si>
  <si>
    <t>Number of Sales</t>
  </si>
  <si>
    <t>Cities</t>
  </si>
  <si>
    <t>Products</t>
  </si>
  <si>
    <t>Expenses</t>
  </si>
  <si>
    <t>Date of Market</t>
  </si>
  <si>
    <t>Amount</t>
  </si>
  <si>
    <t>$ per mile or km:</t>
  </si>
  <si>
    <t>Expense</t>
  </si>
  <si>
    <t>Market Stall #1</t>
  </si>
  <si>
    <t>Market Stall #2</t>
  </si>
  <si>
    <t>Market Stall #3</t>
  </si>
  <si>
    <t>Price/each</t>
  </si>
  <si>
    <t>Gross Sales</t>
  </si>
  <si>
    <t>Counties</t>
  </si>
  <si>
    <t>Filtered data for county:</t>
  </si>
  <si>
    <t>Sales rep</t>
  </si>
  <si>
    <t>Salazar</t>
  </si>
  <si>
    <t>Ribeiro</t>
  </si>
  <si>
    <t>Cunha</t>
  </si>
  <si>
    <t>Sleiman</t>
  </si>
  <si>
    <t>Almeida</t>
  </si>
  <si>
    <t>Couture</t>
  </si>
  <si>
    <t>Bear</t>
  </si>
  <si>
    <t>Cormier</t>
  </si>
  <si>
    <t>Karzai</t>
  </si>
  <si>
    <t>not assigned</t>
  </si>
  <si>
    <t>On average, how much honey stock sold at farmers markets in 2022?</t>
  </si>
  <si>
    <t>Amal Salazar</t>
  </si>
  <si>
    <t>Amalia Ribeiro</t>
  </si>
  <si>
    <t>Anna Cunha</t>
  </si>
  <si>
    <t>Diya Nueimat</t>
  </si>
  <si>
    <t>Fahd Sleiman</t>
  </si>
  <si>
    <t>Hamal Azzi</t>
  </si>
  <si>
    <t>Hu Lin</t>
  </si>
  <si>
    <t>Igor Almeida</t>
  </si>
  <si>
    <t>Iker Dominguez</t>
  </si>
  <si>
    <t>Isabell  Couture</t>
  </si>
  <si>
    <t>Johnny Bear</t>
  </si>
  <si>
    <t>Liane Cormier</t>
  </si>
  <si>
    <t>Maisha Karzai</t>
  </si>
  <si>
    <t>Mukhtar Masih</t>
  </si>
  <si>
    <t>Sergio Galvez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</si>
</sst>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[$-F800]dddd\,\ mmmm\ dd\,\ yyyy"/>
    <numFmt numFmtId="168" formatCode="\I\D\-####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1" xfId="3"/>
    <xf numFmtId="9" fontId="0" fillId="0" borderId="0" xfId="2" applyFont="1"/>
    <xf numFmtId="14" fontId="0" fillId="0" borderId="0" xfId="0" applyNumberFormat="1"/>
    <xf numFmtId="164" fontId="0" fillId="0" borderId="0" xfId="1" applyFont="1"/>
    <xf numFmtId="0" fontId="5" fillId="0" borderId="0" xfId="0" applyFont="1"/>
    <xf numFmtId="0" fontId="7" fillId="0" borderId="0" xfId="0" applyFont="1"/>
    <xf numFmtId="0" fontId="6" fillId="2" borderId="0" xfId="0" applyFont="1" applyFill="1"/>
    <xf numFmtId="1" fontId="0" fillId="0" borderId="0" xfId="1" applyNumberFormat="1" applyFont="1" applyAlignment="1">
      <alignment horizontal="center"/>
    </xf>
    <xf numFmtId="0" fontId="2" fillId="0" borderId="1" xfId="3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vertical="center"/>
    </xf>
    <xf numFmtId="0" fontId="2" fillId="0" borderId="1" xfId="3" applyAlignment="1">
      <alignment vertical="center"/>
    </xf>
    <xf numFmtId="164" fontId="5" fillId="0" borderId="0" xfId="0" applyNumberFormat="1" applyFont="1"/>
    <xf numFmtId="14" fontId="5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3" applyFont="1" applyAlignment="1">
      <alignment vertical="center" wrapText="1"/>
    </xf>
    <xf numFmtId="0" fontId="0" fillId="3" borderId="0" xfId="0" applyFill="1"/>
    <xf numFmtId="0" fontId="3" fillId="0" borderId="0" xfId="4" applyAlignment="1">
      <alignment vertical="center" wrapText="1"/>
    </xf>
    <xf numFmtId="1" fontId="0" fillId="0" borderId="0" xfId="0" applyNumberFormat="1"/>
    <xf numFmtId="1" fontId="6" fillId="2" borderId="0" xfId="0" applyNumberFormat="1" applyFont="1" applyFill="1"/>
    <xf numFmtId="164" fontId="0" fillId="0" borderId="2" xfId="1" applyFont="1" applyBorder="1"/>
    <xf numFmtId="14" fontId="0" fillId="0" borderId="2" xfId="0" applyNumberFormat="1" applyBorder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readingOrder="1"/>
    </xf>
    <xf numFmtId="0" fontId="0" fillId="0" borderId="0" xfId="0" applyAlignment="1">
      <alignment horizontal="left"/>
    </xf>
    <xf numFmtId="0" fontId="2" fillId="0" borderId="1" xfId="3" applyAlignment="1">
      <alignment horizontal="center"/>
    </xf>
    <xf numFmtId="168" fontId="0" fillId="0" borderId="0" xfId="0" applyNumberFormat="1" applyAlignment="1">
      <alignment horizontal="center"/>
    </xf>
  </cellXfs>
  <cellStyles count="5">
    <cellStyle name="Currency" xfId="1" builtinId="4"/>
    <cellStyle name="Heading 2" xfId="3" builtinId="17"/>
    <cellStyle name="Heading 4" xfId="4" builtinId="19"/>
    <cellStyle name="Normal" xfId="0" builtinId="0"/>
    <cellStyle name="Percent" xfId="2" builtinId="5"/>
  </cellStyles>
  <dxfs count="14">
    <dxf>
      <alignment horizontal="left" vertical="bottom" textRotation="0" wrapText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m/d/yyyy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6" formatCode="m/d/yyyy"/>
    </dxf>
    <dxf>
      <numFmt numFmtId="166" formatCode="m/d/yyyy"/>
    </dxf>
    <dxf>
      <border outline="0">
        <bottom style="thick">
          <color theme="4" tint="0.499984740745262"/>
        </bottom>
      </border>
    </dxf>
    <dxf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139A8444-5B5E-4D6B-A5FF-E012EFDBB8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Customer Distribution by County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Distribution by County</a:t>
          </a:r>
        </a:p>
      </cx:txPr>
    </cx:title>
    <cx:plotArea>
      <cx:plotAreaRegion>
        <cx:series layoutId="regionMap" uniqueId="{CEE6BFB9-D203-4E15-B10C-CBB76F68B056}">
          <cx:tx>
            <cx:txData>
              <cx:f>_xlchart.v5.2</cx:f>
              <cx:v># of customers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geography cultureLanguage="en-US" cultureRegion="CA" attribution="Powered by Bing">
              <cx:geoCache provider="{E9337A44-BEBE-4D9F-B70C-5C5E7DAFC167}">
                <cx:binary>5HrZctw4tu2vVPj50gWAGDu6OuKSzDmVmjxU+YUhyy6QBElwAgd8/d1K2ZYsV7tOn4jzcOLaDpgT
kAD2tPba+Of9/I/78vNd98tclXX/j/v5t1fZMDT/+PXX/j77XN31r6v8vrO9/XN4fW+rX+2ff+b3
n3/91N1Nea1/JQjTX++zu274PL/61z9hNP3ZHu393ZDb+tp97pabz70rh/4n7/7y1S93n6q8TvJ+
6PL7gfz26tbc6Xx49cvnesiH5c3SfP7t1fffvPrl15dD/fCzv5Qws8F9gs5UvqZYUKUYRec/+NUv
pa3hR86vA0zI6zDkmEnBvv7s6a6Cno9T+SW2rh6Wr6/+ckbn+dx9+tR97ntY0fn/H/p/t4rfXr3/
v6/+zeK//eL9wy8/bK2GXf7t1ds6Hz5/+uV2uBs+969+yXt7nlq3xPZhoW9vzzvz6/fC+dc/XzyA
vXrx5Jn8Xm7s3736YQXvs7sB9Oenu/Ufy08wKpVE4lF+4Y/yo0JiLNXXX30U35epfNvNn2jUX8vv
5QD/BQG+7PK/UIK3tc1slffZ1938S43/D2UoXiuhMIHmUYbkRxlixaQiYfjVRh/F9cUSv87pvy/M
b8v6NsR/QZw/dvpfINCfT/G7VeNHN/RvLeM/dbUCXC0ORYi/uNofxIxeM8ZDiQkY8XMBv7/rM4gz
g62/Pv8LrXsMPD+42ed9v1vd4+J+vh3/M0703zvYb5EquRvuVucY98zH/vztV+f8outPQ+XjJu8+
/fYKIxQKIeUzmT4M9J0Yru7uc4j7X2XwfbfPd/3w2yuIl+HrkHHJBFHglCkHtzt9/vKKvkZKkpAj
GSpJQ/ix2nZDBlGYvxaKEiI42LcSnPFXv/TWfXlFQgrWz6nkEnOKvyGMK1su2tbftuXL/S+1q65s
Xg/9b68EDNQ8fvYwXSoZBANBqUCKqJALAjrY3N/dgHbB1/j/eLuQ0JWdu+bwk1mi87T+3DlidDTJ
hseYZXqDfdDKXTtrM+l4KVrzJ6/qZo8HNatY1gM99UU/8CisZxchKT7ObrEfCsXzPGEdyWCYMogH
yfgBT8z+TpCUl0MzqengPRfdpwG5LNsOo1K3VIjcfCyqkXwquVQbQtp9lXZpNDcic6tgDlgcwm7u
GJId3hYlRSIaq8HRJHDZ9ewHF7UEvQtl5iJZuzDyKrRZ1C6jWY8y3c94WdO2YclEdB0Zq7uopvJQ
h/gdpqW/dC591/JyuwzC/KGL1EUzGlZ14dYi64uIDv7g0hwnpmFHIexWOYbjsWwvBtmk8YgdW2V4
MglHLVppUIjrukmb7eysTqrO91eqzOiubpbgpLOyaePnMOU7Cd/bZulynX2Bkd9u//XGVvDvjFue
Hj6g0Ke7zWf7ECv6lx89mOK3r56wz4PqfwNCLwzqEcr+G2v76cv/zBTFz0zx0tzVVt9984fPbBH6
fbVFLF/LkFMeKiIJIRyM4ZstotcSFDBkoWBfDO6rLarXYITgDDhjiICZwIBfbRECNUUAtUJK2OOr
r/vwnaQA/f+FLWKGXhgjRxTcBIwE/gAT+jC/58bIq2q23GB+1S6oGHdjQ2ishhJ9SPlQddd92DN0
q+tW2Ys2K6pTI3Hjb8yc6XdurMOxjtNSjGmw05xr2sR0wblvoqHQk7d77hm/8nxpb8pUZVcp1Use
TbidV0FI+XowfLlPWa3f20aLi6rQQ0yxHPeK9/N2anq77pYxOIoRLatynIo7JctuNWK2bEU1TOtO
MHmomrHbc2Ha+y7tu3XTB4zFdarrt24RYzTrvN2WKWIX0uXBRZ+57KPu+RDPJKXrXHfoIE2A97CO
cDVT2r2fifaXle1EGQ1Cd5ti1OM6w97sUzaZo1/GHqybl9XezkhdZTo3cdW5lkVBiruobYbs3ezC
7mPTj1M8YdadMK1cVOGMX/ZKIR7ZQNPLZqzUJyeESazm83WL66lfISyKRKJ0ttGkhmyn+7E69IOv
rtu6t3nkKrkcrZ8wjcpUFLHJatpsUu+qmxBV/ZWs2uyGNlOFIkdE9a5QaTBHRLnyTWcn0SV4yKqd
FcP8DrQ1OJEKp4c6R/jNMph63xm6bFlm2XpGnnWJbthwY0ctoyz16KqWabahsMMH2NqxizKHl+pA
nRhPpGiCP6eaqQ2zuBqjZVpAlXxouq02aft7s2T9zmHX/N6pHn9ybdiv6zSzt5Qs9qMuxryP+wlh
HvdlnV8NI+ObskV1FY2OuGIN+9bvKzlN61JpsRsN022c4rZYYmawGeJuWoL3KM3a266au08lIoWO
TdUN1W0ti6CMcDejm34m5TEXPm8iQ0c/rpRVpV5ZNbenDLPi5DlOb1i+2M3SLPPd/4++8jn8CJkE
PPCUbfwAWZ6jvyew86XbNzfJXysMoIVDihEyQAjP3CR9LUIeEsCkkP4/95CESoEl4RhaADJfPSR7
zSjDoQoxAZiB/zO0gn9AKwogjwK8zDHiBFP4oecO0lvfuqB3/Noglid1Z5ZdP+jdoNEUa1fVqypk
MZVER4PCZsMne6gRsms74WrfN7Jdq04BaHDoIijNn8928i/89wMqb77DUoorhRUk3opy2KAXWEqz
mZYiG+g1xzZqvaUXpQraaJAB2+UlvrYUdBlbHtW2cMligzIWHOOt0z2NRSXzldG4j1IPpixZcQQ/
oiK0iCwK8ZRdAuxYV1UdWc/HOLTpx7+Z/sPm/TD9h4RSSi4gEr6IPp0ezNRZTK+9mps/Om+LU+uL
NjaiaeLGU5JonIGHBV8WTn8sGg1XAyaHiovsGGY0PxJd7ttB1idhy1gGZjXIAb9VTbfLbSCTukqr
dU7abjeO/Q0RpD+kGkc2rYokbJA4VkF5/Tdretjy79ckCCUYASGiQAdfromEua5VUYbXoOj1puuR
iMdO6DWa9M6R2kUC3MzRgH6sGyPlNrVtsGc4W44zTadNLtu3cl7ag6jCtSpafKLyDclzF5PC0Bte
djbSNY5mpYfVz6f+YDQ/Th1sB+g4DFYVvtCmuqlTpxtFrnEjY8SD4mbBm6lqu6is8jQWeswOtW+z
KF/MxejK+UPTA8ie1owF47bIsVpBspFvZu3ndehsFU1myjdTNsYtLOEQFOQiGHUeL6JXEenq7FIG
4WqwEzpkVPWJEP0SF7lR+9SKcg264SJOMx+FkNOASvbzaqiIWrW5h8g3Zdm65TbfBFNjtyK8ZNqi
uKRWb33qs+smTZM2HZrIBQrv2kWf8oyri3NjikSMvNownrm4M+himdt8x/JgWOOqj2iKaDRpu3xQ
lg+RnPL3Y2DdRRHQcgWuYt70KA0jWeBiTdEwXp6vJjNemWIwKxQG/U1IiD2hNt1ZrDayJYmaJh5N
3LzhnnZxNxu8CjAdoqXo2t3coy6ZgubTwme1A/rnd1LrKfKzpNcZbras6rvtz+V9zrReqioH9Mk4
YRiF9AEcPsvE5CRDN4uMXAfEHUfhZFTKrtukfRkZV9KdFOQ0hVTu7NK/zXIWrkwlfWS11bEnKb7I
bLNxKoix6fyxdPh6ChJtujkK1eIT36kLxWr1/m+m/RKzAlomkBsqLiS4ZPj/+2nzAIliZh2+9iyI
wXFnN9rwy1CYKiG8kuu2JgUIXqtICllf0Kzf54G57dUdUogcOMr/lNp22wkS5F1fqSigWbUK29on
S+byzc+ni//CIYRYhhIyawVu4aWPhhSzNq2Z8XWVyvYKLX0sF/Mhn8pj5qyLpazbpKjlXtb0iH1t
jlgXb3Mjh93PJxLSH807xAoJKhHMhp3N/5m400UMEJpASq4eb1uD6bF7X2YFP9o8jDIUuHfV+Iex
Nb3NvbnQBFLtYSLk8ryVSz+s82UqTx1k34lfXKzjABVk17R1E3U9ZkleBEcQzhRldb0d50rsSD7e
jIbaU90u+ynFaq1T3MedaNExCOplHxTl74XJgseU9JE4v3pU4eccA/kLFQGikgKkwALyq5eejNDA
qhal6Lqf83vqpuIwSUQi34UiKQt2s/TAKFh5HQRtsWrSufxQ8PACLyNfkTz066YY3GaRvttlghzI
UKEx8sG88aoOkjaodfRz2fAfA7kQAC4gZsBfwciD7J7JBjcFyoNwJNddP8iEVPm4ASe98cLdN8AL
XAKrEkZtmWeRE4atnED2UHUF3fUhSZxhVzjzeEXtfM/kKI84MyZh0n6gCI8xBOAJXGhodhkpLicf
BhHhY7iT9D0ftNyiLOz2xmZNVMMvbF0f7jPFaVI1fbbuUNhGIxbV0VVLdUQNGLe2B0HmG4OIPA5m
VCtZADMSzKKKzLiuvRxPrRx3EBXkZQEESYJqclX3mv0ZFC6u8wZfB07sw8LpvS3wLVY6fFvNQRdh
Yume9RaYnWq+SHkY7KusW9GHRZEuHNc/33f64CteuEBBwCSgfMZCBQ7l+30vSp06uSh8rVRT+lj4
8WbJvD140XVbHvD5JlCQxOWAL47L4l2UTcuO20WtxqDqthWi6dr1dO8l3tA6ODkXDjGjcxsXSI+7
ogWCS9rl0Oi3buzjNJRq3bSuSXjo8igdABvWC4UMm6v1WBSXJqj5GymDuKzJwYeOXEjbIOCS0umC
GLr2k9k20pa3Y+tDyNTpuspcvZ4hDkZTIZpVxYzaEdu5v9FQDGD7h50KKZUUAb9FGXqxU8FM3MhT
iq/npn5PW51H0mW/mxIUsW8xTSQPliidOkjK8qo6sGWA7LCaIMuam8OSln0UNstFHYol+bkM+UvY
whEDnwaJAwJ+QwKN+r0Mq0GTApmlv56a0B6KyQDjxVgdKfM2bQN57ERwnANaR0GTQ/7Ly3qTtp5F
kjfAET6obxOaccuWjkUDCcKLTlIb5W5ExyVVF57YINYpLzeUNMGaDiZfm96bZHDZsqrDrXYU3Uzh
+4lDXAwmjyPfcLo1YrgL6nLa4TSqA59vqpK1K0trHc9ls1lar6KsbcqI9ihm/YPyh7yO0diEcZU3
yZwCnzjkKltjYbu4pobFmVbNOqzQnEwsTEKMl5Mxd4VZ3DF3q6YE1wzYwwJWJ+9MhTHwj2EXjU1T
rZWeujhTVMe9Jn3MLPWrMAeKUNR5+Xf+V1Egmb9TF0iXEBhUCF6NUMHlC4fmpVGizRd9HZjJnqrA
j2salCJmdSZiGxwZaz/l6TyshV/kbijyvQrr7M3gg243MVPGmfgo586c2OIojYjwPqFNC7ARo50Q
ncziaViGNdO0jwv+sew15DbFmK4WNaGT7fO1G4y5QviPYWjxjUnnt8PI0YWzV4Uyl2gMdAIbhjZZ
0d3njm8qoF3nSDKW3Uwj4bfVEOxNqF1ECjKuarqax3xeSzDpKLS5u6gXWNJIgTmyQDQ4pVECEac4
uKLQyVzeiLwsE58BShq52nKp40J2zb7JpIm4XOoN6hqUVDMlcV+L6RhyMx8fr4i7niu6F+kcroAf
T484B2bIzOaStdOqsqaNwqATG1HWSaNdGwFLV68aOWPgWsiN8lN6vcQhd8eaT2kytMV7DNzPtiB2
P3fKrrxJadT5BTSt9P0mA5albEV+qTOporZoxo0oerGBYcNIA9WeDFMKyZijbWTYXCTILm00A+g9
teXvS4fxzkExIPY90is+k/3YBstRNbhadf2qV4AHunSar1PZ6BgXrjgt0hbRnCq+Cufq3juzbOsu
g3UyepqpOwYMZlPGldPdZZhnbYxMj5MxnMJoFryOKjTY1YxlXLHxc0Gm8oCm/lSNJdpwmc5J55aY
+8Bd0wm0B8RbbppKfMJFkG66bAku/NTGLEXjqRhVeDUOxYc+9He1rLN1YUp+vdRLBDED70bJr2iX
/t4Vmb/K7bSmUJxNOgwKUdBgHQBLuW0NL9fM9p9oSchuFr6IulGiN91gd7ZH/gBiy+NA2j0AY7wF
SljHZW9OeTD7VdH4KkKmbA7lwq8aMJXt3Kjhokkg/0k3qs6O0rrPElsJXEJfXJR48RDAgT/L0r4/
pUven8pOJb5y3U5iWR2IWlZAZ7RxmUK8Va1aIt9P1UXa9BcuFyhCVM7XoucuaUgQjzUsi8Npj0tZ
kjaqZNas8zyr15bZJhJT1UXT4ngyppCFab8TCJvTVP5pSzCwuRRqi1F7UjDnFCCX1f18sYSpThyj
PMkJcDpRCwgcHHInkyDkh4GPbjN1an541F1mXveXUAkZIh8S2NYMlYeubICVY7RJMspB1dD8jkKv
Y4BQDdRAIN/PAax/9NumV0NkPEVX5TCgq8Uv01WxY3VVRPkAm9QXTQ20aUiiSjU1EKa5PjVjuh8s
Zccq43cuNfmKCb/Nh5lf4nJsN6Xt6yhlUPnR0jcxF2GzIp26XzIal2P4YU5lsBmLPp2SeXBlJEDz
V/Ns/D70GnxtNnwWQzGf1EMjGlRHrQRSCHI7cUiz1GzGufy0VFpf+WEadgFJr6xM46D19A2U2y66
LtUXOQ9x5FQ3bnHWvataQ265JocsWPwpRxsB3EM0hsREAajtx9z7T0saiI31lYmgUjYefYMjAGNZ
jIH6PDTsbdZALmR8Bnw1xRFVXlydsYwu8st+DvJTKjqoEaXZVjdVutFG1BFQGYDvxpbG4Aj4KutH
u5+EiFueiitn5w8tH/ZlO2e31NBVyni/GkP/O8uWdl21QkXYtSZpR2HfTMB5FyIC94UvwU9liWuK
bU+YBk6kT9fCjEkIFYl44By6jXO3zcbgczbgcOe69Cq0UFXrlaNvMSZvg8zPq1mmNlpy1pWRg5Ru
/+wSsne438ykqveQzbb7MXftHtKi5vGW9LM957ntXhbqEryyX1OVN3tWS49WfgZf/XiPMh6leS9j
1XC7b8n8pcnm4IKIXqznALYV+P/uWdOpPcobthM1Bf2YwcuuhCSfUqS6PQ0BF3GRDolhYtnnD43Q
ftmnjYgCTsZti/O4hXC3z6ZxhIpktSt0sKyqZbx7fJzlx4wTs2mG2u27h6YK02Hv8ooAY8KKpGwr
oMtpmghI6bf5PC9ltASu35+bDIf9PkDQDGV2z6upW/OyLKNU9cuKWLSsp7p8q6l+23HXbeRoAE7V
VbkqZFjvy6WEAJRlKglHnB9EDcbiuxFFjV9uSQaOuiJVCVBoX7uZ7cZ+sLBI86V5ceunok6g3Msi
ofpiNdFmjsa+fkeCqQZwkNr9ufFibB6vzrfdEtDt2BexKrIW0khoIBY3+/Pt+UpPYV1G5/tihkIS
Dvo4FPVlN+NbqOHqXTBASBalCDYTOPuEZEvUZUQljhu/sdy+wRR40FG7PhnNcoXyoksCORy61gYr
gT+jhl9MU1FEIWIcctoRx0byKRpa38ZUt2kyU45WQzuhpJymWE6FPZXqzQAn7dZapGYVkPJuUv3G
TzmLwFfOkRsNT9KpWQueBlEG5V2XsSXqF0ujvszraGor2CjgK/ZTh/4MVHCniEnyQIB5ZpDhmqHc
dcW06ga9nXtDEz1OKwEQ5yjNUu+YzXayhdhfUtxu8/quDvL1BEXrZPB9BTBCuziw45HM5TlXLx/q
6Lec5SbJ0gHoTKgHJRUWY7yE/QGooW1dSlCIalIGWEEPpvbQQPjaKd31m/OjImjr/fm789X52dO3
j33/7eunEVgG5OAwBln88jerHlxq9PQzTYvyjVrmw7Oxzfkb0o7lBtdi3ywLdHkavHlARVA7+tz1
DfGr8wsL7snHZhxAIh5yvfMI5zdP/c5TOd8a3RDA/DrBegngEELhorKe10UBFmIlC8H6IEGSdvhU
FOkmmEMUAU7zCVFpWEY8zd3+3HhCutgVKIxZMYDDX/CaLOMQ11i28QxF3FgyA+klE+iAuJGJUSNk
HFAuDuKG3GdFznc5yti+Hlu2NxMr6giqcmgdDNntJCVY8vn1uXGQB+2lUCYmbQPlujrMaXx+A1GQ
7ZeiOHRF4Tfn786Pzs35tmI13UKtNekfBjk/Z6X8ctWUCFgDVKjkqQMg+RIiMVQeqmaRW5ZWUSGD
YVeZwe9ZB8EzDVBP4tIHsaw82xa/6ym9ZRWTK6Cf7D7VbPDx+bKugt7HfSNzcGsP787NxFGDVoUG
mGsbAGFQZFRJiiECnBtlxy9X59usSCsICBRU9+kb+e3rp2fnfuevXwwz675cqV6C95mQp4kTBEgE
8mASBg7f+AfM/kYPU74mUAMAAFTN1f6pqVvOnz9cGHv++sXtud/Q5/WzEfSSySV+GvGvugAcGCOB
TZtkDriOx6+ryqovlz6cYRZPPfvcDBsGIYdRB16epNtU5l8n//TZ048GOezj0+356sV352rY07Nn
Cz+/edFlUm2w8uGFCpurDujTgT7u3OzgZFsTn8dpUt8Pt+hhx9LKVNX2vDONGetq6+GATl8Jtj3L
7Emi51s1EEjAKltC+3h9fvz06fnqLOgcCt8eSJaHDuOIgyWuReU3YZFvR0QA909eNave2aSFRNw9
uLlumZhfnTVg9qTof58f/KE6uw7eQXaE2wkSn76PWF1XOwMHEfY1mb80XS9JGT3dp0wHcdBnLGow
b1bCM8gwQLnOg2YPEZURrIGXSA9lUOURC7p1juQUn3f1LJcOgO+atPZNA1ndLn1AMORBwH54W+bD
6ryBL7b//OyZiJqzmj7u+tNlahpQm9y5D9LpexHkUMViuT0s1s+Rd7KJVCvgaPqcHuY0mJLSs/nG
GgPnvBrIuJBcy6CX67xoxIanqYvnhxomNZNZCeGyVTMM/WZUro4tQMmoIL67gBLExdyS9j27Cnga
HmV9nWKmd0YtO420iL3VOnIZ/uhxT0+tRW/YNOY7MpycQd1BVfS6lR3ZAtHyMV/nPVtOVJhyRcEF
Q8yDKlHfditLWn6Ru+yN7wIBEIG+Kaa22PBWfrTgrCJXFijKpzFbBTnE+jlXH9quxifrJhHPNEx3
aAkOZdoANcbRB5VJvh5J4beDxH8wo/1qmeAkB6mC2OqhuTS+XXeunuIUzn2s6wkS+oAud7mfP9TB
aA95AQwUQpA8QYWJADZQfN31BjJ8I0g0h3beKTzfeygAr6cqUJtU9/oK9atMJH1Nu+tCL+8Yt2K3
1OJTnVbLGvVObeE4yxTBOb2bFk7j34jet5tmLN6OFR1WUBwuE7w0OgkXK1dFNbE7MgJhFmKvN73O
dxMYw6W2wFblWTmu29xeqAK9ZwtlEGJTFefVrBPY9lO9SBfnXX0f1Ki+GJu5gNBYbIEHvQKH1B6o
59muzMtTUfBxV3JzTRWq3rhRhwCL6MeZLOhdV25RyOzBBkKsVYBsIsmycXyUgF3GYpdKvZoWA6Gw
aNW+D4EzAHncexGeRtWwAxwzjOp0NmuoDv0Jp3ugyowqHqO+xjFrdRntK6gDHSsn63fSQC4Wvpn7
Tt6VOg8iTRzZYqvLjWjjZpjd0XBwCgz37RXpFxexHm/KHqtja2Ukh2AGnJ36VWvHy3Fx7VbgebnJ
s27LHIoCwdw1GWagUMIFapSVNAc9wPkXURaQ6EGgC6Q4eZrqXV1AEbOoNY6zcuOG68EVJnEjlcdy
bN7pUeAdtfmuHdNy7RbgEBFrZNKlporluLDDPAUf3LY09HqZjTqWGZxDQlU2HnL8MQiCKQ7gIA1E
V71E1A8qTnnLdiFnG3U1qsgTGYC7aE4KSOxVamX/qVI6PxUKv4P6DSBYyNDXGE8rsG57mltQrGWq
4rDq6gPuxG3WhORY3XkoOb8b1EfSLDdLXqfXOKcfwpbOV3pO2d4uywWU8KoTEwU4MYXGXQdHq+LF
9u+6uWO3pDUXJemKY4/m+7oDjkq7jF8sQTUlboI6kkJD4qG4/kYG5WpCxbyqKzh4BCem3k2hbHaQ
n+7+HzvnsiQpj23pV+kXoAyEJGDSAy5+9/C4Z0ZOsMw/MwEJkACBEE9/lkfVX3WqTneblXVPjllP
wjIi4+IX2Np7rW9tQBH+vgnXy0Id/ItmOWr4Jlz143kJtqQgRODR4QVOx5J6h9Ztb0K346tcU1GS
9VGGu4pX01PcNdmo+MlrWAupGK5o0EZokVqSic2t+7Gh/h6mzZqh2azS2qv8S1xztVct/IOhd9U5
aXjWsxBcFs7VURqWh0BPzmZLvqwL+CQ6bVu2kHnL/Q0aofO3Ng9LGp7ReK1Z3xFxCIYwszoCAdXP
GevEV2fxyDHteykbzVcPrFdKlra8elH/y5n+a62jHb6l34WkxNXtz/o8rPP8DPTghYwEegI+zctN
h3BbPAMv/kfSbsFDr+OHuZbT0UXeh4+p+MFo06SuJpkOeXOS7dZdYLv+QXz1mqzTq6lcvKt0dFBs
u4pOf1Xe+MDZuO79El5rsn74Rga5AkpTiGQs87v9GIS/fHG0QTJ+D76Sst+uXu0V43jU0Ry8Nu5b
E4XhUS30myUzP8xieTZM/GZSjIe1hW/CFNTcrs4XzLKvExzqFE7DeOzcc9wAi11WzjPK++3FLlAY
wx5vQMinPdDCtOXCewuIf4iiC2kFea3DOF9hB1zYQID0xkmUdZ5XpS5e/LOr/KOqx93C3JeNDlOh
q8k8sKUXhVJDUiTRi2/peKl6A6G/XvNVLPHeKzEBOi+q9gJ6VMrXKu0be+n91ruyOadm1i9kiiFp
hfpWz7bL4yaYL932Q1k3PsWQ62ZiX9DK8cLCPVhb676Gk7yGYXuZQlG/JBWv90EthtMwjXpKe1u/
eWG5PEU+hLAtAf6z8flpcX80hI4/vIkPuR62JjUSFy3UyB5jtCVpFK0uG5fKQgOS+skZnGlxO+ls
/nRKWqgJ8/a0GDqfPr9ShtV4Dtf+lxRJe+B0zjqn+N5f+0tMmXfYJvRQZGvqfCpxw2gl9o3G36Fi
0ddKrPPOMov7Yu4kpGEp3hy47rFSdebiTtxMOQOX3jo4HsmID2t/WzvWnsYGJCiuiWzi5DxPOBgi
rqdcG/eTM/PgVBCkoE2/e/4YHav+XrY7aNGup7i/0VSi9RqTXWtWSPcO0MNsDht6qMeIm/0p9BU7
rrEXFf4yGBy91HtpJU9jSn/3brbvmomT9HkDUKRtnqe2UunUVHtfie2xTuT3sHbqOi29n07wqU/m
yYtgAvKB7sC4NnvYLhjlabQfXF9B7+5whkEVJfy4KG7fIK3g8vXMlo4szFRY0VPM+b1Xst8hzvv7
VmCEjwebXKlIAA9tJE1WuT6M9qnSH/iT29HiVdi5YPta85Gmzq91Jr1lgnMfuqykkExLvDKZ7qM3
oyTaCw+0ZzeWURpI+aVqTQlHj2xZbcm0G7mDNOfD29Vl3af+VGcbOtWvlLZvi6XoYCGxJuVgctdY
jn5gfZWsJ4DLqNxZW93WEeqn4HgQwgujrInbgw1dvIcsDHGlUieff4d5Fzz40bzHCxl2nf0I+yko
OKt+VSOcOQWf6WldPbSVpr5EyeNaLTwnffsCenbIlyZe8ilA+UcLg6vCbbdgC8UpwaxsTTTdtoBN
Ba/W9wZTMxTkrXkt+XytqpJlA3PbfnOIFpT0EIrkZzOs7d5fcLsaAESFiKYHT5oxX11YiIlGX3z6
G11de0iIjfKe9bhcZv0LZs4zm4n/M/QaCMkJ/4LTSxfSRXlAwVXpNnqrt277Xle8TGex9bg+BvSM
i4zPVPIx1WTw9kkU1KnHbHKcqhOOUP/dH/ofkdZF0kz2hCzAljq6eZDZyvmyVXVy0by7BTxCXw96
pGjauTlMEpPGiF76glF8TmT05E33zqtsD3M5y70M4qdt6MeDucsl/tbAZQu02rXtoHd25Xld0Rmy
MK/TurMAIITEoCwF/0iq9ltcd13KWj5cbLDk1q7V2TeuTqW0/sHIIclsFT7GfRc/st7uywgKRmub
MyzBA6Rs6Cp0+xiSTp0HFIMJdkwezJDhVBhAGKlMeRrm8FmAmclaxs1h8CZ0y1y2R5hV+OkVhl2L
Zr9uwzVD1OQCKAF6MV39VLzpyCtT45u2MJEPECmJH/WauJMk/gfytzpvAxwoEUzVfl0uaBUMHoEO
Dzpafw4suK1upy1Hre6i8jzI5BEU6I0EEFuCoT/KLZKZ6aa86Vj0OAj1oQN5bmbt7f2ATKm3RWUq
4L7tJ4uHg7ZKgIkwy7EOumfhvOWYxLPMVy/+jYYnPHvjVKZjQrfjGtgjx9l2A/90HAeLrmKJe0i4
63c+wYCh3ty8MV/eOjqd1rVE28SnbdeMgyykiaAuhQw3PTWZaflDX4ddGstvTLvoVz+V36n6aEJ/
febCv7Vz+KGAlt6iRH/pExmcDKFdQfTk0G/aEi4gYwcvmM9KWl3UDVC/ug+6Kx8wAeNgAW65dA9g
sU71/Xd2zLQZyfiQBK9Lqw+hV3Zw2rb4ZGoG68uPnyXqb+tmdm6VGTPhwM4BLuz2vl7IPqBrXIC2
/Q1t/Lmue7xYKsLbhwAM19wdtir4ULa8oj2aTohc7EdRbQ9+A9pgXB8XeYmq7mOgNngkdaLTYBh0
zpTabiveiVSHY1nEHnT8cE5VYMJ96cyjM/F8lKw8KfrCh5ZeA2NYtlaBupJ6eWoFR1qHN9ekbF2m
QU3t2kCfqiSoM+S46v0nnlk1LSmoV7c71NcMeskEk4ONcIOYTlW96Hy8N+PSWx9+LCH8m1lU6Sde
0tUqi30/erBu+iOIVUZhUF+W2B78eNqOM1cqw6vgYAFvPX5zk39e48Bkc1l1+mgb+xsY4r4OBvys
pHD7YdakK4Fd3azoKX16Hub211CZLQeG46M5UvLEQY/ysgue67R6r2PvApdGPVTrN08D1IwhQj4C
iBZ5NYCM+PwgAbteh859sTKaD+j8usvWsUMXD5jP+rrLqACJ1MYmq6nrDhhvXqdYobH4Oo0UqGQS
VGnJdbmj4EYKazGDfNpOiiwnYcvwKsrh/W/SQOuFx0p6Z4UvrvKC71t2DrjpxnRy6TGPpAKDc45E
gTnIJP4Jx/+AYjCfh0k+DVIG50pwuiuFO7swwhvuM+9KE7tl5UB4HqzeM7XuF+br6eA59oOsfZsL
r68PtlZBipno3DL2FQZffIxlnQDI9X+qTVuwQb238ymbzvNcG7gV+qAXJeGIedPdWilznxhQunQu
QmQyiklBg6djm2TUDjJtk244QgImx8Hg01qvFByB809elDQ43aQqpl4tmYDxscdEPKYdbq4Msk17
7pUvCtdtjwidePkdtJlHeDd9M6g0QCSuAJ8A+qqYlvkAIyL8wtRPf0N/5JS9GExjR/ThX3DNTOcp
fDZQNZ6kTB48DZXG+H63m2t/fXSkTo1Bdg6XaZNWFaVPLPHO0BfSiYr+2ppw11ddeOB+KVCj43q3
6QQtQjl3GYHyeiLCm5FMm9DPA+vaVX1n8ok2XyZoilc29mXGKmPuAldTtHWU7Gvnywwcpt17EfpM
Der3jF/maIlbzA3uwCcO2m0kZerdBRIsOPipm6W8rrp6JNVyq5syeV8NYjdt7wdnnLsmFTqe0gbT
IlJU5NTTAC1pS7tDAlCwCKMWnBybC7i+w0PXqmFvZCgyz+mu8EKx5sql3DPkmTrxS1l4rNXUr3tZ
svmSdDI5MBhlWW+C397kh9do6optHoebtXbKkT88bbhKs3WM50PPYZ/Lu7ldl23w4HUHOan6omF5
AYT0uxT+0HpSUWIf600gw3R0Xm1vduJvWntXHrpmR6PA5HPiHwF3uKsRCU1NV83XqGpv3jD6Gb8P
JNWA5Eq3zV+2ud5FiyQ/7RKlXZeQtKQzebMoiYnhzesyGhi/S/QwTGT4lnTLbqTtH4QkFeZx8jIw
rznIEhQFsptN2oVz9zRzdCRmqXalp0sEZbYJnblOIFb0j8Avw2M54m5odV2gGZtSYbgoImgPGWgd
kYOlvI8Mdm5GWJ4TAUAXLVeyDoCiFCmikpeHUZcUWhaMczv2G65Ih2n93pSIIBCnSmNGgH0Jp12P
h6EGfLk1gB11aF9D5vAMYfPDMChJsQpkMQxyWms97UgZ55TM5V4gdQQHAxGGydAG/p3/PUEHxYYR
r7HUXxcpvdPMiHgOQpghuogpVjp8RhLiGMOLT1uO+7Xq86WqflAmEVATzxXKxUPt9b87RzIWYiSP
5QqUp066wi0ALqe5R93fWj8bMepl8FG83dI2p0pMMot6Ky6xu3mu7jE3ujLlSJjt4+nNE31SyLjx
jrDgQ9BMW5SakphTrODZTx2NTtI4tGlyJjujkAsNKrrDHd0DlMSNOsLLK70b6VdYVyMtKuHPZ1/G
KatBN7WPlVnro76XWQS0aGaiWu/VMrzINooBgV9DWPgHcN4dDF+6+6u+5k/PIkFHPerE3dyGcWH0
WrHb+vKL06MuKhJXKW31dAvtI06j5uJN0ddPCaaNLM1YTYKD/AhVG8DDBRCkMoPbbaMrTMTFz6dK
zntv/NWMrIWcauljvyw/WcfPSVvaYhI+SP3Wsixa2Qubei8bFAM2MTh0Byp5WpLAHaUeMbOGawmV
VP/G034Kh+at6yuST5BMs5CNmCQ1Q3O0QEWxd4SjLv1vJhBI3FXSB3ZrurwLV1w7dc9vZPZPjaO7
dRubvQbEnfOt33ZeXQ4HEinIfxE66zDU7TMJ2rd4aZ6TtaLHqmrWgi5oQLi/dDs/UXSnOvawTtF8
1jAR/AeqSndiOvw1A7G4BB3L10CYPEHwsWj8EZdbwm0mOkT3KokTrkGnkm9NtGJODmSGrA4ajAWM
46TZtZaICApZ3mzv7+JIse9WX8lWx5ewg47UCaRPmNh+Sm+sss6fcT2N23Ccm6ZEz61+fcLw5Rr/
6DWfvqTQqkRas7jc+3iSRY0b/satyxl5Y+tqf2+hyhwmJsBxdDkswQ80XM3NbAS637i21zBWjwtv
IDaqNtwJrFDZSdzNGdTmrLPzeFU2vrAq6J+h25IsaHiUo5t6M2Jo9rCbQQ80LL4AOPqgWo/noUJG
Yo5oU4xtSVIxtaZwwwTiIV5hfYz8wkueOb8DkyTUuVxmH852Am8/qepXB0sCqC74kF4FmRg4y0EV
z4fJDy5bq+m1BBa9IqlC3Ytra31k9VjtICux7FN6FNWwpZ55JHKFSu85uaNGfB0wDF8E996XEv5L
DObzXEl9m5o7vJh4OQnhnvY2qE42edaRiM6fH1qP4pqbuuc2KkOQm/RXjRkV4DDoudR6/XcnHtAl
q0sv+fpFNhG407ro77nRsJfJq6bJS4sb4VxNScGn5H5XS4hxK4KShazNDSTcdCM63iel36LGF34M
2dVDyCZK2t9DsvhFpDccZJO+hrLzzzBZzNFtIxoSVZsTA/MfSO8ytHP71qxCPo0/yDTs+0bJN5zO
waV3dZOOw556RLz4IOuLLnCwbALqrkkwZt4mp/06tTEgjnHbf2oLwfiMEcU7+FY3+60BYVjD//Dj
sTn4P9faq8/DgmovQ++lN/iMzCx3JkiurpNHTzURkPtxOCEA960Z5rgIuhF3VDwIbAyAytusJLVo
aiParwdkHKBh1STMJBkyCDbNwYlOoQQF5QGECHAh10Fb6uI4W3jf5xhGeO6Vw4s/heveBvXO1GH0
3EduHxqweioOHrpefjPbnaBZ9PTcywjqmlXATmdx1orFR9FDKAwaZc6DV+/VSvxb3at3vAS6oBta
cBcGj2GNp9/DocwAt3e7IRY8m/uI5iE64j0Y3fEUQ2GpVwVkj5OLa70fnl34vo/1tovU2O90826q
bj3UpXWp6fkCYbW5lr2ss6pdzKWNK52W69w9jPJHorDXKSbdd4FqmobAV5D4qa5aGlv0JBQ7FiA8
2/NG5WxFiMOzQfiVLRCHpfkiVVue2sl7DbXRD1OFuhXRoNwPY5DXa7I9jevSP5br7x6mfLHUmC4g
+bhHXpfitkqR+lH/dfT1dFKIjAHN84HRNNsCRrY317nXpFgY5gcSp4Fd2BWhI3blifyjq4b2qGLn
3WD2vyCbG2SQ68aH1aaIRacbxKAXnDlJ6oYuOk+kKKe6TT2kNA9L8gzdW7543u/WGbWHZ7hk9D7q
WC0vK5SRa+u3IHGqBlebaOoLl+FNUKVuSRB1D+309tdPyILrAkh25jUA9jjto7MXAlj1ekuLhlK8
yBjOXhticZEE1XIJDTPIKTud2nGLDp+BC2LRQZEJEyWsIrWPfeCNgseXYYFlRSpPXawTX2YLJc8P
/EcFwwrhdF606+BlkQ5GKFHk8Dkp4imA+hXeIZoM3l+Beh8zA8CWR3vSbHMW+a7EjA7xbhXrI6sw
cVbl01gH6w2PAB167HatJW0hS7UWYH73Cm9Whp4myEGHRle+Dd+3Tiy7dQbCMVQB39ER2yju9SSK
yj4bjPeELLoAn+7WAzhGL0cbGR0WNxQYqp/aPrRX+AbefrAr4vF321FPOPZtAmaP6hQmFjrWHm0x
kBiR6hmHA8SuOPWQv0h7I9GWTursexziE87hIZjAZEV9IcrpPLA5KSYNbG5ZkDfDcwKTaJZ9PEOQ
q9bgfVEYywaLFQCRPDjq6l1puzgL9BiltAHOHxITXrQNztrfxA1zssYo0LAsrhm8iF4rhEUrCK6G
Ba8Q9BfA9NBYDyyy7pUKKp4qlKzKOUAtkXuxE8N3+E0Mrgy7OPS9PWuCotzIBeICgkbCg0WiXJyX
4wwuBxEaF9TkNQrxTIHwdpQgXhNC5sXOk188lPTooS9+6K3OIMTl0mv4txAZxYivWTSHBoVpjs/B
vXh2kT8ffLxv3kCyUTuO5i+Q+Sia8UBUBP2uOy+g+ZCirRkY6Xt8soFECBPrpKpBPC7QMzK+Quqd
jDAnbEW5e5ocux1Mk28YuC4jJ19K/m2tuHnHm/XW2NjCrxhtysIZdAHHdoLAr+mupuRtCdUPSgb7
UMZ70iUT5mcMQLpM0H/w7nmrEUhex33PZv1BIq+wXfPSEdsX3szN46a6Ix1EpljdZp/OnGxxq+vA
xgcTOLx7pKlw4JDggVBxjtzrTAGgO9UmKJCtu6l6BaDF7QfDiosL1h3kRIUHD5PSpaU/POC4+2rG
IhSnBhybc5TDwcROmZbXZ6N8VI5Alu9dbYq4RnqkDwxs4mGzRTM2UEMqEMztRqt8cqHe9x0kWGPP
s1vs42sFWOnMaJ124h2t05ADZhY4kEe/mPl2iMsQVonHwyPpuzeg0us5oas9OzhF68TC02zlcB0B
rOyTePsRhVV/9knYnT//pZjuz1YG79Uw6l0Zqu1UUXz4/Ne6YcnM6jloSe10jTwI2xxBW8PACYxB
6TJCgI3FTQVyelbPFvEhOMl4m/ulBpYoEj9VUY+8gtyCVzdWYzZEiLGPVUzTta/X6wj7/jNe1sNe
fdnEHwCxbgMt+ceEeaVOgg+9RvNz2Db6HNkB4XerU8296BzKe6iggRg4qe1KFmOfQvENWCJ7MVTu
qUsWAGazn3Vnpac5DxQhmTS/VdN9rdH572E/QNUFvY5DeYt26G1PsMzQf3XNqanWr9TvUObqeM2x
0wRDZCe+f/IRa+UgT9tmuG7UVilIadDltoeQGcd6H9fLa50IcvFqVErIUN9nPBABVi8FTfE7MGxI
GcNtPPr8zquY80Lpexesz8DzkrwS6g/RbN0+KL3cERac2MautIxVjsWJwzGhcy4ah8EwXs4j7KJz
UnYXPVcytxoxXqrQdYdmRlwjUSd4xm8Vcu8ntEk8N3C5oZ7idDDRln5ysstIHhrtwl1zB5d7L9aw
A1uTtXM3ZRo5ugJ8d7ybOqgnjQ29zPU1vGT9OrfxUFQxqkTvlwiew53KRO9MJueuSqcVgvmYBJAV
rcHmoFGKYurmBdaeYk9Nw1vwqewormAgy7dwGmDGo9pnCQeR0kQttNHefQcaPhx8dqo8j18hZaHt
J17RTD55i9voVzeAi8K5ue/gvHTzNIB6jxukLqHpbozhHHDqALDKHiwQhL6G8Dwsh9D6/sHrfiDo
ovaLam41BNkUyZLpME28mLjdy1lEf9jDpMbCbnZ+VmS8xbUd85F5bW5n6J9YLMHTRi5hXsskQKdN
gtuwmKugiC136msHSS1FnChCfdE6JToyO1tiyosATbikH4pD0hrkXni07tYqWUH0de117ec/VhFA
lyzlMXTR2xDAIhki6aUrFUiLm84WRjMIqrAr0UmTHIukgisGlKcRK2FOmo0fVeg/EDV1j4aRXdjY
6jrFwaOb6w1CbVvmKITuVFcI1Pu9Dz8M/hPmvzvzaB88bNM6YpPT82eewNDgFYCnOhqDvohS8SJG
tRy2nr8bGrUYrSMsnFLeT2ZxUnS1HArPJQniNhYxPbhOGW+D8NIb870aB3NuFncHSNlfg89/W532
txTuXzd//fF/sRfq+uda039dDPWf90L9z/9+26OS/+NWlJfv/f84zf+r7VH3n/tzLQo2n0Y+xXKy
EAlV7GBDiO7v26PCv2C9iY9VbZCckRnGf/25G+W+cirAxtQkYv+6yS3+C0Go3U+Q/0bq1Q//rU1u
DI/snzJ+COIjB0powBhyE0j8/XPwUksV04R34dMY++MioU0s0v6Ot2h2YE07mXsEuwAiCqO9Rq3c
+cM85F5UR+ldTCpbyKATxn80lxN2GDnfX7OyGvB97fzWtwCpwA78KhGIevQ5mmyFVCU6SyaidOQc
Yf1hWPJoVew6ooeEx6lxTwdTia6IOT9rZiduUQifCx7mlgXTGJ3QvCrE2JmPNqudyHuAYRuZZU/T
X0bzFpFm6FILBHC1TnD7kZt24JE4yry11AeIL1XS53aThqThIEdv1yEgMeVxMi0/w3YQOAo/063/
r++i/4b3B/Yk/H1P8H/ZGvTPW4b/sVstwU/9/e7w/8KxkDDk2LfCIxYhF/z3uwM3DnauMRrcF0RE
97Vm/7g7OIuwro+Q+0qGhCGJ/+fmINwdCcMZgR2FWByArRj/zp5D4t8jrv+cLcfSN59iPU/k438/
9zH8p0x/P2u2je2onzCxv6lEmKMalzfSgP3xPX9LecODnCrSHoY+qLIKfFW8DpijKT11/vTDHyBb
eS09+TEYfjLxbwtIMGi4gCDKKLj5rBv2mP/VgTiGHECJAA+d7NPE1ymrEMLCdy0HgvMDAeU2R245
TBEMxyk1R0lWEV3tSOUqpCD6EkKRfZMevXQEJwjnTQcZgflwQuJHV3fPMQmwtWxIrtzGO1dSskPG
fT53Mx/ee7kd0UWwFEnenzX+cFHNW5VhoyRMnBXBdOEhozthbQjoDy8AHdiplHUtTClR59Ho74Sj
7ckf3bQPBg8Rxpakg55eWgN9t+dzlXbUndVMIEIOUJoFRF0o6+yptdHPGdGm1LSVhJk/Uww9+lTG
/QdWe+2FKqudEuoVO2GmzPLgWA9xmPEK9rPx5c515amMFMnCzaM5j5p5J/WGJ029BLkMg0xnuXVp
NUwVJMA43Fk0QTs9RxNyd2gYATt96YnqAOE1H2SJTJHMNV7jDWPiMI8xJkCpcpPUEr43dwV2sWyp
TEifBY5fkhaKQIU9FfkCHnQ331fNteOKDHpsTzzGc0mw6TLb6BJnNd7pFdstITkvDv3RJjAbU3ZE
xZP7WYRhrgZyTWpQyDf4jDD0RK2fBt9o7OSzpZmAu4IjAWwCg7KL+bkO4nn+A0g7spoWYfnf2M7Q
DrkDWZ7aei5vVQClIdL1dpJLRR5lYtmXOR6XfY2BCYkial76uaTXAZITwl13mfKzPG/3Sp3cazag
0l8CK44w/o9vQKbBL0m7on1FrR8/y/7MNIyw8d64c7cBQ6zXB2vYmNIVKZUtcL9LdJPwOrXNFwrn
C0hNDLJTzSdfzDZVyfRNdTPIpq194Y4ppNBUD+YFqxEg0IGkn8i1dsAa6raWx8Hf1PNkIgiEPAgX
NLNApLGgE4JmpJWvirAL42c0zht0IqPq7nscia06coakJ5KHoxpNpoMSKO4amrOaFkZvASSUef3/
Rf++DgBqBQrx/77op9gP948Fw/8o+vef+rPoY6FmgqrOsK7F97GSGuX7z6IfJH9BRcfqKrx7f6vs
fxZ9LLclKPpYcR0jnBxEOEX+LPoM3RLH74JCHWA3Mon/naIf+P917wH6tTCOsZMiZNhW+C97D3oa
zh7zZ7QsYwf4s9WLfJU8GdmB2k6Y3eAi9q0npv2qKqtZGm7mvp7Ryp9Lgo35uKYHhOL9fgMVhWrZ
inw0g/kjZNXy1cPyR+xsQHg8pi2YJcI6oAMR9guNWDzbwlCOFYOS2JTgx7qABffFLUt3lWFI06Vv
dcGGvsnUlNQwk8SWByB91kwtISKEBjUzdBWCuRsWSOgZS3Sh4QoTplO/1T+w2kA/OxYFL04C+cdK
0fJljB3SukhxLLfKb0UhkyGEOLD0BxkrfAAV/N0GAplvV1aPTSKwVSwc230fgkOryTy/WyxaOHLJ
uv20tKzADqoma8f+CRQNspeaSZTt0CXg2NRYI9WsxiBNZju9E0B4MObUdFEhLYc06Dqxq9fe7rw5
iAqFrRMjRs05BOs4wSGLZdFZgRi8rFUhSFm/r0mH/IY/DMdQtsFOkcRDfrUd96qqBe52LJfqsI4G
aFdqHe/fJWuDN+wJoADlu+rGh3K4rliaA3w/QA/ZLGHzopATWTD/jXh+sKCwY3RakKwOouR3PbI8
Yk38H+yd15LdRpZFf2V+AArYBPA4uL78LUvyBUGWgfdAwnz9rCyKYhVFsYM9r+qIbkUHdYlrgMw8
5+y9tnOZV4AJ7kvPepapY69TE2PGOe0AzNogZXz3K5Du3wOkz6P3z2vJw+c8//w/r//7Flf5dRlS
L/1rQXH/AKFoUhBBRQcCRJHzZkHh+MYBjtMi6C7Fhvy+oAhdgOF1gUu/lmZvFxSfF4DX4gD5da35
HULv306RwnBMy4dvwzGXf6oa8C0Zqp3ZdfIpk1eRW2xLdCHGpesNyKWhz+XC3JaMrud6pQ0PetrU
QTGghjm0sPwQ0njFBxkxMd4gicI5GbdLDegp07tlwxRbBnm3RPnBHs0et0beL+zhnE4uDW/KNywf
xn3jYl1iI7aDunQ+tKOZ3RqNiwa3UIIoA01y7NNdYybofUrDCAF6nRuPTmePED5GDzF5ZQMKkrVc
5fp4NVh+ve6Zdmy9RUtO9Koenyxm7bdjY5uflrbTrhNcGjPovfBWCy250WvbQY8h7TsbpQ2iI8Pb
G3YlNxzjwVVJOla0Jk+MGQVkTLv0xFhAjNg9Nsy450hae7a3lVF8zFrno+6jQRvq1j4VqbMzlfVq
ZCBxUtBR2SF7PTOkj8LEMZ8Yh9FQE7m1RlpgASoOUUUKJhwC0tvGhbG01VlJkGLp+dZ0LK+lW2Mu
J2qBukFPL6+E0aIXkY22zeyhWmmlUzNpsW1oDalaYAe11sYsuvYwZ+s5zbDF5m1sB3HcVhvkUwmz
QVZsznaQWpy8OI/rIWZu0oVn/1aY6rCBdPKXC8T7IJS/ThuvL/u2OJiUmI6jnv+vLP23XFoo+ya9
Dyof0/N1isW/FgeF7zZtPGoQTf9cUr6dNrw/KEiFD4Sd84ujU7P+zuJg/XjaoLYF6Yew2wQxzjFG
dWjelJh2q1WiSytQiEwUNk1dpvZqXOrqRX892efRPA2PaYuve0tXOPxcfa0B5NeKwHcxlu0Q7el5
BrKbioGxS7F1Z6OeL4FbXSI1xQnowX/putTAiWB+jHGsrhIrRutWGh/sKax2bNraeeig25zSm8xw
SvxnFHyaAUMzsppPZW8+5CN0A9PiOuEsMLe40wesH/dtOpdKsDqu8fzchzq2nzy88eeIw03Yi7NO
Eb0RbRgngm4LTh3n0RPyVFTxEREj3mu9uGpqTjum06ErXEB2ewoMHmvFxdxpw8aL4CWIwXlabKqi
ktihw+hz4mIs+0nDQrmOcmgppqW7VHPlsdSjcbXUOSSGfoxXQ4+e1sr0lOGpfu82882AzD+oFa2c
3mp4aRn5JwSU6zrtbtrSLcEBJTdOKF+QXBxQZD8xdAWr0Mznk6KeI4HRWabwzY4DID3sZPUqz0am
e25+68f5s1f1H8fcTsAvOfdape87G0FeBc8NDdh8NTgDIKjeXNLkIe37fria7VhgM+TImzZBPnRZ
v7eL2LI+YNKquTIK9qZZGeZoOvXKZ+FU/ulsMWuwo1aWMqth+trGga2nfYqfXvXA5qXTtk6e6F9a
TS+Ps2qUxV97Zqp9pqtGWqtaauhorI+xarNlg30vQoM2GWM/+C8d6SHMJLs+dB7Ap5tXQlWSGvVo
IFV1+e8K9louKbTpPx9xbvpniW7/J8ebt/USkS90tSybMw7Vikr8+Ot4Q/AW6xS1FBUL8Oj3C5ju
gKLUXSYL9Im/n25cYkIou1w4aKx+gvrnNxYwy+JvetcjE6bLlunzFhwFiVOV3tsFTNMS36f01q9E
q110Y5Os7BiZo97m2SpLNEaUfXzVOf1HPzPDbZRZQHLhV6683krOrBkDq6PVw9mcxnfz6FeYeAoY
RWP7oFvRiWe2nJI4V60tHJAbXCLXVlhPOxclziHVzBsZqhNGYQV572+dAX69NrZRgJUh3OSpwUM7
VAycmmFdyqinTWR8zAWaP+xXdbA4Ou4JL2TWV0oCR4gVQWjo0w0KzfASGcWkMgUOMLQx6mS5Bjqu
Rqg0Ly8hM5gtFth+U3vDtIolc8w6ssbVlFlPVYYiCOLftGJ61Z7NrwVL1uiBi4TQKFjh8rwe+Xta
BIsJpDYyXA5yxHM5M/fEkWEOq6x1p0tYITtZlyxgucNDm9t3uLgASmV6tNYLdFZUOhlqzLr3YZkn
Y1cfW1eP7r160nz+tYT2DPQnNDTrUsO+ADcQGOGpPermuJGpPi8gihLGX74XInzpDJ1fY9GkdV03
U8OIrfWA+fMv6zPGgwSX20o66IR3VTXiloZw67fnYdba9ADD4cbt3Rd9RoxvGjiyDcvDO17gBRLT
hO5Wv2HlOkZutnMWXQ8iLyd7LSsPRoy+JJQgm1GLf/CKZstv3gQcaZmjd9GEnF4Oq8qLWxpPxmmX
M+2MRRJvrdATK82uL0EHzevQHe4SI7lDdYknox6HragjR/WVbBxoiNpnIfHYGazXvoiMoBAMoWM0
MZt6xD8WG0RAhMB7OanFj6NtyrUwOK7iC7yYJSY0RqZBjdwgKHL/xK1RLzGfBPTrBLJdckYJ2rPu
iie7bu6z1LkZrOxkUTw0ROV49kE9TmUHtMKINx12vKbGVO15d7WInwYolEGMvgiMur/WwJGKxj8x
RrgJQ+68NJH5bPWTDCJd186S0LtuIm2fJv2XWnbXettvCsTX4PbYLKTPFTHducFcDjLgBHFi5g6D
U0Y/gNjHx3mK9m1S7HrqdPQHeoqn0ihhi/gojMtqOnPi+n5whLMyrZ5edGF+KbIQL5Sr3co0CXHl
Nx/NyoCXhg2Y3YaNhxpKOx8X2HoNs+bAaxVLqVw+LzraZS8s7MDFaBk0rdPtK2xHa+h8yw5LS7Rl
gr4EU8/UPTSYD8PSDtGxMOLum8HcIHVgCq7kwLmfxBdLHGk8OYMJJ2ms7ioXGquHembEYcE93FoF
Y6hW380j0AEmRLe13jmrwui0nefjJk4WM+J+L6MNSPM8GCs57MQIhQAvPPdP0X6hp0+4SVjW27ac
6zMIQNEpTJBDLDQjkPWMKiTFJzqU/B3F7F6x8CVr5rhl4HXjIR3lp7ar77SR5kMh+GZgWedx4CaF
f7Mw6grcuc7XohXWttVChBNN3F4xeEauguzC1+sOmU0zpQeTXfYj+hc6EbMf9oy3ovixKh0j6Kv2
Lh1y5Rlxy103GDCIPNF2mJ1ZhlzlPpkw8GDgTW4MrSR6CH5+MCwo2rw5eWxi8D1MsNEcAIGEQs8z
UHZJs6EfsmxkO5WrKEJeW9d2EFY2WuWUoWBsYgXKLVkElh7vs9r4NJn+CUvAgvYKY9Kc+vElY2id
/iyVkMV0PEywk/YDhx5aT10wOeGTBRny4PaGOOCf5yF0eXdV5vF3ZHxJidUd/j1SfD1S0D/4xZHi
W47fTw4VvPBNWaQqHk4M384STKoZQ9M9Bfb6dbD8VzWkpmq+aSqH8mupRI3yrRriMOHS3fCo1tTZ
xHV+5zBhqFng+8OELhzYFLovHIbcpv/DPLoVM5h9HgSEin4bzFmf5aehxfj6qUpsbe3Nea1fN5a5
chsvNI5wAWS17cStY3WAJKjNb5mT5Ti5GbfZebiHYX3TJJHLjGL8MGfik+GyU6Imu0uQUexnk8la
az7UwrvXm7RcmTbPd+T3+hb3zxc/ZfdqCushs+J9Yshq1VjyIivckQkft68+y5hkgQ6WWhKKbQJn
aJV04nnGowlZJD/WUj/vkKMHdtTiXUkRoEZTO5yKtjrNVP/X7rTAI0JsQ0Mcbb2dc3SXN4TfpEx5
wBrGaGfZFnLw3NOROclpU1Uf+wjs4eJ5127vPcu5eCx779BL65QKDgG515y1rXUlTISHuZ498dwV
qLug5kbSpxxJe4xwc70DBPeMDPAxSSJ/VQ1FH2hmKUGLwUH2+RLH/HVmKW/kjMiYPTPdhXWHhtcC
ttlBEDwb21oGsB3xJPjEYngO/zdiyLWaayb4ujwKV+vRk0vQhN35WI0fsMmgLUOYGMm8D8Dxwk0l
F26d6c2lbXqf7a4haSJrTpIY3U9RhTRhE1ZF1IZb4YA+ZUIR5AgpA8MTX8Jx2IQt4hp31Ld5uCD0
U4rsRISc4zRNXzGCxHXFxJWBWrvSI/+Drudn0IUYCbauWFWgjNdQH88LLZqAGszm3jY780LYU76W
pZPgXrQe9AzZrd3Nd8WgPmVqvlSZ/EASnBobyaUNmb35PX30hslSR8eIkZ9n1EnDubAOKddI2TLF
nuFFdSZbb9xFYAoejBS/xtQz0W3S9NxX33+bhjq7xmI0Z7nvQzYDgP9hMCuc5qAQScfTIu1lGrrw
AGnQ3sWEZ11ElHq7XvPBUXWae54N3KrxYMjPLl6d0xz0D/cdBGFR5XIduZX3pZkWzKiRYSWnfTOK
JzbOfisRb6+SWoRY3ZEZkvzQpIRGWPoCXFV2zum/i/PX8dgvF+f/ffpc/KTaUyOmbwuzQTNbdZ5t
9BCm/xoc922FZjqGJIiVQCBwoG7jVd+a2e4fKkQJNyQ1n66Kwe8rNIMzaMS2Sx3IxM1Fw/Ab5R7r
+Q8L9KssyRdKf+Qiw6Cd9rba6+IG+f2cz1dOaEwxnoQkS+NdK0PXPgLje0AVjT84wQkaRaOzhqO/
7OqUU6+M27MS+2jkOV3gNtrRBba7anRdrhyppSBx8hkJonmHn+LcGV26Uw4rvi5x5ApPDXirMbpi
Ao7TNsK55ReOsZomjm+WDZnZnu2neOI4JQdMM91j13PaRmVw57aiXeeFmvX3NpR27DjgyOprzmI3
otCfAdlcEJ60tTpjBdOLEDLbosHSsE6JqW/WE7OsxbH8lVkmWPwaBRkVIefNodLo5NRoMMq91yAU
3yzECZWrBOpIdjSxbqjBvZOxEqxq2NnOhb/QHDozxvy8Yvi2TuvWMj+UnRX1H2TvKQN1OlackV/B
lkM0hPt8KMV8/2fLz/SSMV3/+xy+PofqxvznQ9Ku/Tx3/7P/3H6p2r+fk9Rrvz2OpvWHQT6a5Qt6
s9jt37aPbR5Hzh7EtKrRkvNmtuT+wROn6zxvOJq+vurbgYnH0dd5wglhQNukJlK/8TgaPPLvzksO
PWoyL1yD/yIjtH54HKvMz4ScQvuonQ4rJEPPsHFsLdiZV9bm5WY8rdPdm+/p6u+5LK8nsO+SKI9O
uk7XCMWcgTdSTdzfLwBkwZhO3pvTsU4ckkZkM4XtU4cDYYSCgfGkLOvxFDCaUvW6k6WjAffRANEr
qONPEscXoEod3wM8uom6njJ8EKdhbo3+plhs66JrmsTcGHbZYoCB+bTRKwp9RL0TJP28FDkGoqRC
lh0Ay2M5CJqp9jbt2AngJ6Zh5Ou4yj7bBouLF3djeXTaojFWWl3oW7d10u3k9LtMs9alcm/DewTu
fo1Fd13P/mHUesh77XWZljYZAyrnQdVjIrHj/VSZxsaYrLOkz8hUydD5xr4pHuDH2ld6nB8mrAGg
purPOpY8qvzWOMXKtsAQ9gfcK93k73Pc/xkqXu+g2c6nzINktYLj16+91HrxTW1ne3SHBt2J9iXs
j4OWTwe30s+6Bn/ZWuRmfdtnkXasshCCVkPODCy/zzVUVvD60XhasOJdk3Tvrh2hJc+aIarnqvRv
XTskvKd9siXZY7wnI/rSkWp08+t74/3e8HprMORkm/HZbZR+4/2t4bbW4NtaZB4ZO9rZqWZ/wAT6
60u8v99fL4Gszxfg2nkoSUF+f4m6cFFzR2CEugmsvEhXg/jaif7H4KGffIh3V/jhiYJCbxd6QaBd
DthtaC5kPAJSePz1x/jpRdiKoZy7vkBb+P5jyDaZSaIRbJnmfd4wGdAucLz8/jVcTgkCBSOd2R+1
i1WtsQN3vn0UlbFxxmkjNIg+wv+6IPwrThD8aP+8g/wv7I/kJ8nB6lXf9g5DRWLSg3cMmvDma8Ll
X0c5evouQ0mmiGRFfT/HiT9sgVjBVeoDFK5KKvBt43AQOTgE9zBzAzSl/rbf2DjUWfHdxkHwgLor
XIfBozCErxJ53owdi0KS/wHYA/tC/dIIe9wbNZCgVne6FcfMJ9NvwDmZ1ri2Kv/ZoQ3EumonCLt9
c10XHZ3XjvZo2bbPputlK9ETcgDEMAmyGi8HkIN2zYYlrvTSTXZmjCqHuMGb0MTHqrfd/VRY9N+J
LKO2S3AS4839WA/GZ8LFPi5TNF30vXEbzlq1ESnCv8GallXrhvFD2uRnCzboTZHk1xPIEMAterMO
GzhNcqjsU9sFyFlkiZrQGdcp6YJrGz3gGTUdE80outGmhJg51XbzZhtPMr3R87jpHKCR8uNc14hu
8dvQkYqRfzZtuh6GNjuYYxVeFanob/nxoqNvps7ed/PiWspy2Rdhk24bat+glfj5jcxODmGlyU3f
y2YOsIrazok5tA9g+IfAh2nBF7Us8Qa/l34QIo8pVnPLbA+h9AC3lWAEopVew5Jc5W6JUIK2GwfX
PlUzzVoaNyQeeI/TOM07XU8yZdAbMmP+dyz3p4qRZf2fH+5V/Jz/zNgheNVfDzdSRTW7txzPcJjP
8UffHm7T+MNAWKTjXlOpqAb74Lc6zfvDQTLAE2HbNM1IxP3+fKsSTvc4ynG48l+ru994voWg4nv/
gBs84L5J2aeWEtvk/b19wPM88pMS3tFVXludf4FEp7XOYjPp6gDGocnAGTesH4+EO8gQHQ74i7mp
OlCehIgMBZgwMMv2Z6xb3cqW4W01x2TYNUDqPOmTfZEU3sEQsfvQzqiJEl2D2tPatx09nc1IJucu
KaULPtCideItIoDCYK6gSPcnU1GKTSMnJnEEg+6Fgn25UTjdVEVqnFSimfehbY/ndCOSXcTTIzCj
jBVJQR57Kar3uGGYkNqbAejp1pyEFQxuyCYquwlcF3Sj1IF1Qw/QO/WSiSAQdmGIz64ZeEn2kpRG
d+rN8wwySTDuhkG8SRaLBK25A1qdS3I+cKSKtWtp3n5u+iiQjYk+3k87jyy0ysAgGj0NsWcFbqd/
5Jz2POKS3AifU1gGXuAQJWNLEMuSnlqOW36sbN3Zu4k/XElD5/Mby7Vd6x6Rwpl9gpbZhsjcH0w/
zU7Rqi2gyCYvCGsZ7xffDVckj1f9EU7pl1DQ0ktt/cZy/JuRCO3Fd2ayoVRqwULeu9mesNl/sKzy
APzACMZxfoA+12xMDepqr/pgUacp3DDROJDy1tGIlTKL+rvMda+mcnmhnLiKTFhp8+B+mmULUEMc
9FZjge37W19KbeXUzZ109SNrPRZWg7MwwU7AsaaeQdsIgFa3YC+bOqyZPOIMn2iXqG0B63aXrkmm
ob1ktyYtRNqlmDztoXiMNH+8XFx3DHw51XR9uy+RphQNLprt2R/ydVED8+hgfM7S9ddjnkHpGUoG
Ktwm07AQZeOiyzcMCK9E1aO2omUJ+D7BASQlZlDkW0h5MqhU8sIavA7dKenKmnaIs/ay9P1hgzfg
1l0a9iRLfJaxdubbPa7VsWbyyLQwn0o6EJGXfvEJMA8sY9pkPBlwHqc28HN7vojs1grquDnYRSk3
sd7VT1IFvceo27DmETtXGEBL+p4ceBJ4ilP8H5iXZizO3lmF4xtrKPXHQgkhem+X144yeFT3emvs
lDZkTVwYAEejSbbVBBy2npJru+hdZnBjva8IaYcVnpAPOSgMHV27VIexmGGdasKtZiGwcarpYkim
cF/a8o6O/mMuJI3lGFJCDTYJB71ETmzAMAc6taHOK7CAL1pQ9PwNpg3yjduIuZAZx1g3tE9kdIBg
ktMOue5JZfFld7TIz5OxvoNzdKfZ40hFpkFXL9wbBROE+zkfnMbYdE2UnYNEsQLNDdHPdMNz0ncP
7kB0VZ7aXTDSpt1GA36NSNZMA92xCEQ2WivOFubK9Bf2Q0MyUFeGDzCaNp40TCCJA8HezrcC7ssq
UUaRCcdI8WodqZtbM8JnEubpi51Ap2v6m64hZUJZTqbYS1e9sqFQcD9hFD9myqAilFUFHfXMeWI6
TYHvICyQSJnr7sZVFhepy9McMMouU/YXOEzIdQAj5056aOOUBEJllmmVbUabdaaVykoTeWzksbLX
5G5lbXQcN0LD9T2kWv9Q9TEcPHhU26RxtyVunY4XBQ1Bzkwxrnxl6HGUtSdXJp/MFGcLrp9Y2X9M
yOBBJQZ9o/WYg+yBJwgJgAUCTOZr8PyARnrKUngNrbIXgTH5MJoEqs04jxT3f78oN5IZLpcd2gLk
Cfy8xDV80m1QtxUnK6RXdZBja0qxN1Wo1fnWx7ukciKVVpgzTVnmtSZKcBjluPYt86HLxPWiR8kJ
yHH6zOBgUvsTKGoIjtl4t6i+ukODfVCddrU4bA2ijk5j1YcPLWfc1bTmKYTdtdbQree4+NKH8mqh
j084Uos1ibeYuM2hVc3+WLX9MzUAiHtIm5HHUKCYhgufKUFd2V8cu/GwWFsMx+P23J8kIjM1XKjV
mCFm3jAvpLupAQRDss8ijXaksgLtU0OKkXl7EHb2J5UDg8+r/zD3zXmkQzYc3H7VMeuYmHl049iv
I/axADLAEDCejVajzlDFdNjDTHsAReZwvLMJRFhVhSbWAESA+Zb9zRjzLaPwo/yX/U00MjTKgHkg
HsuJ+TPpYXbuXTWiBWDqsmvVFEcjAKBTcx1dTXgyRj2OmvkgQZFB5oVsVoSkrWPXOF18ASuseNR0
B26iuIaujTXbyT+GomSPlEdoLTmWIKZN4Qy8vi/TlRj6m9BIrx01mfLUn1sMq9izevDk1enYJQPJ
Mky0oEdL/Jq84Ypxl83Yi9ETfZnFeo59JmKTmo11JHFwv7Kgp2pyhqgNQ5BmnqFS6lYG8e7WMN2R
RsjrGLwhddC3hprFAaEmPoLxXM+YTrjcxA25A2MR3tLcGVdc5BOhHJfkXVm72cLRpEZcOrd+VUdt
4Eren1cwEUkzccgECjqHXCc6yPOd5shj6xQV4ui8JLCs+4J039m1nO7XTEjmjTNx0Bhk8XHkxE/U
BbKGqIsvPVuJB+pB33aOB0ETG2zETNEsio+Vw7M6GBVxXtzZRU5NAT3ysZ7bZbVElCVjlfJrVtp9
DAeUqF6lfmjz07EmiXx2hr0cW6quVtwSWbulHQbDKH2Z7IYM1jK/TYVzwKgwEAbESrNEFUYGQ2NF
6ZL+xE+Umidsz/W6/KRLYAU1SQlCIb14M/tmVmM0RNYYzmhBaZrT31omkPKxmEFMLN5y0mpsxcAY
1oll9fCEhkPXiKe5Sz4YofdEbmENUEK7afPyCxnXsM0SBJDunH/QYXCvyDpmYQT6QD02x2eg5AhJ
WTDfDrrBuZET2GhHcp8l/tGUKfP/2jF3iK3Idvc8RFVWs2+mDt2UiOx9H0ePZDoTcT0K2BycT/uw
+pyOnCPDWHyxm3ybukayqcu6XS+yWIgrSTQyLQj3Ews/sFxMsYFZqRa+5rZPzM+LrV2NIrWA7Lkb
w8vO2nLYaKl91UyEeJS5/QKyf5eN6FaZ09V4MbNnJ3Of4qYdGX6OCNbi8Cq0Ehk4iRw2VYmvxpuy
01pGiFFL+lGGtSQrATh53Ze9xK6TvpizdjFlIj3VQ+60NjU+opggOIRjsGbMO22wn92xn1f5CCpc
H7ppBU1s2kjfPoXJuUcR+LAY4qaBHBFmttxaTvWSyGJGtUF2mMN62EiSSRQ4PhzwLDJGlOu4yCAS
+qrALtPPmVlvX4uhf1s+LkXUP1eF2+e2nX8yLeBFfxWF3h+0Z+gf6jRWPE7h34tCXG8ebRYmZjjL
qBxpyHwrCpXYXLcg8CIqZ71TJpVvTR8Xa5tuCTwsryZoZgy/URSajurqfG/e257glOs6jMZRepho
LH5o3ufMwioCDcwrR6V4i9L50qKc2EPGtEAu5fWJATckmPv0yfGXmeS4Gr/VqwIJWDxqJEtHmFRB
A9lVpG1jdUO3hCWlRBnXtVfEiaCay4AKaQuH9llJnjir+DfGqw7KNNG5pX1BIp/e3mWopXR3OuiF
RyNGCalyFFWm10UbE8NvEM/QOuepJmLSKj8WkN32nRJlTUqe5Sm0qSn6L4mSbs060RHjYA5EFqBb
mPs+2ghcrCv0WYQ0KAFYo6RgjePeJjLrgmI0diMNbJ5rBnkduB12Y6ykq9H2qrtCScx0JTbDmxfT
mEWAVikpGpYd6mYlT6MDHaJ5iKfdrMRrnZKxtUrQluFnQ4baRds5jnt4oqyHfHN2oOuI4dBCfe5o
3a+SdqEp5HTE0fqhdg4VlUTiMeEk0NioV4pefcn1meuWkF0oMgNW5DyQSpdntO19xuxUkZkkR0Wl
3qt0J4jgxIE9Knd0z/Zjszw6bHDrVpuoif2aA1qxbXOLuKeSxZfBCcZlgWKwVNpBAxFhg5gwQ1Q4
99hlY+06VmrD1NMlH8x8NjX3xVSKRBdpYhoB1Xebak1j5EBeOEQHZIyLs9x3XnGjQ2QZWJtnpXdc
lPIx79OrOe/v3M7cjhDE0za+MI3kULgR9vI0eRmUgnLKv1hw/WB9acjn2IkjJkQcnkP+yJ6OUaxB
NlK6TAQ1jyziOKmJTF5zuKb9oHScpVJ0hkrbCdGRz6j0nkAP8S29akAjBA6+0oVCmqoU0O1OQzLa
JEW1juV8bC1SrdHlAg9UCtMGqWmtNKeZUp9yV04rQgHJ5V3qhtlzs21s/YOmVKum0q/WCFmjDIi3
5jI2KI3mfJTRGX6Np2G2T+qmvLQJGVkBZzwlcUVfLUomW1bhi8j1K60b2fz5Pdj6+KUS6rwoipP5
NI9wtH/pmJfd1WEJOq3I+HibuLf8+zpOiwtbh+cecThw5UKAD4kgVwZnsscuSR6sMX9wUwS9ZuH5
QeW1/VUeE28+8M63XjRL0g3jct4B0jWxf3fdCpNGciKnorvF4ICJvGzJJ9a8Cz9eytuQYmmfaM7J
0Hi3cZakG90HnJbQ39yQvPKxFBjU8zHstkNlhuthEfPKQY1yrMoKxNLU3DnJqK/sRpQnsz5fzDZp
08Ng5ah6RwcqWA9rPbKmy4HQrU1ELwr5qmmQxCSBbeVgmC320f3MWrLj++VlMRVAhj39qtLAVf+7
xX3Vp7Al/PMWt8qV57L4+yYneNm3TQ6hII02DAS4sf+UofzV+bSBdqAftHWh6w673PdNDqcCJk2s
lgInJLgPRl5vNjnBXoTE0GWWrfa/39jk3o/WFPeDC2BFsIhbUuOvH/qeEWQ8A+pCfF1Wt7L6NDjF
uk/v33wpPxmCqynj22306zUwbXk4MmzsF+97q+5iI1GsuQZDb6eD3cSp31oX0Gl/fR1DHUDeXIkv
0Lc5RTBRZY7E5Mf74UrQ3ODe42M4ktg6pxw9C4socoBSDdP1SpLJV1lA4QAJQ9CzzIhoNKvfoomu
z/LBRfmdNlZJHWvlF9ngsOYvi7m2J7KT3Fi6z61hgeKhrvWmO6Q9ltj3c5111DcR8Z03Rh4a+nWR
spxfcQS25Dp1F9C+gc/F9X0E7JPNBNBFZGzxHUhQxRadRCYp9Bpht+FzZ+6dXUNNPsugjva6uUWU
Xa+13l5DiruXqeLupSeuCQ8rRcntZYmOybp/aDlpBIPjfCEt7Tqzi3oddsznDQ7CQgPrmU/FphzQ
EA5krFHsCftAVsZZKy3c7XJZD531shThdQrVcuvL/h5l/Doa8sdxas/xtu8xX60NIm38xdoO0CaS
2H1MJaVHTyE4tCeo4oq1A9z3NPcJ6Oh6kJhuaR3wGSb4FoAATtQvc7FjDrVuJovgXi87KfHNBYUy
j0MLFCcqhuu8z3CixlqXEAmYbfzZu6my+aYCEk3/yqUElxwonPLEtYd4r8+D3Cxz96Sb3QTKEbyi
7V25KblYcUMyE1g+awXF4yka3XGFJCliA8LdkE0+KdNW7+FpAK9O8fBSdHBCuzxVzXJkDUM+4RRL
rxBe3xvlnK6KvuML1wVN0rS8I535KE0CMotIpwQsiweZjHsRib1hgq5pl3swTR8xIV3Qnzhf/Pmx
F9oYtJ5E4+2OdRC35I37SdqfZnBQMH0QQd7HW4M4aoAy12aX3gLIvJSN3E21/gLXDkXmDLcfiSSc
7IVkn/qQaezhVuEWJ45eJHdtWxUW3oCudTZuD8Bq33aFYwOfr88SqVc0D12ZZFSe0wzmMZ7jy2qJ
B9LfowKPzK+fxvcry9dnUeiGZQIqQnznqJHqm5Fp1kW2l9mdf+zqBFfysfUv+vjl/3eNH5530tyi
kBBt/2j4J6ReGBTtXfnh19dQK+D31evPz2FROtLGsihVfigC0sZ1fEfq/tGqtbW/nCH53iahXDcV
5GvzPyxh7yuOv1/sB6VDumS6QxCbf8xsZ+U4zQn40k/6Ep3NTb6R9JJiKz/5/30+taa++Z0szmpW
0fH5muVgpZcdj0g2XyCPHqs/KS//KBb56adjt2HQhiWYsur9pSKXrpA/+v6x0hvaZ+66L6xdVvWw
d6wT/Lw0u/Tdrz/dD5KvP7/RN9f84RZptTZD16P5Rw9jiKAJQXRsjCkeXG0YX/fOee5cZxmxLxg1
ewgcI1FEy9fj0T9+7vcb4J/vAQYsw01Gmb77w69a5mSddlkSHvEubwoX7EV77enlqsvi/+ahe3Ol
H35MKcYsNOY0PLr1Me9aJANt0MjnX3+nP32y31zkh58RwJdfwDdRH+cUUgoWoM9ifvpvriGo5hUN
wlIuzrd3Jez6lq+zCI8ecyIvXwLbIiFs/g/PtnqnPz7biEoo85XUF+Xi+6ssiWUAYxrCo6D96yYu
aWz91a8/yH+6BGe8tx9kHAocT4QWHbGFXqDTYpDQ3P76Ej9bod58CvGDCyRnZEDHwAyPcIgDsyAi
03yy29u8uLdpFvz6Wj+7ld9e64fV0NETBCBhr67FTtk/at1VU12axd2vL/OzWwy0EcQAtHEe/3n/
rfUddo60cpA9z9bamuoSw1kOZY0+7a8v9JPPw4kUI47Led/3jB8eGL9LS+DhUXQdOeHKas4J07xo
zKsKIvmvL/STT/TuQuo+ebPMzhhXGQzyiQZ67GVzWSqTqCH/w1V+cre9u4p6F2+uknEwagiy0I7J
YG006aqkqO1/8UE4laLX9f+PvfNqbhtJo+gvwlQjNvBKEkyKVLAsvaAcZOSc8ev3tLwaWx57pvzu
qq3dBy9JMaDxhXvPZSnl/vCDbq0ZU2zIS4zugzm81/HMdu5/XDQ//VZcDFLIvUzFvnr7NhRAM6mK
OLzRmiOBIgXz+1TeBM5/3Pp++p189zI/vBURa1YhozS8qYPLZklXpbh0hs///nH95K0wkPxWBv1w
wWhJUommUSVKRbrD3mUXCzoAoMF//JDV3/rjUfb96/xwj2Gp3MaG3XgnJq0+u3GdXPW4fhrrU949
2MkDiIZ/f2M/+fDevLEfrhx9noKs8HjBWuw4CDL3diwvfvslLOvb9/PjweaNSZ8WJhen7V2Z8CIM
crm8/zrRfvI+3rzID18QYSuTDZ4rvFHStxD8hYWpKEmj//h+fvYyjJJptGn0TbTgb3/SaUvscEtu
6s0M7Ttjnmh1Na6qh3//xH7ya4PoZFOtUnDbuGLevkpJ5HOuD3V4Y+H5cOK11j23aPn+Tzr+ZUHz
s2OGSxNhPjdoQsR++O5JbMM/S0DwTajvg+5RggP79/fxXy+g/v27c0xoVccOmhdo2r1Fx54X9X+c
lD/7pAAGW0IxbVzUo29fISOGu+oHhhJVa2+gWK57TxUYzPG808t7+bP/UWaHXw/HruPn5tPzP2dj
6lF/z8b0v/j1KHeEpzMEM7ho/p6NMTbD0QVEFpLsWxQZYmBAQwy/9P8/7NtsDLsIvGd0gToWLuc3
gbYcA/wIvh2qagEkLVeXXFJsooDW/fAzzPVUzIbrpqfRI+7FsOLiDiO/WImFtUiA6p1r5MDk2MA/
aZ2wuDyPZjaSZWUSBoZ3tz50npk05+zUdXr8Slyyv6rWHZtdAn4OrLJYbnThZhT8xluc3aswt47D
IO1DGwUXRmxAA3Qgajh3OjT5JkzMzVyV5WqSg3UB+BFEQiFY1RA3uomnzIZ4j/sxNt1oEwY8nQkV
+64q3GemW+E66Ktg1brefnSwnlaNuDF7kEWMB97NGVwkHX5YKtmpI+0gOBUafp3X59OU3We9uCBN
+hDbQ39uDCh/WoIDWQYsF2OI71WtiMgoMrZNG0Mkm56QPgZAbO2zSTLqH20CFyZiulgt+33fehf1
0p2b5fhRq5cTQq945eSMqViWk29alx9mp1wwprKeCsksJg9Ui/zFJP8IkAlufqz+0I7aj2VUnoa6
+kSUmxq6xPWhmDySGkBuuO7nMtxKlzPQas/Ix9XJ6hSHdGZzDMnoNAwpmTbpcNnk2aXhTeTLLcuE
REffAZiyV2R5dYjZOiTKdnUJVcBbmdbcsB1x7/TKOXaEcoUTlP2wY6/fFNomlfpFMtTveuC4QA9i
4mnyay2118ij+YoN70tLNlZgQOR3nZDnJaJ8VcsMzUub3zMFHlfCmi68OY8PSarZGOQKB+Ou+yWf
yFx0lspFnIFjKdT1aW+0WrGKFFGSneQqzTyW3Oly36i8rbC56tv43q2SizTkj/Ha+kttFGdpYWw9
U3uXhYQvsEXSLkKrB98IAa/PS3sN+wKdtQvLSDRkgJUkZU0eKq54zq4gYwLYqGF7tKl7iPL2mKft
M7wEWDJJWq6aKEsQhs0fInt6kl2QrkOF4mUpBfkSqiRLIXMhtgFRUVq0zTqayXV2lvctdmcQbxBa
DAfgMhycg9PMWB2HYY+pvdoIRxInULC2nzLySeyuWBfNsO0W/VDO7Q1+EPesqsZopRfafrTdK+Gp
RyKN85LbZkkuowIVhxneoYd6EKQTroYpas4IrgNN4cZsbLNi9t55XnI3yrHxK10zrCvNmILbUnOi
g6jq/nLR5+w20itzW5Iwug+WkdTGxNbf2wvRfkYmzE2VG92KQcptF7RLfC00LTf4KrTtmMVg7Nwk
AeARCtN3an3gJ5iA1ExmQFGcMqfcgZHBNpfQIgReXp2AzLYndF1sxp+byHEPeOtcLj99uKBnydZW
HJKEwK9rM47KdZAVaDm0IBb7Mu4g6ZEQNnsVAaNCflnG8zEIEpSiJOr2bn631PlTa6XB1nbnO3V3
XBUB+8Wmxp7PT5P1tMW3OsK4cAeCX0kUj9bj5B7SZAnWlsUA1o1hVPeaRkxoFp8m27g3NbWrA8mR
DbrKPCu20eLdSAmsIrfiy7zmZ1/UAzFmMzGOMkxq/NPCA+a65OvCZfhTOPYXA+WRSmDnW6FWWvHx
HUsFIZ5Leyf04KDXIzGAaBxxkT2RYHqVVzoCHzle4QnYAxMgRBbA42wG/ZZ4C07qrPmQLjMKL7vt
NnFpDUdSGpMduhmAL+iAD21afwzwzqNKI2/RnO0LMnfhwab6/eJ5HyePHE+jsj+Fcrqh+WHZ6M58
YDUfkVsZl0G83Jtq6WmN5rnd4a0znKOdtI/hiBh0krmDpM0Ce2NmO4vrdWVqYgcGVT+wbAV+GMfP
IZCDFdNSuk5dWbTSB03gFSY1Ckew+6G2llvieBHaOCjJW926nJ3s8xSIiQ+pvykYBCMMXQz8deO7
qm+NzaJR/DNHfB947ITrxPhk6oPFvjB+GlLnvpfilvTd8IAfZCNsZAbooo390JN0H/YW8juzPXFw
EBqaP9dEwK60ABEair0HGU/3kW1VK2t23i+t/km04wfum0/TNFySe3ox1slHgj0iVh8Wn37h4spn
Q0AaOPtnnr8bQ8Dh+Y3W9ZdBWXhbopjDHemz8j2y6YLbhfFMVORVWWjK2Ve6m7DhfUTZ4pt28Ehu
y6fZS+cVmOqrzCDpR4T4jesdQKKDF5UPC1rVVt3m6trpiH6XmEtwLsLG3ludc1G0g0acbHkaQ9MB
JyHwTqZGfiuLiBQuu5FQGQhegc3rd26FkGDoDkmHtvVPScj8BIs7ZfSvS0L2pU36z4pQPejvitD4
yyCOBhMeNbla5L2pCKXHrB27pKFKO4rFV0mQ8xfmDcCmrEMpshjWf6sI7b9Ao9Bw6Ux3GDv/Jn/S
Um30m4oQQwz1pW3rzOts9plv24aQLGYU4m2Inl8O1yVk6cMS9rVYjV20dDsR5Ua/5TzI4KNV5llq
gh48G/XRM1EI219Sjq7QQuFLQhsqRbTJKyshHgRBpg1Wao7RyUdi1fJTr1DTrCg5c5SvzUOjRnmZ
iYPeRGgnrWvhasjJy+rjItvPS9aTVwSEbUESQPmJ6g4sDI7+eSi2EKZI6SNRkFpyqLcyWu49Lb+J
9bFVsVzNBk0LonEqx42tpQY3Gc/vMnkBjbHfaKQMr3QjviCZ+LY1enBqRqlfE6f7bPXpmdlGl6ix
K0LyjN2wFJ/ymYApClMBpyrhVm+O91PcJ1tX1zZ61j5ickuONVf5FRebXDOiCtd6VD0PFTfmoBy1
TUC4EJlxFVFEOSFP3eSqZ69CTMtjsGaXRyg2A/V1BCt8LeADEz1tmFunRzCU9USko2NBA3XUk+w0
p9NdrwXvxhF/c2E30dqOw605pX4RIJbwmm7Z9oC08T0oPT4YBV8Qg+aPRncIZntY5XGU+fUYaiR2
mdlGhl3u480+J23svAlMRK0x8lZ9jqyNLGV86rkvruNAtCtntJ5iwLinqCd9MrQbzhuvyZdTro3a
RW3n6BqXISTKpVmihwk10yfCKb1bQnq7a2sS1mVreSwk6krMH4k6Z2MAon85a4oivm1yz9lhqJog
rYfmRW0u2aaJx+hBRjUxSr0uzp2aY+trV/6nk1Wyh18fW3dR37Q/5fSrx31/crFFMIRDx/o1n+jv
XpboIui3yAgBADCkYxbxenLJv3T0FxwqtgE+l8SjbycXvSwDcANL2qvO8Td0HjzrjyeXcHCAY6OV
/Ae13g8nlzDagdSVqDpZzbMUhI1dFFlYB+d1bSA76NiHacb8yea+rk96RYU33cMlehjR3IaF6jWC
5Jls0g+BUZ9GTVDCqnohUJVDqoCqM8WEraoK3E63I2VGRblhqbpjbJr3VlHItafJ90LVJpFZmJug
n+4IajXQq1PBDMN4M6uaJp7Kzx1Fjl07OIe8tkMaP92OWkB+pI10OUrz95UqlErsslyozSqmhkpU
MTX0o36wqK8sUfdopLMdThi5EoaL1qoGre9QlxWpfbSo00JHP0cfh0YgtJ/CdrrW0xbh15RF6+6l
zLOGG5O6b1YFIAy2TzUVYZ+l1dqiRuxUsRggu1p31I9lYOHriYxx3XrTA5bFfB3PvQqGpOjMVPmp
U4cuqiBdVGlKO3mIDZBd9Qjsluo1kBOKtoV6lrpWF4jUDCpdnYq3nonDVSVwTC0M1JLSF/0lAQoB
nwAVc6lK58Ec8jWDZm/lqsIawoGxXRLDIhI+1lcF9bepcTeJG/vGhiiZv5ToM9I8WbtnXWzfZ1Tx
gyrnPVXYB2H1MTF0b1NGwaHKGY5lUkdOJ4gPqVVvICwPpajqF0oaB1N1EFih7jrVU2hO+TTQZFj4
ENduYe0rS9zLc2Coz4vqSAZak0r1KKFGt2K9NC6T6mG4+VDvqr4mbxpMYIVbXEmniI5QzMNjEYjg
ekaIcSfMgsO8npudnIgZXUCqXi+FfFqm9JEUXXMFZ2paYXFkANAC9Iyb93WKKk4oaCe0VGcXNNLZ
C7x9Z62lF9skg9OXdxNYQHSDPq7Jx8jVhZ8sy7IBRiU3SHeQt5LZfuiFbPSjKYje8kHvHPsXREcy
GVX9fuzS9qmNc2GtAWxQJHNd0ICushzfwa5MUGRsOOJzA2NAgQjlT035UlPKfx0zrksyID/GH/5Z
VqrHvR7OYKIcYXL4YiTGM6xCTF4PZ5Tm6OsctN4Mgl+MxH8fzg7scsaIYKJMQL0cm98OZ4UXUOAO
neKSMfvv4QVehA9vqkpTSASAaGU8/gd4ztuq0gg4JgfLza8xlN66XjXIFfLhRaBYUtkAxazYkYkR
WthkPY4szdaREJn9giUzD3N/dnrnYMqiwVJpJI/sM8tDqxvzCVZq9OTmhQtuyYtqIoUjg116mGGj
Mhqv3gVpla212jT2Rtr3fm4VuPjN+uQio9tb9sycELi1/mhxCV3WWrtczeYcnake+ABRN7kQtg6T
b6aJNzz3SQc9t6oxJ61TXcsPhTDyXTxinfWiTl878UwOq1gGX2ZJ/c6jbubik888h/6OnhkT0Esc
Q9o7Rbuf4ijODnKEKNLaU7P44UuaAxrYpLzq5z5/r2UkyOrj0rsfTKe4nvrwuYdFXJ3+XFkvV5bC
WPy67Hn4gC75Q9r/RN+qHvh6aYF8on5RiQBCtxzLpe54vbT4Jzo5k/QhNUjnhvGt7nH+YqQOBwBX
v8nlp/7pVd/q/IVI1DakatuULOO3CGz/vLTAStlM8qXOgIxNFYfC95ukUHq1trR5fZLGmHEu282X
hJjd01AMhC9Obr4pGTXhKxsPWpdu+mQouL3Jdp2nZugzGFoT+O1sa5yiF0ZjWzf1kK08b1G+iXmH
b0rbhGCJL/jd5VtijVf1LE5NKSY1Br+qsPCdrKwBNZ8xBVo3zlkSRGG/YQMohd8RsCp8bj+W7mu4
voYVgRlkLjaRn04zNZU+r2Jy7rEXYs+2GenNBMou3QKm03CibRIEhPqaHclGtmxhAJSO3JCy2lzV
PbnjAbG/OL9YOFYkEhSjBxGXzmGbFxD4F/JePmpahGskTyYwWLqN+wyoBoNCbZk/IogIzxnNp4c/
V9PL1aTUxr++ms7j4lOZ/QSBox72ei1xm3Kp3G1GKa7Fvokbzuu1pGLAGH9875X61kOgLkdPh5ZW
ILBWV+DrtfRCyRDIur8OTH6ngbB58bejDzgcpsdLAPHQsUP90EAExbJQCsbTddkE5EtkKSiXR2yy
ju43UY9/oemBQw/dvLwHlS42RUFR58CYr3J3qyvo/OL2fgqF3lU4emcR2RkekQtmKjMA98naeAb4
elFoBzTAD9jHHd92I32HLPjaUdB7S+HvPQXCDyHhr4FgNGB2hmDb1s2jGLQrsjgEhlCF0vfqTwxd
cnTT3mUCLdlT2GRrYgcRKJRyblE2B1bmHi0FWs6m6BnQF5hCBWE2UDasOKK21BRkOihU86KgzdzE
AJ8pkHOWusfUmp/QCuwxjAOMZWYMkBT8M+yaiSjJjNkubGi4EsWaen7xSwWOjhRCOksGc53luHEQ
3x8no7w39EaCA8LzbygKdd6Htxk3OPDxCX6cqgYdLvJ2k3qhyWBFimJnlnG5cjWrZPDUsRKC5XNA
Kk7QX0rett5Zxr5IxnYvMa11M1jZSrk+MuX/qJUTpFSeELyS+c5SPpFiqD+2esVaRTCXiJSdxGCr
44dFO125ymwCHsU+G5QBZVFWlHkQl2EQl0dYfwIWQH1fKeOKoywsuqwT38Pyu7Y9s92WyupSFfOj
M1aYX5QNxmvd2B9wxiQ4ZDRllQmUaaZL5OVIG8Y5SpWSJE5zl9rRtJ9ypBmBMt7kLxacFzfOoIw5
ubLodIA3zxxKmpVIMRXk0p22+pRoDPO14d4L2dusRVblRydP5/GMYh0kfkro3qPTVct8ztAw0VbS
rZaCvq4Jxwv47WBMvsIohyaLpM9Ej7QF9qm5YW7+HIhfC/d/PRB3H5ov8XP2+SeF+9sTEZI2WDbk
ZqZQ8UHfTkQOSzKAlE8GqcvLP72eiIxOqEi+kwh8OxFV4S5xcwJ/RIiMNvd33DPeWxUJZQWFu0FT
oWbSNAPGD9UFgAr081qSXxdxssEj0bCBX5qRDs9TRCqmcZuumnGb5JpWyMNsaZCrsqXQD2ybI999
IVuNCnJl9s2DBkTePk5D0tDgm/OzrXEdDl3D5QqF+EwbPVgtiUa+YhNo59AqnG2IfOlOa7LqOpzH
xO8tRimB8MSR5Qjwn8SgTR0DF2OgiNZOif3GBRO+Ysc+bDCCDWtpVpIh43QVWgtJ7oYgPqOWlB1L
HcM3w4IxyDk+C5y2vxb5jJ9wBKfSMmVhlCH0TcCwfGf2pb0qiSU8RKLpdwUmV1xnJQZIrzKH7agH
7JiQYa+9yHSvm1yL/cA02Wm7YbmfIUVuu7zqz6SM7E3jBlQjdSP9KmCC3AUarXvliENfTgRLpFb0
LoyMaOcsuX3R9nV1abUAAtdtj3hn6IPS84WoCeUBTxQ9Jd44n3BgltwAyuRxmQlVmgs0FV7rZL6h
OiicQjRTgUfHhTOo18J9YrhRus9V70WuBG0YvntaMjsb8vKrBPHPSFVSHvy6GlqXbL275SfXPg97
rYZwzhkmNjfidxTBT4H/Xquhl6aDckStiv6xCzKxjDtYwGg9+LnyhK/VEMmnNs0AA9iX3FP9t+Ku
KR1+LIj4aaNM4u9zmNHqL9aD70RqfWiRr5tV2SmugPAE8RwCb8+TUxQXFohSxCtgkcW2r8xzmU9b
4RLOnKk1Qt1m2tqoZOp3PaYhLXlwoxyj7hj7ndpBYNKhElFICLsixicN6yOhOKhMoIroebTN1SZj
wcKzAiX1GUE2IPfxLEqL08DiI1MbEFy5e2ey/VHtRha1JQnVviRVmxMY8ONaa6Cvx1GabPHI8v9X
u5aFxn0DsIkyxGNfkxBUxNa2eQ7UlsZS+5q5zc2rIo9SglLaR1cP/WwgLCxhzaMjM1ox/BZAY9ij
dr3zcXTEFmRUt0pL4PyleRd0PHc5V+YVEbWQXYfgWbBbCtSSqSGTY9Oyd4rYP6FsMA6tWkkxWg1X
o1pTObPR+ugbbwITjwpsqvchVpkV5SNZ24sLlA0hyxZ9FbTrOmduMZHARhO3W2wZrLyyftcKXGVt
x/nnBeQo5bBpBo/RdsWCzQgg0nc2RWILeRerNvgOaCQbqzPAkgQpY2ST7Nm6AOm/jOmTzJvRT+0v
mhd/0FMiRBLEBL45BjqMKau6rsd5bG6TcIzHXTMW9r5uP4R2COxjvaDFiup1XeZWeEtoUUoE66K1
d5XqMSOT8OjZsDWElenGc/vDOFXZymHjwG2gHQlM9OYm2nJ0Oc4mTQ08K01IXOUyICeCWteY665K
3MjvNfiHKylbIgvK+bqwtOVTLQta10RH9cy6qyueslr3ziNvYIDPrss5NUscbP/UN18bvn894s5g
cH2o/nnCuW9POFCDggHJ/6WMb064l4U6lY3BEah25K/VDch7SQHDABJLLd0i08LXE+5FGil08sVe
N02/0fK9SPnfjCWFTVnjQeRmEgNSg8by+9kJB6yXO8ACToMXO+9dWegEJiT2ZuHg9UUucEVmQ9Qe
kI1R8BuTfcayMts7qVn6ld0ZJxKm7LshyAKC5FsL0kMvdnQ52m3SEuxclKP5XtPLaDe2QbUlXBwE
m9AKH35Xtx2nrHvK8U35lO3pbhj66tj1rr6vtFopwtoeDE4Zef7o5jmRqwtAoHCq0s2CK5IJfFEn
u9xOet/sq/phmWrXd4DgXTDb0fZW09zMsZPsEpR4eyQm5iYpi/ysstJ41TRWs+7yJmbHXIzlKo2Z
/O/1KAR/sFR+PUfzw+w5I8r3AaEXtKijI8bqzPGqaNeppS0Jk2QUyvm8q+N2FydaucnqDp1mYPZ+
72YsXKYuP4qorv3Gdt1d68noU7CwKoF/wWAqznvbt5FgrsdmcQ+ZIBA+css4XE1tFZYoL4vmTHsh
35cmQs0NeANzPJqTLtP1WDtAHkSqL/UqQpZEzOGLJO3PZf21bUHz8evKZQMsPfvQ/vO6Vq6+18pF
DWts9q1cicCuAJd+d12LvxiIolR5jV/+dl1DwyHKh4rHehVDf7usGe2A/6V1YVGAa/h3mhZDlWJv
Jzmq/HGwyLOnxt1vqK7mu8JlJgJUhqbuXvcFalc968nmkaRXDYPqWVqnPM7TxNYrn0IWXLO7wR/t
HGDY1L6VCKzjupufJKq/QxHNqd8GHYEVUvs4QQk8FQYjmXLlmGnR+Qwa9f0cBQz/+axWTVw2e3Om
8wEyKBFsVZnfWiYaq8lyN5bWZ0dONqogb7AOluRp55cdR5KQW0pIYbfOLN3dzJq3HEIG/QSktwZg
VcxK4dqeMvfgjHHkR4EWHYnI6k9jPRRHE/k5Q6vEOlSDaa1JxI7bDedOePTUn9+R7byOwiWBwUgM
tDHY8bEoreSmZYVy0IZkIAHNNeSh1hyIh3bnXbplxhjHsFkWmjLdhmVoIOaYLkWfj5+yOCxPdilp
ZSIRn2l2SXNSLeHWzodwU3d6d1YuU7LWwAHATkaOEyOF2nZJMl5wrEE8m6ExW5Wu34H/agl3M5PL
kZiymzIi7baCege/eeg3c5ez4aahshxmxTIi18wFXMiZPDnn9pJYm0WK9qlekBo5aYNmudRzZJHl
U8wczwf8H/uFGLJtM7WoLtmpr6hOm2ucEOJdZYAjEkVvPFhIX86ajmUvQpsOhhz86CG05r0zB8lZ
pEboFsvuFdU6lkA7B6TaReTr1NW8YWoZAepSDADTbLZTKEdfpDFlmIh769wKmGqxSqWu8holZyTe
JKCYPjZyQXIqi9QXdTPdxrXj8a3qW7eSwbnZDemjJ5mEe9w8jslSPS5SL25za2y3woBsbfeWt8ed
b2xmXeuv06j57OaV4O4SEJ7ohQLh0CzPjaUxD8Lq5DE3mdcVbNf3Vizs89py601opT2/r5nvInbE
2ZB34SW5I+lGarmz0lqJ4HbQHbIaFrp0mb5LWXTXZn1cwli/rNHinmNPd31u7gmynRZt+mQhKe/d
M9z9fJF9ra20oTPPuaGZu5IQDBbjZbydJ9f5nLNYPiv5Oi5lMEsfzI3rl1bV+UspngdvehwUUVfv
vU/IgWH4eF2DhTXsl8OiGLzepDlrgnHHY64IvbNRRr4Th2B7DdHyLpOEdMe6Wva6FBq03fQLki80
w4r9i8hT+I3iAXPPDbcEgxn7SMMN3iNDIqrPgCAcpLjgcw+ToQ72j8gnuV6aHpRFlvs2XMtIx7y+
VLFx4Ec7gzZwxFEj2fK2dlCj2chG9k4H383TmPLmddkd4xDisfmVfQwFOVI85AVh/rs0zutNrbDJ
QgGUabZgb6ogPEKoGETk2llt9POtCXW5ATK7rhSIuVNI5kLBmSeFaY6y2tpMemEfKgVyXhTSeSxz
FF3J6GzoCK4Dt2vWGOFD7rNzslvSAMiuOY2raoSJUqJ9QOsVeZdRHJV8zvCt/txOv95OqRp/fTvd
Nh8KJOI/2YtIHvfd/ZT7lImyilkshei32ykhT5YKlEEO+nXJ8e12yhCQSYDJQsV21eTwu0EAK0bP
4G6qMjHY7hNT8xtlMr3fP+6n3Lcx6yirKiidH3eMlghN8DZivPYcywNMD79StpOm8mmLDTeo4doe
TOSTbrAckz7WPy/OWH+OZU7c2riEuyBmh9GF1eLHMrb8wYmmi2hkqdd7OriVqjE30LRZB472Z2Pw
mn0km/Pc1PQdJh/CQA2zupo7Z9fPwjqj75wPhtM/913LbnJxnqKlqq4xANTcepuPdg6lGZFtcGyq
gug2WaEyLQe/0lx3zxaRDG3dtWjnLSAirBd97m73dShYRQ64S25GPTeflqQv7lphjZ9dxmrHqXGZ
xbtxvWGefi2Halg7kvyDlWjr9J3hwSLTjbC/t4og20Abh1v2gqJjgoLamqqcY57ru+Dov+77/nnW
ohBscKWfjMWBooZVZW1ny304WxvYspwEbXpKa+1oWlrCUeyuewOynVxKBOXuEKz6VqJlsD5FHkMP
9MKoXocrxoC3MC0x1+QPDP1uOgC22VjcFV59bmgD25b8up/DjWkvfheQGuo4pY9Fiw9nbhj7iwiv
B3TxBWBvPe/iAdsYG+KEfFBt6svyYHDjBmpOzA65r8Sseub8ri2VXYMdtVP7blkStdq327joAQFo
6disgl6XGImKcSsQom6pHcp7fdT7z3prya3bj+07UTb6qi4bevbBnD1yQG20bKHRSijVdXZKbFKk
myGz/TqBsDOQnnfw5qh/5yXLGTtFd0WI8kjuqAYaAHDD9aAnKJGc3P3gllGx9zoruWg1SMcaqg8/
aN3hqnZn5iGubQS3U1pBhsYfd7sEorrBNZ0wBeZ9Xf45Ab+egNTXvz4BCdcqup+0Ezzou+MPySaz
xpdclDdzUPGXYIJAT8C2463CgikB8lFC7JAM/EAQU7omREvsclHsm0Sa/N7x9485KHsPtKUomGwa
CkJP37YTSbuMfRVF1jWZezEsugQiXzwmCRqFHGZiF3fRxq6D+sIkN/eq7xK2GE4rrpeY6s+hBz63
HQcrI79zBXWuJgKBO7NlKmZE4dpIM30biLo+jF4e+ajco3cvGeHZyMavL3Ou00Fyeiy2MV8VYAfx
RGVm1vJKKiUu1ic3uJ8dkRGaZ9vG+0qlyU1lcaEia/KN7nVB85g2mujWiRD5cL4YERODybbzY51Y
y3g2BGxFRgSxk9uSYCxbXRI8Ql/QqQ5BTm1yY6quARVo5oPaTu4nEXPIVgwvmjykz6itqN3opO6t
R80xD0wjvOvRzItjXEb9KVb9CtNfSjTVw0RxAO7cUJ2N5WY0OYyzl0OqOp/opQkKVT+0qM7IVD1S
r7olRtWxT3B3dhwCOjYx4VypqkQRw+m0DNVzaW3Y7IUmOXsTGrJc9WbypU2jW03p2Tw7aE8y9z62
JeViov58MsQNKMpTfrLMhp4stGofmJhzCCritEqDJkq3ekg+1lQeq5cGcqGVjKVg9pgHy26szMQf
58FbExyg77QgdXbcc26LcILr7lnjIax7/pgUXx8j1P6AH2Jv1m5LKKiJ/bNqxueUPRweMftmMnCe
oiQNN5UeLl80kd5ZzTzsUR+MaxG0wDtHzscY/uaByYcE2lrX2uVoNsZdWefZIz8I0jpRAiWrlIBD
CIwJh2jSdJWvLSK4QOHKmN0uo8soMEBmZpmTvzRbJyMpJTgtsGjJ5HbHQbPc1eg0wyaH23osrVA7
/TkO1XHoKoLWr4/Dhyju8p+kybw87O8DUf7FtJ1Sy4FeiByF4ejrZuhFzomGgPGoktMrcNC3uSk6
NJtjyvhJzCDaUO/bRFX/rRPR4/XfDliYjKpyEEEcBaHl/HAiGixShlZU+XXuLMG1MS7pYSpFAAAP
n8cpqIK5PVWGnT+B47Ozp1ZCKU9cN95KkQrQpGnqtZdG6sW3pegqVhGSQajETUvQXoRVFTvgKkTv
me3I6WupVqbQ83YGmxAimOKI7XFFo2sGs7fOGgDzbYmnW7DucPvIIfFeZmwWAKYa80VJIsyq7PWL
0IMyhlN5PaPMWbOWgEbcEAZquclNnTp4yb3po5ZqlzAPr0epf+6l163N0ZZrexY6AaYZsSb2xChW
RY9KFUIq4pmBgZ0UfqxnKiJYXtQJavBUm3ygiMl6zkY8vSraVCu9U+TahJ023npYujvXGUwWv+Wy
jfCPb8aqkSSRLqG/1HI8L0VKgokqyEyv+1wazcPMshxNbBZTH+lxde8wnYnIaSBMYPGXqqFEZLSR
D6zm63MW83d2zGhojG5iysGwiw8x5aFDmcjuayvMBNYuZzwFVmuedY7+TvR9wXFoZ6vKc3ehUV8b
ecvGeW62hZzOMDnt+4AVGEfaI/j5jnxqGoEdeUf5LnkRwxLUAgWRRXnIHCkKTXoD29ZWldMkF2Et
3YOthe1VkdXlmanktont6I9DrCvsSZfVR6uBTEKpSNBeA91WWCwcW/Dxm0TLKIlLev9G7cNnvpQL
PnB5hG3En2nbyTEvK+xqVuZsE+YMmIXwQWpNYW+iZu65wVUl2hrY+nowJjtbi7Qny+lmXyeIYDN0
RXHZhQUBWkUfg5QeWYt5eXOQBSKqeYBR7GD82FKrJigskQfkI7RFORc8c532PosMXFRKS+BU7DgN
pS8IldJAM9EcVIgPTJeBmjUSeuApZYJUGoW07gld0VEwaDH/lSpBg6ekDQ0//fU0OimbTIQPHna3
xyHpkfonjnkTcaGc+HywuyX4pXoln7CUkALQ/XIUKmos0zTv2BIvrS/45gp7JnQ3XbiYlim/mZbm
f+yd2VLcWJuub6Wiz1WheTjojtipnJhJBmN8okhDWvM86+r3s5LCBozhd1MHe0fYB93xFyCllFpL
3/B+z2us+zy+HdLOPEyEhdmfjf0hzmWv/fXGflBjEnb/SqDLXz3u63T8NXgaIPIcxs5FXv59X+dH
e7WNATpQsD0Ijx/3dVi5imWhm2cPRzr5dPoTiZDKqBPSZGiX6IR+a193qDM829aZMZWR/FGAp12H
1ln8/EndPLKGqAm9HKP2aWJcWPajI8enwz4fWic9GIeSvEhTvPkgqbnbEQweOVLUbxNhMm4Ku/HA
7A+l3LDWaZz3orUTrHMAnSvKpx4wT2FXLozLu72HuS3szFNhbE79krKCmutuh0kfdVgTmHzQNUes
GpNm02B/DYRHei/c0k2Ga5Z9MBm3kVGn66Eri4OmwTdrViFXuAgT/AHDUU/R9un+NZw10L8VlQtL
TPoUbpdMtM4bH/sIqTlEjm8veuRPwBLjnmlQ1lE66C2mhMPd0BgVQI7htByz4NIYK/iyyDI2Vhtp
Lnx3ZdHIRjzT7NhZ2rEdHDLkOaIhUCRrjhonlg/lcrSPZR9NAlOP8oUPAP4QcFVP5QN65BG/ZF5H
amreG5Mt8zKw/KO40LWFN4wTolMPhoDWDYRlqkBppCYz45PRN0uvVccbg5EyS7B1m/Nx3xKUerqD
lugTMp9Ey7AT3UMkUTQS69iJTnLGJJZ/1vrDWifk+fVaP9x9+7ar6vy1sh5/+GS5M89N90VFkvMw
F/kYxqn636YiTHHpxjyd9LYBBgn4DzY6Iu99Oi9p/W0wlC3zYDxWCX+jqPfTUtcsBcEhgDv2I0R+
LyZylFCPrV5NnI1hfTUtOixfw4nN7fstOX/oo/+Vtek5/nBN/d//pbxQVAsuKOEoRvNi/JNAUZCR
nu4nE4Ag08PLclP0E0PCKnmKTbdYdNgiyAw2hr2MSgStg4XQABgD4nS1TRoL7UgtG/gjyIPbJp5o
GttleIfu0TnW4rG+TI3RuB6FURtEFsMNsxj7X6z2VuYgH2uiOd3uZ4vtPliVmlEcyV1qHWICEZ6H
zBuceE3hH3vM02/ozVzbaoWaSKIFFbFQMG2JTeuaGl88K0W7PBaN80C00BlGdmitqwW8nW6cF7mq
ruSmbKmo9fRBQoU4xFebc8xAy93Yt2gdvZ5el9fJ9gnAo5I6Ggs7EUtcEYvdFMsePoN574mtoBOb
grrfHwKxVThi01DE9qGIjYTf4T+mkT+l67jAJOvUahJnW+6p3VLgddspaGhRGNknQF84yrcgvj2r
Tk6jvM9WFgrnaUatujhG5Nssu9DqT+gk1aMLpAJ4eFvllb6sW6lEUBzjdm/DPLLMOcPjMb2z0i5j
CMup5sTDKfYYzBhKSg2KWfIGLz2v7eLI87wz6tW4AyRLRj+ZEBSoCzXvSaIHxc0shi/7asCjIgrp
lOQ1m6dhIVZvDtnSDpRk3GqhAhGgCLRZFOjtOk3Tc14Z2Gkhe5ymTxPUV7dpVH0WouNyNY1AyrCT
eBkVElL1yioOIIWOc4b/21knl7flFGSul6M1K6L00qlMesGUaddl25/UylBih2EV87arjFVj5rBu
bH+rRIZ/bKgtLUE4KsWSltDZGA60zPjW3KwIso2kmcEcWbhxryA8O2788ovtNMDK8aHKNhgCxq5j
pNs2G9Vkzu9a9L6EM/lY7l3K62EKeNreXnD6s9f3w3KDEkG9nzk/dpcXWZlhTqM9wHzZGGrg+jrD
usZvAwv3HIrvZ3ixa5QOjiKGnFgbW75qcmBTw6y3bz92FeIqnwQhfpAouKlzDt9cAuuaiZnoj53h
RZgz0nfVO5P7hL7Y8KAkle+BoMV415NI6uevgmju6UVUkWcZfccpsMg6VJV2QRJBJQ7kSztetFo/
kyIqRJdDRFmnSIFd0XxIDyprXAYNyD4tmunTUjUOjUZ7eGP/Em34fOP/+ZOJKZgntzcwlDYeGErc
VH11nEmfpyFfye/BYN97EgmBn57ECRQZlTgniWE0YF7mqrRs3/4SX70OglS45bZKgfbFo4hBlu5P
BMUbSzqMuk9SfKAH73i/Px8I+udWCVNurJt4j6svTuGVYabpiWRuYqK6BM0U1pfzYPqMFUvrG+9c
zyu3jNCb3FSXTSyEXxr0Rn7aenBhrY3kXFfpkWM8dB9+53vn+ISz6GzoNVovnsiMESZHjwa+kjLG
G/c0jGG62A81vV+e5NWL0Om4WMz46o5IYp5+7zkt7wHSnrXR7GvPv0vli9/+0jG/+nH8Fw/v4PEO
wyTB2ph09UCTuEO2ozH4zlchns4fssD9904djdlMDXWLBtD0+VU0GsjsYvRtXjog9PqTUmmPWtQQ
frjF5DCw+t++KkZBmYejCYD/OtNsz883mNnoVWpnb8x2q6cYPtElUPzEffve/fzdPDuL8iIYCzpK
c0XT2JtAPu26T1nz5e3j/7wgnx+fKujT7x7PISnuSo7veNtBSWaedtwE92+f471rUJ+fw5c63ev6
1N5ozeGkXDv65dvHf+8aXqx4NUsdScisNlr1OfSOm3Y7mO+sw5/fDM9vk7jEJ/svOp6otSRWXkuf
xEIFOQ07bAEos8uzQvssU5FsYumdJ/q963rxRGeDh4EYvKINq3YWUsfspaWHevJjd+/F6tcdXFMt
DNw2jvqtDL/JLTW87p3b996VvNgBoF6UTZSX9iZWr6bx3tPvy/qdh+D1h4xMS1U0tgFRfH/6DSHK
nzol1+1NEV+rADhslAFv3yhxI55vMOIZ+H6Gl9zn3gxixhwMG40hYjLruEEUN2Vz0wjfWfOv360f
J3qxJs2uqzA651LKaV2Gh7V6HGhHb1/LO3frZSsgUXs9k1BSbyb1TsqRHjFZ+PYZ3ruIl4tS7g3e
WRqLEsFFOZ5Y1NUn4+btkyjiVvz0nVCXE7mqSmXuxcOLA1urOiMJMc1d6S62jvRdMbrD5Pq42ZLm
XZjXb5/x1Rv35IQvnmTPyBukkjwEdrprrCvG1j92/Bcx2KikMc7IkbOR+wvLwHH09u3jI8p9+469
WCfWoPv0w7lj4acGtG17Hl638/igP7suhUPicijeeRDeuWP2izeYAvILGA5Pc5V8Cbybql/vr+jP
rJq4U98rN/Nts/1rl6FKGE+36e6//+sozPyfy9bib77XsZS/gTlbsq6hRdvLs5+WrRk447WhIC2g
XMV39li2tv6mF4pYjL8kYiMxfTrGIRPvUG7+R/PxW0Oq+Mw9exJ1gbFm0pX4Saxc8NgvHgy5qRQm
wKZ4MypYTiNFzQXjJZr1lG8WdA2VxSA710UcnkeRdzPmIPaKCPvcqG0QMcjXUageF6F+5UUhnNUh
mOuFHNMes48ha0QzJ0uOe6fu7+j+OrM6kCBrZikyXax5c7/smBGDFGZkHLaOlI2c12ippLpee36z
wh7lMsUVdKnbTXOadi1tvQ7YVNWQp1fVunA02MBtpR3LlXzblID5cyMPj2j4rDtLd+ZeE545Tb4m
CTIQr3NtlcJYvOGPO6pYGTKy8CAOpssSKKCL4DhkvL44Ky1dUJzsA4eBc5TvjJ5VDibNlrw29QHp
e+ssZUyiZ0rT67S3TOH7ZlwVanJuGIVwes+kmRappyXYGleJg2tUp5gLNeqRUmeam9rRVpWKjFK6
fRGXyU0DdWRZeICXB8v/lumU5o26c2a9MlLgKZvzWG13VTncpbFqY3uONtxQqGzJIF61LvBc3AJ3
kaff1qomzcABgJi2roMhPEAkTE+ybSsYHu1JKamr0U6u+rwG6qhpI5QDs4W/2AarXE8PCq/c+NF4
5nh56o7eUCN7zr+lDbC1xJIYohsTehdBkVJkj6O5WsnHnlMd2CUuyr6a4GKKjxy+Qt2h0RkU0o11
UusD44SAbuOJhmmYmV8iTLNmXd3OG8jCySaYrFWsQfY28k8q5uV1YxyWWnHctv1pWUjUMfI8c7Fh
+WTX6VWYRrabN/GyjJt5VRk3Ld1suOTGIvTNuSnZ5+U05dxhGOw93dClojThPK7lZj4aoNE0hnVd
M8lvbSpeSBvTpV6DQteTAVet+EqB63jS9U4MMF2hkTEh30AqKZDdQp6iL0o1uRgteaVW5lXfQ0Mv
k34dctkQ3yuY08Cp1aL3ZzXG5D6ikpksvMqbuJ9cLNjvWg+Keo2J+CJN6dnCWBAe5+Ap+KTM+qx7
X0FKvEeb59EZcuQJxJXontb2klb0BU5w5WwUjuq18FbPQ7ThfZrdycJ3vRYO7L7Zocbprk3hzS5j
9+2Gwq/dzq1jLTXM4sIubU/ZoLBk1NxP1GtJbE/3Y2yGyZHVJnJ8UoyaPG1VR44b5j+l6qQQI1cI
vLJFlMm81G2tWE5aEKyqLtQ+JzUDDt0Yp/d8CHnFeCpouRx1ZBsn2k1uMOpFZo0BMYMtWNz26Vq2
UntVFAaQe89m2CHTB3URew6DsdTBT/Q4TrCt55lIPTs5C6pK+ZxC1+DxA69NGVFbwr5JLhknbU9z
P4KIHngAufds7s4C0x3owRXIQcjdjc0yNYQxSCvA3rEfyrMR1nfihFc+7O/OCE5p71xWMMHtgV0D
RvhgOutSprrZYiJ7OGnKVQ1P3ErapSUA461AjecG0PEJ+nglMORom9ZqYwOsRtpxAPfHnPWqeOSq
Ch8PYOadXq/qusPZj8Fel24fd5HmNaNcEND7EYqpuaeig0dPum5bCl56LMjpvcdMJ7ieXQhUPZad
A94j0aEcsiQCwOvIqyDyCRY7moPaDfvugNHqe9XBotmH3C6hNQHh70gnlFZpC0bhTU1VbCyKoyFt
vtV4sM/kIDlJ5fjahwyvhdSBIcWblqcw0WGgJIEi7w0oJSQZsLycWmw9AjafCOw8nN5vowDRa2Vi
LjRMq9eexciH5unZbLQKn4EQmm+WINo7KlSACsi9P+D6XGed7Qbt5Pb2sEn7eg5Ahip55N9GkPJL
iPkSGpkZud40q6HpK1Fw2hK01O2AIhnUPkByh4ESBvyNgRaIXDD+o0Ftz1FOeJayQsQ8UDQE3d/5
2amBYqIVUP9e6TeRwPwnGdMHAvzv4QCARBIJGaYAmAOkmAQowi2AOh9PDQYCGUYC6Yhnyp+Iad/+
ExrPtyKmhvDptSE58XePURPSfeEDKFpg1N0EmflH1KT8jXKK0iIOIA8Wt0+iJoT+FuP2VJ5AOouA
6nFKTgj+TUXYxlPvVBiq/R0RF93El1ETTX50sgwSqToNf+1FAjK1QauY3mTyulGr7ipN7WIlo22f
WYbnnWgpo6BNVA33usLMCyYg1KQDp4rmQ1beK7KnXeaFrl5ZQoAY7rWI2OZYB4mDx4Ipk9h2QrQo
pZp8rJcBvSAK3Zmr9l7jxlAsXS9WnE+jr0MFQXwVaX7jZoncHLf0hxjWQjMZAco/dhg3cCsGX1Zy
lVZ8IrtatQ3I0hYJ9xIHHHNZ6z1D8xY4c6bRgX2wkq9CMeRSt9o0S3Mkmscpstz2LLGtZBGmcbbw
UErNU6eFPuibwaotO1gjpvytMoZgqRv5NykmQKTj72a9fukp6k3otWsAJUdIp4aF0taDEJgile+b
kRxR39F1XHV9w8wdhCEAY7eTx7tModh+5KnOaZ9F3woD3CBmMHgrtNylQZZopOibJhuKuXgBQxFq
NGyNOkCFpdTOnMA7t/xecuEY9XS99PvEi3fDEBVz3AtofNXTKqqUb9WQQouK9fM6axdFFh3nqbUY
zEjbyLrEbMa0lbzyihggmffs7IvRispZ4+OoILehtKI5CtYtK6q5aqbjorCKdsbbnve6l28z3r+z
Ku7NWWN0l7yGvqq8UtZmAAMir4u1lxjQFQCIzLzCUFcMP+M04FsbssNu7ZSMW6UaUMWpH2e6IFFP
EAKOa0U2Z4XFPB0OvsKHNvmM0y+PSBYTQyfZV68PrpjiJ4JTBbehDj83pXlvDu1BpGnNHMxUhCVN
ejcyKHUILoWIXO3Tue+jZioLiP68XcuDsSTgA3CQ4FSeuG2ULJWutWaQHL6kYXUC0WIiog6bw9wW
z6ef4yFg4MWm5ugVY9Mgro6uUiVMGVqOr3rb+yQUv2rHPB+zx+Uh/hZgeEWoZYxddxIRfelxt8Hj
mEYPVvLLKs5XqqfuwpxCQs0jxyRZ18xVEdD1cRAvvYFJQhzec/C31nlA/BfrOpMdCYB/IkNMY+YZ
keJYe2jDiB0RvUMtznizZlmw8lMCpQAvHUs7VIg7kQqdK16+cGqPsqJxocFLKOZdrxlIrLUv9lRH
sy6BDpXkhKDhmN0MWcgY3cjENUgJZJVdeZAqI/hvKWRgPEoXMHBzqiDQJ1oAMjNrTL6ZkxiGFOF1
Znsd03SEgQRd7bIV0fgYVJ+Qkt8XxOka8boTVwTuChTxkFi+rtvDNpZXjJtIs5BoP3CM3YTq3rWL
+kIXCYEiUoO0HGy3JluwnWrXVtV5J9IIlhgWMU5mrXtyjFwkG2U9MV6feFdNp50WJtheI7LWFkMm
hRZijWzIR5ZIXGQymEKkMtnQn3ZZhcOISHMUOTtPZevKEAmQLFKhSSRFMIjspVx585h8qXbiG4bi
bluTMRVV5FQ8uYcJSVYOYJLMhLwLGvIt+IDz2Og+NXm3y6ggwhzByyf1BsO1yd8c8jgEew4Ixnad
iRSP2aGAuF/F0EcL52ko2XOr7MEYedGp4eu8/80CuxEyRshAzWkiskhYipcOaSU8jXpt4/89L2Sb
DrXIQHU/7hb6PisdY4rv5Kns+kQWZnM/qE4GEnoCT+Jn6WwqC2roEX5DmXWcJ33M+BF5r0MCnJMI
d2RFSTBehyTIuciUQ73ricK9G2Zqz5vKujZyOcIgZfTcVNVvxyDAJDwJLga/dpZJ6t2WnZ5CFBk2
VGslFhlq1saE/D8oGGeDnGEbngJQIcw9zKtBbVZOZs8VbxoIUKUb2m7pqvWDzziffAotb11UOoAV
vK7VDCecrCPQ8qSO4BTqfKThHOAwIIl21UXpz2qNpnplh4E3h5d0bdvpEoB0swSjudXaqjsKeV9M
lQOq4S5sQL8UdXTd9uMdMTaCiUZP3SGOQ5qv9YUiYSPSBZe+ZKwlvMdHNTjo6uoCagQpWlVeqLnB
V1tf8Cb7FqbpRWBFBxDaIEeMQ+5KprkJOmctDhXxE7soLiRGtLzAQHbhV6V6FFPOFh4E9jB2iEhD
RBFlOCAlAO+kHkGV8bm1JbDZdNQkfPXUEF7g/E8c9xDHUcb9dRx3sn1VwmXzR49BnJBlyjJoe9RI
ew+3J0Gc9jcMBAgIiPAZfBT1rR+lLwGENXHdVUCZAHD6EcSh7EcBA+8ESeeex/w7QZygpDypWovK
F1RlReBpmT6n1MaJnvYqCoTvYJXjYaOU8I1BzludedSHWm99QlHfHhDb+IDTFWueSfo074G+ulVE
BQQJfr7wJrXGpNUK1hjZZMu6GJ1lVmXa5ZB7yiGtymjRdc3nPCMoDBv1btQIT3DDAg4Li3yEST4K
OLm5x5S3RrWaks6/oorg3NfN6B8m8rQ2ld45NoXVE5OEuD6l+D9BMhuX+Mb7ixFWw2YsHRxps9Y/
Kw3ceWryZuBmTGZHatvtSt7zjYszhR2zAwkKCGrZAivLafSobBV9daRAbILNqLXSReqH1mosg/bU
jnijLTFjEfoyW1cjV5XBZYopH20vRNPs8qwGpKQfE7LW1q2vauZCBtzczvLM1CUM03QN/6PQXPxZ
bQ+rjdbMr1fbURLexaRNzSvFZv7wccWRNtmmIQiGJp38fUX5u2hSQTQJjpBpQNBksJV/rDgccnQd
jpBBkVogg2jvPKZNBmh0uOe2gqcvpH5gJb+hm/zZZkLhIMzSQDWAR0uD8PmKi2QrULXJMc51eQyP
HScpZhjFYaxgRfFR3+ZURKehiV2KY/GJVefeVeDI5bndeKgsB1+76/ikdPsGezYMpr8ttDrHkqbA
bsHXkvYLMxW8pKuyViU3w70QuxUGW296NUxYGp3KzFiUN0jUxuST7XfRBK/UCFbsOHC+6JRt/LAI
4kXAkN95M6SG7NZVoJezsuGm8uaNQzDPWkDyI7fSzu9KfhmLquZAnSbbYzZPiKQp8UqbkTfh0g77
MN+0jc9ohmJL+MOlve2XLsMLbXBSxlVHkFlE7WHNaHB6HIfU3zCjsMx4PO5j1R/njjN2xXFuUU7/
muAA5gJehfSQRbDT5DSWLpK4OlI96KPoAyf11DZsMBdjTGgNMQYFdOecahPESD1VTweFzE+2h3Nh
nrlQQIXMzNJg9sHU+0WJA/Ws0izvtMfrq58xSX1V+RObF9N3wVFsp/5Oqbvsi1K3lSvLZbbW03D8
XAWMQYdyMyyksrO+KJZSnQzM8c1Lyw+PCNDC5Z8N4GED4B346w3geAcF65XFzx89Ln4Vw1SEVgo0
A/qwrPFnr1uhWYYr9IAIYuE9vm4pjDAmB3OIognrW3QqHxe/4LDrKkpqhuJwtfo9EgJVlp/et0QD
gP4hLAIMo67zfPWnoLI0I4ywj7PlybjKIjMejjzd7qh3hFLbKDMdsAhsl6LeloKKF1ADLlaj7C3b
LEqbwwp/SHwQGYaKh8miWItcanDVgTHcSyp2WX6da0421ytlw0K0hIFmJ9JT5KPC560qpgvUe3Nl
IneuC606xL2NckM1fIa7cAR9FZeYiHEMu2RwdcDJMElj9HHTbT5WsJt1o3GBFDG8rwa7oh20uTrp
90XS4ocTELNOxrTSszZjOCkcl14e4jdj6HBaKjR8OBW6ua9/nYIiXCNSwcSlsZeMUZG9VlkHC9ug
Ml16pNpBfVJnKSacfXcpD7zKO52JqX7Sib2Z78JqZlXm5i52GJ1olfpEH0TarRu9G3tkMnJPjcSj
5UbYYZLn2MFZXoUZa93ctTHFizp3NHc08JhX/f40lGmVDKFGtchRmLArY39utzr9t06hyYb7at1O
5UFJwwVMK9jBPJJWSaBT77WGFPbgcIoZ5KnXKVRqlV4/MALtTIu9wzAsp7k9NDcY9YlJsKgiT+Wy
yq7P3TLO5s0YXDcxiUaq5EeeNbXdtdXUennghKX1uc/Dfpbbw04oza3QV+d2PR0QZm5gMNazrjLx
BPO84tAcqGx76EMXjAn7bgVzrhX2fIkw6nNw7Mu9DOs+YeKnCjs/o8bYj5cJJRq8/nJh+tfL+smA
C2ARcEWksyd1OhmzsjcGphSlIy/Ib6DVkYAoy3BMN6maX2Sad1rWTFO2XXJnFfatJGwIfUf93Alj
wkJYFDLKeeaE8q4W5oXwJ7Ax5G2xknKsDaupPoUNfsE892fT4GtLra6Z2fgh1op5GFPknMnCKlFW
IuI+Iz80i3iZ702ZJDMskpPcvifcxCmmdIIU502l5HarTLxguFZ7kq6BYKIXZCUy0P6umFSSoqHs
q7mRqOTnvZF/HsbePOrAZyDLD0xXTRWfOngWlbvJtr6qGbZDVVQjEbSyRj8twnBw3HDy/mBu/4sN
GMNDwUz89Y5+vsvu/zqrdmGS7F7Z2Pnbx40d8r/MrAkQGdIlbGrYWB+jOuFdIwI3m1QJ0qzo7j9u
7M7f5F4MypmGIjZvkf48buw2AZ8B4JpATH8Ykf6NqE4TGqIf6h/yKFUmOCTHQ98uhu1e5FFZ549W
31vd+WCO8dq0qUYegGaUP4NxjfJbJkJHBvk7VOP0Lj16jmTqWtAceZOsfDWUomBLtXKeUngKlTxv
mgAYNFDr0sJsotMu7NSCyApMl7ZjH2EfwGCxrPaLWpe94MiCUQ+cBAIFBe44bCFIASmR1FmijPUX
MwyKTd44cu9mvoCwVkpXLXJg+VXhauQ0kUxb6k+Esn+enTdTlMt4y2z+a2ZL4u8en2WCFPCjNHDQ
Bgs1DJHI47NMuQCgqKE7pDCWSpP0x7MsIhGE5A7oZoEreeoIY+DhSc/HZkgKM6bfzFD2Of+zZ5mV
Sy6E8YylYAb1UrZOazyN0Vf4RO0Vvmp1H/lXZmRG6NpS376sGReaN0zoxwspqaqzMZWqdZTb3SIv
JtPFjhpPRzVgZLiKLsyaHrEUaTnCZKNYKBk2np2t995MZWgTop2l9SuvqaeT3OjT2u3KtD8fC7vc
McZF+7Xv/HPTSnjFpAZQ+J4OwJzx7RLUGQF7ONiMr4sgnnYn4Txx/SgCfD/UT6ukG3nfS6dxJJWu
KaQMqIzIDLoQEz2SiRa/PDIHpS1TSSCTDYu6N6YPDrMXRejqnTJUB2AeIzrT2j7i6mSghrS5sGSw
sIXxmra6bEAZ16Zf62dFKFvYzfdh2Z+AGDqCRCxXrmfaYbJKgzZyln3fVH+waP+8OMRw8a9fHJdF
Hm+zV94Z4s8e19n+neGwkAxnPwpJnvC4zoSRDOUYiBZYZ4ms4Mc6Ey8Gy+ZlAhjop9ob7U5cFkgw
HEHV+C3nJWG39uKdwew1rytKygrpivUiF6Cno9WDEVTnpjp8GtrJUI6dhMEE2PB4VieuP1n5PAB+
4F1nfYduKysm5TycVL0o3aBBYoMPjOyL3pEyq3tdu9YTAxpaBosHkow99MOZpxIcKfi1nPJusJeD
XNwlLIOFJ3fD0ujqeK6O1moSjjAICQr6HUaxtHW6TaqVD5h8W/p8jLX70teo33canHA0WC415GYh
tdG07Gv1G/F8Ph8YO5w7dYyaIJLRz3VefOT5tXdWWQ71cFkl6upK06XSop33PjhgTVXIrE25ZFZJ
ubVCkDa1n7RzJcjydVFOJ2aTeIsuNMbTvtWTedgJ65xuyOYZFZEMg1y/yW5LO6OvBAFH9XCIjHCk
nxd6jSAOq0d4wIuuiI3jPy838XKz5TdVC7dbSJLbn8K0/V99X3L74ptp6wD/9mvux5ITbz3qXfC0
6Ds9D9NETZtAjNgJ7C7L8UmYJupyMi8k+YFeaPxO7Y1M/uWSU8Ad6rxDqQwS+jlc79Nyd+xT+oFx
r5+Pqd8zIbovQjlxYwQsNxUajKGk+nJg9c8HU4/Lk7ywp2Vua7sJo7T42HeCSFigh7Zx5lQ6U/hl
fBeVhblxIBy6g+Ad9YJ8FAsGUi1oSJrgIkm9VR8z2xIoc0NtvLlh6gVuOdlDR8Zvs+xAiX3nXjb8
8Lzad2+qfSdH3Xd1KA8IBwCSnlGDb5oc1Fl2ofH/TdpC1LfWiWkgz6FflInOkcJPIlpJSmN84916
EdB7woz0ImnpE1t0kKjtHfhxfMG42HqkOYXiYH+oUXStJNG/avadrIq8S47kDVie65jp19bPDiN6
X7pogtHR2PaiLVbrybKnT4Yft0cHULTORBMtypTExXzqGpkmRtxIVse2QtdN600TTThHtONK+nK+
Y58pUUcLXnTtDK88a8K+WcGKmdeis9fnwzBXw46CpwP41NHbYBZkHs1XwyfL9+V6mSUanBTVup0K
RV9L8fDFqevA7UR/0RSdxsCXj+NEXglDGoFQQZYQhTgc1HATjSqcWcWwAcn1FczucVqEzknXhOpi
9NStHiugcfrsRoeCEteqhyJy+JLZ/qEHrGbppfKqx3QBgLA3ntTsgUoHg8tM0/Z4nLyjSHgPjH3O
4ERJrTFOEXchmWztiuTanrjK7FOl9vosyceLvqbDX3f2GgAXEZKp4N3U0t8uS/kKGjIuB7pGOjzy
IYIhMWYgKeU5gkODXRWVLvkHOXyR57PSjwSOMTtoPPPKz40DJVTxmrVP2s4yDqREP6xsDleVfugm
bYyS0TRdBpQPWkQXnc+9HVqLpjdAzkVNiaKgVFGImkXthVQvzKxyJ1HRsCht0Dia5tWIURhFj0pU
PxxRB+koiJjadKqKCkmRe+Yio2gCxiKeF6KOUomKClBedKUdouc61NZTUxd4fzTo5kQtxhQ1Di9p
T8uWYflKVGxUG0EGi2CXiWqORVknEPUdtYX3NImaD+aBeC7zsAnaLjZjZnQhB1iaj522C61pZXYx
ru92sG5rdXJbALwQ8lSYTnl5YltcW1qUJ6iZE9cQxahAlKXGpM1dL7WWtShZSX0Qrv1a+eo5VHO8
Jjdco8+ZxFfyuZ35QHZE5Uvb18BENcza18VGSlm2ct9IoEoVz7svRQ3NE9W0TNTVQgpsMYW2QUWU
bFF6gxASrC2rRaw9xqobiiKdwgkPBlYbwr14Dpv4YpKrZViXASh99bw1ehXBbzltClEBnKqGt3gp
2QbBbFnmuJi2KhbqlPZttFE+ThnOV3tfW+/2dfZ4X3Mvx5yY3Y1qln49GWnKcqA6///LC/SfWQ4x
w7DYjzBsEI2PF7u6TZr6sQAgfrqHUlzl/7tfevtA/wxPXI0FwxPb+zTM5mHNg37X8Dp6GKw4uAeH
8fBKfjl6sf9g+0/95nGSLQrD9p4z6PbfFsoExIKMhop/ZKJJnvn//FhSyDkJeBVMMZ5+i2/dhLev
7+Fuvv07v/7sT2/Bfqr1RRrwn1w/F/jj8rH8EOJEDWn1/h83+fnly38bIJOo+j+k9k8ekV89BG9f
28eu/+dnANbT/+IeiMv8cRP2CCiQf8za7P8RGD2/CYCl0IYyVPiQdv0/eBNetob+kwfh+U0QvjAO
2iBMpF9/ElSw16IiyNCR+MdNIgP9j27Ff/BL37cXF1vm+/3GEu7q1/afX/3C42P388+fbBsPa+bZ
r4qd5uHsD7uL+N//83zj2V/lk58+XvX+VP/8/T/X+PPZn53s8cIe/+M63FXb6i4Y9z8Y//mkD5Nj
/+d+m9ZPF/xDzVh4FP/4LD/vkd/LAm8euxZ42scDfd9QMXp9/G+vb8D/0cFnfLzX4E2ilvbhT+4G
O0hwjwd68skpbH/84Mk2SbavWFablED+jaNX8eNxnnxy3iwfP/bbRvb7t/kHvtK3Hfc+evS3XXE+
evTlrqrGx1v847YLKNeHb/s7BgQf/ejvuJx++PBvwMP/hWOP9V/rbfU1rx5v9JOb/2+s1jeZkB/9
/O9B6D56/Dfmgj9+6De84/6Fg781nfPhw78jY/vo8d9SyXz42OFbJu0fPfpbctqPHvuMdkHuv/Za
tf+NhXq+vQu/hXc/bwOis/DhPfj8/Tb5R+/POWHa3Wv9FDHG/9GDX26zvw7b126+YNF+/PDxlmz2
8UA/tmCRN/0bB3+rpfvhW5PlQZ6GdfD4UZ98/H8jDH67UfbhT9/smEV5JYQXRuAfvvVXQVvVr8bZ
QuPx4cPfbBmv2cbtK8Gw82+s2hsRaf+1/7+Pn/bJl/tvhMQ3wba5y3/+/GgMH8/4gYj4baeBjz46
b3aT3j74a4no9zz95/T0sR7z2p89T7/Fb9wlu231P/8XAAD//w==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58266</xdr:rowOff>
    </xdr:from>
    <xdr:to>
      <xdr:col>4</xdr:col>
      <xdr:colOff>20553</xdr:colOff>
      <xdr:row>31</xdr:row>
      <xdr:rowOff>158752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687A85-B7FC-452F-BAFE-7AEACE5A4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94986"/>
              <a:ext cx="4463013" cy="1929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1_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Karin/Desktop/Meucci/Meucci%20Excel%20Expert%20Study%20Guide%20-%20meetings,%20contract,%20and%20old,%20local%20copies/OLD%20DO%20NOT%20USE%20-%20IN%20TEAMS%20files%20that%20have%20been%20uploaded%20to%20Teams/Project%20files%20-%20local%20old%20copy/Project%202%20-%20completed.xlsx?3D712F08" TargetMode="External"/><Relationship Id="rId1" Type="http://schemas.openxmlformats.org/officeDocument/2006/relationships/externalLinkPath" Target="file:///\\3D712F08\Project%202%20-%20comple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n/Desktop/Meucci/Meucci%20Excel%20Expert%20Study%20Guide%20-%20meetings,%20contract,%20and%20old,%20local%20copies/Working%20copies%20Excel%20Exam%20prep/Project1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people"/>
      <sheetName val="Sales"/>
      <sheetName val="Products"/>
      <sheetName val="Honey Orders"/>
      <sheetName val="Honey Sold"/>
      <sheetName val="Customers Report"/>
      <sheetName val="Customer Counties"/>
      <sheetName val="Sales Report"/>
      <sheetName val="List data"/>
      <sheetName val="Market Report"/>
      <sheetName val="Market Stall Projections"/>
    </sheetNames>
    <sheetDataSet>
      <sheetData sheetId="0"/>
      <sheetData sheetId="1">
        <row r="2">
          <cell r="J2" t="str">
            <v>Goat milk soap</v>
          </cell>
        </row>
        <row r="3">
          <cell r="J3" t="str">
            <v>Rhubarb-strawberry compote</v>
          </cell>
        </row>
        <row r="4">
          <cell r="J4" t="str">
            <v>Goat milk soap</v>
          </cell>
        </row>
        <row r="5">
          <cell r="J5" t="str">
            <v>Goat milk and honey cream</v>
          </cell>
        </row>
        <row r="6">
          <cell r="J6" t="str">
            <v>Mixed berry jelly</v>
          </cell>
        </row>
        <row r="7">
          <cell r="J7" t="str">
            <v>Goat milk soap</v>
          </cell>
        </row>
        <row r="8">
          <cell r="J8" t="str">
            <v>Strawberry jam</v>
          </cell>
        </row>
        <row r="9">
          <cell r="J9" t="str">
            <v>Goat milk and honey cream</v>
          </cell>
        </row>
        <row r="10">
          <cell r="J10" t="str">
            <v>Clover honey</v>
          </cell>
        </row>
        <row r="11">
          <cell r="J11" t="str">
            <v>Wildflower honey</v>
          </cell>
        </row>
        <row r="12">
          <cell r="J12" t="str">
            <v>Buckwheat honey</v>
          </cell>
        </row>
        <row r="13">
          <cell r="J13" t="str">
            <v>Oatmeal soap</v>
          </cell>
        </row>
        <row r="14">
          <cell r="J14" t="str">
            <v>Rhubarb-strawberry compote</v>
          </cell>
        </row>
        <row r="15">
          <cell r="J15" t="str">
            <v>Mixed berry jam</v>
          </cell>
        </row>
        <row r="16">
          <cell r="J16" t="str">
            <v>Strawberry summer soap</v>
          </cell>
        </row>
        <row r="17">
          <cell r="J17" t="str">
            <v>Oatmeal soap</v>
          </cell>
        </row>
        <row r="18">
          <cell r="J18" t="str">
            <v>Goat milk soap</v>
          </cell>
        </row>
        <row r="19">
          <cell r="J19" t="str">
            <v>Buckwheat honey</v>
          </cell>
        </row>
        <row r="20">
          <cell r="J20" t="str">
            <v>Clover honey</v>
          </cell>
        </row>
        <row r="21">
          <cell r="J21" t="str">
            <v>Goat milk and honey cream</v>
          </cell>
        </row>
        <row r="22">
          <cell r="J22" t="str">
            <v>Strawberry summer soap</v>
          </cell>
        </row>
        <row r="23">
          <cell r="J23" t="str">
            <v>Strawberry jam</v>
          </cell>
        </row>
        <row r="24">
          <cell r="J24" t="str">
            <v>Strawberry jam</v>
          </cell>
        </row>
        <row r="25">
          <cell r="J25" t="str">
            <v>Rhubarb-strawberry compote</v>
          </cell>
        </row>
        <row r="26">
          <cell r="J26" t="str">
            <v>Oatmeal hand and body lotion</v>
          </cell>
        </row>
        <row r="27">
          <cell r="J27" t="str">
            <v>Oatmeal hand and body lotion</v>
          </cell>
        </row>
        <row r="28">
          <cell r="J28" t="str">
            <v>Clover honey</v>
          </cell>
        </row>
        <row r="29">
          <cell r="J29" t="str">
            <v>Mixed berry jelly</v>
          </cell>
        </row>
        <row r="30">
          <cell r="J30" t="str">
            <v>Strawberry jam</v>
          </cell>
        </row>
        <row r="31">
          <cell r="J31" t="str">
            <v>Rhubarb-strawberry compote</v>
          </cell>
        </row>
        <row r="32">
          <cell r="J32" t="str">
            <v>Rhubarb-strawberry compote</v>
          </cell>
        </row>
        <row r="33">
          <cell r="J33" t="str">
            <v>Oatmeal soap</v>
          </cell>
        </row>
        <row r="34">
          <cell r="J34" t="str">
            <v>Strawberry summer soap</v>
          </cell>
        </row>
        <row r="35">
          <cell r="J35" t="str">
            <v>Goat milk and honey cream</v>
          </cell>
        </row>
        <row r="36">
          <cell r="J36" t="str">
            <v>Strawberry summer soap</v>
          </cell>
        </row>
        <row r="37">
          <cell r="J37" t="str">
            <v>Goat milk hand and body lotion</v>
          </cell>
        </row>
        <row r="38">
          <cell r="J38" t="str">
            <v>Oatmeal soap</v>
          </cell>
        </row>
        <row r="39">
          <cell r="J39" t="str">
            <v>Goat milk soap</v>
          </cell>
        </row>
        <row r="40">
          <cell r="J40" t="str">
            <v>Goat milk and honey cream</v>
          </cell>
        </row>
        <row r="41">
          <cell r="J41" t="str">
            <v>Oatmeal hand and body lotion</v>
          </cell>
        </row>
        <row r="42">
          <cell r="J42" t="str">
            <v>Rhubarb-strawberry compote</v>
          </cell>
        </row>
        <row r="43">
          <cell r="J43" t="str">
            <v>Oatmeal soap</v>
          </cell>
        </row>
        <row r="44">
          <cell r="J44" t="str">
            <v>Goat milk and honey cream</v>
          </cell>
        </row>
        <row r="45">
          <cell r="J45" t="str">
            <v>Oatmeal soap</v>
          </cell>
        </row>
        <row r="46">
          <cell r="J46" t="str">
            <v>Oatmeal hand and body lotion</v>
          </cell>
        </row>
        <row r="47">
          <cell r="J47" t="str">
            <v>Oatmeal soap</v>
          </cell>
        </row>
        <row r="48">
          <cell r="J48" t="str">
            <v>Goat milk and honey cream</v>
          </cell>
        </row>
        <row r="49">
          <cell r="J49" t="str">
            <v>Oatmeal hand and body lotion</v>
          </cell>
        </row>
        <row r="50">
          <cell r="J50" t="str">
            <v>Strawberry jam</v>
          </cell>
        </row>
        <row r="51">
          <cell r="J51" t="str">
            <v>Rhubarb-strawberry compote</v>
          </cell>
        </row>
        <row r="52">
          <cell r="J52" t="str">
            <v>Mixed berry jam</v>
          </cell>
        </row>
        <row r="53">
          <cell r="J53" t="str">
            <v>Mixed berry jelly</v>
          </cell>
        </row>
        <row r="54">
          <cell r="J54" t="str">
            <v>Oatmeal soap</v>
          </cell>
        </row>
        <row r="55">
          <cell r="J55" t="str">
            <v>Clover honey</v>
          </cell>
        </row>
        <row r="56">
          <cell r="J56" t="str">
            <v>Strawberry summer soap</v>
          </cell>
        </row>
        <row r="57">
          <cell r="J57" t="str">
            <v>Buckwheat honey</v>
          </cell>
        </row>
        <row r="58">
          <cell r="J58" t="str">
            <v>Goat milk soap</v>
          </cell>
        </row>
        <row r="59">
          <cell r="J59" t="str">
            <v>Goat milk hand and body lotion</v>
          </cell>
        </row>
        <row r="60">
          <cell r="J60" t="str">
            <v>Mixed berry jam</v>
          </cell>
        </row>
        <row r="61">
          <cell r="J61" t="str">
            <v>Oatmeal soap</v>
          </cell>
        </row>
        <row r="62">
          <cell r="J62" t="str">
            <v>Rhubarb-strawberry compote</v>
          </cell>
        </row>
        <row r="63">
          <cell r="J63" t="str">
            <v>Mixed berry jelly</v>
          </cell>
        </row>
        <row r="64">
          <cell r="J64" t="str">
            <v>Clover honey</v>
          </cell>
        </row>
        <row r="65">
          <cell r="J65" t="str">
            <v>Oatmeal hand and body lotion</v>
          </cell>
        </row>
        <row r="66">
          <cell r="J66" t="str">
            <v>Clover honey</v>
          </cell>
        </row>
        <row r="67">
          <cell r="J67" t="str">
            <v>Oatmeal hand and body lotion</v>
          </cell>
        </row>
        <row r="68">
          <cell r="J68" t="str">
            <v>Goat milk soap</v>
          </cell>
        </row>
        <row r="69">
          <cell r="J69" t="str">
            <v>Buckwheat honey</v>
          </cell>
        </row>
        <row r="70">
          <cell r="J70" t="str">
            <v>Oatmeal soap</v>
          </cell>
        </row>
        <row r="71">
          <cell r="J71" t="str">
            <v>Mixed berry jam</v>
          </cell>
        </row>
        <row r="72">
          <cell r="J72" t="str">
            <v>Mixed berry jam</v>
          </cell>
        </row>
        <row r="73">
          <cell r="J73" t="str">
            <v>Goat milk hand and body lotion</v>
          </cell>
        </row>
        <row r="74">
          <cell r="J74" t="str">
            <v>Strawberry summer soap</v>
          </cell>
        </row>
        <row r="75">
          <cell r="J75" t="str">
            <v>Wildflower honey</v>
          </cell>
        </row>
        <row r="76">
          <cell r="J76" t="str">
            <v>Clover honey</v>
          </cell>
        </row>
        <row r="77">
          <cell r="J77" t="str">
            <v>Clover honey</v>
          </cell>
        </row>
        <row r="78">
          <cell r="J78" t="str">
            <v>Goat milk soap</v>
          </cell>
        </row>
        <row r="79">
          <cell r="J79" t="str">
            <v>Strawberry summer soap</v>
          </cell>
        </row>
        <row r="80">
          <cell r="J80" t="str">
            <v>Strawberry summer soap</v>
          </cell>
        </row>
        <row r="81">
          <cell r="J81" t="str">
            <v>Strawberry jam</v>
          </cell>
        </row>
        <row r="82">
          <cell r="J82" t="str">
            <v>Mixed berry jam</v>
          </cell>
        </row>
        <row r="83">
          <cell r="J83" t="str">
            <v>Clover honey</v>
          </cell>
        </row>
        <row r="84">
          <cell r="J84" t="str">
            <v>Wildflower honey</v>
          </cell>
        </row>
        <row r="85">
          <cell r="J85" t="str">
            <v>Oatmeal soap</v>
          </cell>
        </row>
        <row r="86">
          <cell r="J86" t="str">
            <v>Clover honey</v>
          </cell>
        </row>
        <row r="87">
          <cell r="J87" t="str">
            <v>Goat milk hand and body lotion</v>
          </cell>
        </row>
        <row r="88">
          <cell r="J88" t="str">
            <v>Oatmeal hand and body lotion</v>
          </cell>
        </row>
        <row r="89">
          <cell r="J89" t="str">
            <v>Wildflower honey</v>
          </cell>
        </row>
        <row r="90">
          <cell r="J90" t="str">
            <v>Rhubarb-strawberry compote</v>
          </cell>
        </row>
        <row r="91">
          <cell r="J91" t="str">
            <v>Wildflower honey</v>
          </cell>
        </row>
        <row r="92">
          <cell r="J92" t="str">
            <v>Buckwheat honey</v>
          </cell>
        </row>
        <row r="93">
          <cell r="J93" t="str">
            <v>Mixed berry jelly</v>
          </cell>
        </row>
        <row r="94">
          <cell r="J94" t="str">
            <v>Goat milk hand and body lotion</v>
          </cell>
        </row>
        <row r="95">
          <cell r="J95" t="str">
            <v>Wildflower honey</v>
          </cell>
        </row>
        <row r="96">
          <cell r="J96" t="str">
            <v>Goat milk and honey cream</v>
          </cell>
        </row>
        <row r="97">
          <cell r="J97" t="str">
            <v>Mixed berry jelly</v>
          </cell>
        </row>
        <row r="98">
          <cell r="J98" t="str">
            <v>Goat milk and honey cream</v>
          </cell>
        </row>
        <row r="99">
          <cell r="J99" t="str">
            <v>Strawberry summer soap</v>
          </cell>
        </row>
        <row r="100">
          <cell r="J100" t="str">
            <v>Goat milk hand and body lotion</v>
          </cell>
        </row>
        <row r="101">
          <cell r="J101" t="str">
            <v>Goat milk and honey cream</v>
          </cell>
        </row>
        <row r="102">
          <cell r="J102" t="str">
            <v>Goat milk soap</v>
          </cell>
        </row>
        <row r="103">
          <cell r="J103" t="str">
            <v>Strawberry jam</v>
          </cell>
        </row>
        <row r="104">
          <cell r="J104" t="str">
            <v>Goat milk and honey cream</v>
          </cell>
        </row>
        <row r="105">
          <cell r="J105" t="str">
            <v>Strawberry jam</v>
          </cell>
        </row>
        <row r="106">
          <cell r="J106" t="str">
            <v>Goat milk soap</v>
          </cell>
        </row>
        <row r="107">
          <cell r="J107" t="str">
            <v>Wildflower honey</v>
          </cell>
        </row>
        <row r="108">
          <cell r="J108" t="str">
            <v>Buckwheat honey</v>
          </cell>
        </row>
        <row r="109">
          <cell r="J109" t="str">
            <v>Mixed berry jam</v>
          </cell>
        </row>
        <row r="110">
          <cell r="J110" t="str">
            <v>Rhubarb-strawberry compote</v>
          </cell>
        </row>
        <row r="111">
          <cell r="J111" t="str">
            <v>Mixed berry jelly</v>
          </cell>
        </row>
        <row r="112">
          <cell r="J112" t="str">
            <v>Rhubarb-strawberry compote</v>
          </cell>
        </row>
        <row r="113">
          <cell r="J113" t="str">
            <v>Goat milk hand and body lotion</v>
          </cell>
        </row>
        <row r="114">
          <cell r="J114" t="str">
            <v>Mixed berry jam</v>
          </cell>
        </row>
        <row r="115">
          <cell r="J115" t="str">
            <v>Strawberry jam</v>
          </cell>
        </row>
        <row r="116">
          <cell r="J116" t="str">
            <v>Goat milk hand and body lotion</v>
          </cell>
        </row>
        <row r="117">
          <cell r="J117" t="str">
            <v>Goat milk soap</v>
          </cell>
        </row>
        <row r="118">
          <cell r="J118" t="str">
            <v>Rhubarb-strawberry compote</v>
          </cell>
        </row>
        <row r="119">
          <cell r="J119" t="str">
            <v>Mixed berry jam</v>
          </cell>
        </row>
        <row r="120">
          <cell r="J120" t="str">
            <v>Wildflower honey</v>
          </cell>
        </row>
        <row r="121">
          <cell r="J121" t="str">
            <v>Strawberry jam</v>
          </cell>
        </row>
        <row r="122">
          <cell r="J122" t="str">
            <v>Oatmeal soap</v>
          </cell>
        </row>
        <row r="123">
          <cell r="J123" t="str">
            <v>Goat milk soap</v>
          </cell>
        </row>
        <row r="124">
          <cell r="J124" t="str">
            <v>Clover honey</v>
          </cell>
        </row>
        <row r="125">
          <cell r="J125" t="str">
            <v>Buckwheat honey</v>
          </cell>
        </row>
        <row r="126">
          <cell r="J126" t="str">
            <v>Oatmeal hand and body lotion</v>
          </cell>
        </row>
        <row r="127">
          <cell r="J127" t="str">
            <v>Oatmeal hand and body lotion</v>
          </cell>
        </row>
        <row r="128">
          <cell r="J128" t="str">
            <v>Oatmeal hand and body lotion</v>
          </cell>
        </row>
        <row r="129">
          <cell r="J129" t="str">
            <v>Mixed berry jam</v>
          </cell>
        </row>
        <row r="130">
          <cell r="J130" t="str">
            <v>Buckwheat honey</v>
          </cell>
        </row>
        <row r="131">
          <cell r="J131" t="str">
            <v>Clover honey</v>
          </cell>
        </row>
        <row r="132">
          <cell r="J132" t="str">
            <v>Rhubarb-strawberry compote</v>
          </cell>
        </row>
        <row r="133">
          <cell r="J133" t="str">
            <v>Goat milk and honey cream</v>
          </cell>
        </row>
        <row r="134">
          <cell r="J134" t="str">
            <v>Clover honey</v>
          </cell>
        </row>
        <row r="135">
          <cell r="J135" t="str">
            <v>Strawberry summer soap</v>
          </cell>
        </row>
        <row r="136">
          <cell r="J136" t="str">
            <v>Strawberry jam</v>
          </cell>
        </row>
        <row r="137">
          <cell r="J137" t="str">
            <v>Oatmeal hand and body lotion</v>
          </cell>
        </row>
        <row r="138">
          <cell r="J138" t="str">
            <v>Goat milk and honey cream</v>
          </cell>
        </row>
        <row r="139">
          <cell r="J139" t="str">
            <v>Strawberry jam</v>
          </cell>
        </row>
        <row r="140">
          <cell r="J140" t="str">
            <v>Strawberry jam</v>
          </cell>
        </row>
        <row r="141">
          <cell r="J141" t="str">
            <v>Goat milk hand and body lotion</v>
          </cell>
        </row>
        <row r="142">
          <cell r="J142" t="str">
            <v>Strawberry summer soap</v>
          </cell>
        </row>
        <row r="143">
          <cell r="J143" t="str">
            <v>Buckwheat honey</v>
          </cell>
        </row>
        <row r="144">
          <cell r="J144" t="str">
            <v>Buckwheat honey</v>
          </cell>
        </row>
        <row r="145">
          <cell r="J145" t="str">
            <v>Oatmeal soap</v>
          </cell>
        </row>
        <row r="146">
          <cell r="J146" t="str">
            <v>Buckwheat honey</v>
          </cell>
        </row>
        <row r="147">
          <cell r="J147" t="str">
            <v>Oatmeal hand and body lotion</v>
          </cell>
        </row>
        <row r="148">
          <cell r="J148" t="str">
            <v>Goat milk soap</v>
          </cell>
        </row>
        <row r="149">
          <cell r="J149" t="str">
            <v>Strawberry jam</v>
          </cell>
        </row>
        <row r="150">
          <cell r="J150" t="str">
            <v>Buckwheat honey</v>
          </cell>
        </row>
        <row r="151">
          <cell r="J151" t="str">
            <v>Mixed berry jelly</v>
          </cell>
        </row>
        <row r="152">
          <cell r="J152" t="str">
            <v>Mixed berry jam</v>
          </cell>
        </row>
        <row r="153">
          <cell r="J153" t="str">
            <v>Wildflower honey</v>
          </cell>
        </row>
        <row r="154">
          <cell r="J154" t="str">
            <v>Goat milk hand and body lotion</v>
          </cell>
        </row>
        <row r="155">
          <cell r="J155" t="str">
            <v>Goat milk soap</v>
          </cell>
        </row>
        <row r="156">
          <cell r="J156" t="str">
            <v>Strawberry summer soap</v>
          </cell>
        </row>
        <row r="157">
          <cell r="J157" t="str">
            <v>Strawberry summer soap</v>
          </cell>
        </row>
        <row r="158">
          <cell r="J158" t="str">
            <v>Goat milk hand and body lotion</v>
          </cell>
        </row>
        <row r="159">
          <cell r="J159" t="str">
            <v>Oatmeal hand and body lotion</v>
          </cell>
        </row>
        <row r="160">
          <cell r="J160" t="str">
            <v>Strawberry summer soap</v>
          </cell>
        </row>
        <row r="161">
          <cell r="J161" t="str">
            <v>Oatmeal soap</v>
          </cell>
        </row>
        <row r="162">
          <cell r="J162" t="str">
            <v>Mixed berry jelly</v>
          </cell>
        </row>
        <row r="163">
          <cell r="J163" t="str">
            <v>Strawberry summer soap</v>
          </cell>
        </row>
        <row r="164">
          <cell r="J164" t="str">
            <v>Oatmeal soap</v>
          </cell>
        </row>
        <row r="165">
          <cell r="J165" t="str">
            <v>Rhubarb-strawberry compote</v>
          </cell>
        </row>
        <row r="166">
          <cell r="J166" t="str">
            <v>Clover honey</v>
          </cell>
        </row>
        <row r="167">
          <cell r="J167" t="str">
            <v>Mixed berry jelly</v>
          </cell>
        </row>
        <row r="168">
          <cell r="J168" t="str">
            <v>Buckwheat honey</v>
          </cell>
        </row>
        <row r="169">
          <cell r="J169" t="str">
            <v>Strawberry summer soap</v>
          </cell>
        </row>
        <row r="170">
          <cell r="J170" t="str">
            <v>Goat milk hand and body lotion</v>
          </cell>
        </row>
        <row r="171">
          <cell r="J171" t="str">
            <v>Oatmeal soap</v>
          </cell>
        </row>
        <row r="172">
          <cell r="J172" t="str">
            <v>Mixed berry jam</v>
          </cell>
        </row>
        <row r="173">
          <cell r="J173" t="str">
            <v>Clover honey</v>
          </cell>
        </row>
        <row r="174">
          <cell r="J174" t="str">
            <v>Strawberry summer soap</v>
          </cell>
        </row>
        <row r="175">
          <cell r="J175" t="str">
            <v>Clover honey</v>
          </cell>
        </row>
        <row r="176">
          <cell r="J176" t="str">
            <v>Strawberry summer soap</v>
          </cell>
        </row>
        <row r="177">
          <cell r="J177" t="str">
            <v>Mixed berry jelly</v>
          </cell>
        </row>
        <row r="178">
          <cell r="J178" t="str">
            <v>Wildflower honey</v>
          </cell>
        </row>
        <row r="179">
          <cell r="J179" t="str">
            <v>Strawberry jam</v>
          </cell>
        </row>
        <row r="180">
          <cell r="J180" t="str">
            <v>Mixed berry jam</v>
          </cell>
        </row>
        <row r="181">
          <cell r="J181" t="str">
            <v>Goat milk hand and body lotion</v>
          </cell>
        </row>
        <row r="182">
          <cell r="J182" t="str">
            <v>Strawberry jam</v>
          </cell>
        </row>
        <row r="183">
          <cell r="J183" t="str">
            <v>Mixed berry jam</v>
          </cell>
        </row>
        <row r="184">
          <cell r="J184" t="str">
            <v>Mixed berry jelly</v>
          </cell>
        </row>
        <row r="185">
          <cell r="J185" t="str">
            <v>Buckwheat honey</v>
          </cell>
        </row>
        <row r="186">
          <cell r="J186" t="str">
            <v>Wildflower honey</v>
          </cell>
        </row>
        <row r="187">
          <cell r="J187" t="str">
            <v>Goat milk and honey cream</v>
          </cell>
        </row>
        <row r="188">
          <cell r="J188" t="str">
            <v>Goat milk hand and body lotion</v>
          </cell>
        </row>
        <row r="189">
          <cell r="J189" t="str">
            <v>Mixed berry jelly</v>
          </cell>
        </row>
        <row r="190">
          <cell r="J190" t="str">
            <v>Goat milk hand and body lotion</v>
          </cell>
        </row>
        <row r="191">
          <cell r="J191" t="str">
            <v>Oatmeal soap</v>
          </cell>
        </row>
        <row r="192">
          <cell r="J192" t="str">
            <v>Goat milk soap</v>
          </cell>
        </row>
        <row r="193">
          <cell r="J193" t="str">
            <v>Goat milk and honey cream</v>
          </cell>
        </row>
        <row r="194">
          <cell r="J194" t="str">
            <v>Mixed berry jam</v>
          </cell>
        </row>
        <row r="195">
          <cell r="J195" t="str">
            <v>Goat milk soap</v>
          </cell>
        </row>
        <row r="196">
          <cell r="J196" t="str">
            <v>Mixed berry jam</v>
          </cell>
        </row>
        <row r="197">
          <cell r="J197" t="str">
            <v>Wildflower honey</v>
          </cell>
        </row>
        <row r="198">
          <cell r="J198" t="str">
            <v>Mixed berry jam</v>
          </cell>
        </row>
        <row r="199">
          <cell r="J199" t="str">
            <v>Mixed berry jelly</v>
          </cell>
        </row>
        <row r="200">
          <cell r="J200" t="str">
            <v>Rhubarb-strawberry compote</v>
          </cell>
        </row>
        <row r="201">
          <cell r="J201" t="str">
            <v>Oatmeal soap</v>
          </cell>
        </row>
        <row r="202">
          <cell r="J202" t="str">
            <v>Buckwheat honey</v>
          </cell>
        </row>
        <row r="203">
          <cell r="J203" t="str">
            <v>Rhubarb-strawberry compote</v>
          </cell>
        </row>
        <row r="204">
          <cell r="J204" t="str">
            <v>Goat milk soap</v>
          </cell>
        </row>
        <row r="205">
          <cell r="J205" t="str">
            <v>Oatmeal hand and body lotion</v>
          </cell>
        </row>
        <row r="206">
          <cell r="J206" t="str">
            <v>Goat milk soap</v>
          </cell>
        </row>
        <row r="207">
          <cell r="J207" t="str">
            <v>Goat milk soap</v>
          </cell>
        </row>
        <row r="208">
          <cell r="J208" t="str">
            <v>Mixed berry jam</v>
          </cell>
        </row>
        <row r="209">
          <cell r="J209" t="str">
            <v>Wildflower honey</v>
          </cell>
        </row>
        <row r="210">
          <cell r="J210" t="str">
            <v>Buckwheat honey</v>
          </cell>
        </row>
        <row r="211">
          <cell r="J211" t="str">
            <v>Strawberry jam</v>
          </cell>
        </row>
        <row r="212">
          <cell r="J212" t="str">
            <v>Buckwheat honey</v>
          </cell>
        </row>
        <row r="213">
          <cell r="J213" t="str">
            <v>Oatmeal hand and body lotion</v>
          </cell>
        </row>
        <row r="214">
          <cell r="J214" t="str">
            <v>Goat milk and honey cream</v>
          </cell>
        </row>
        <row r="215">
          <cell r="J215" t="str">
            <v>Rhubarb-strawberry compote</v>
          </cell>
        </row>
        <row r="216">
          <cell r="J216" t="str">
            <v>Mixed berry jelly</v>
          </cell>
        </row>
        <row r="217">
          <cell r="J217" t="str">
            <v>Oatmeal soap</v>
          </cell>
        </row>
        <row r="218">
          <cell r="J218" t="str">
            <v>Mixed berry jelly</v>
          </cell>
        </row>
        <row r="219">
          <cell r="J219" t="str">
            <v>Wildflower honey</v>
          </cell>
        </row>
        <row r="220">
          <cell r="J220" t="str">
            <v>Clover honey</v>
          </cell>
        </row>
        <row r="221">
          <cell r="J221" t="str">
            <v>Rhubarb-strawberry compote</v>
          </cell>
        </row>
        <row r="222">
          <cell r="J222" t="str">
            <v>Mixed berry jam</v>
          </cell>
        </row>
        <row r="223">
          <cell r="J223" t="str">
            <v>Goat milk hand and body lotion</v>
          </cell>
        </row>
        <row r="224">
          <cell r="J224" t="str">
            <v>Clover honey</v>
          </cell>
        </row>
        <row r="225">
          <cell r="J225" t="str">
            <v>Wildflower honey</v>
          </cell>
        </row>
        <row r="226">
          <cell r="J226" t="str">
            <v>Oatmeal soap</v>
          </cell>
        </row>
        <row r="227">
          <cell r="J227" t="str">
            <v>Strawberry summer soap</v>
          </cell>
        </row>
        <row r="228">
          <cell r="J228" t="str">
            <v>Wildflower honey</v>
          </cell>
        </row>
        <row r="229">
          <cell r="J229" t="str">
            <v>Oatmeal hand and body lotion</v>
          </cell>
        </row>
        <row r="230">
          <cell r="J230" t="str">
            <v>Buckwheat honey</v>
          </cell>
        </row>
        <row r="231">
          <cell r="J231" t="str">
            <v>Buckwheat honey</v>
          </cell>
        </row>
        <row r="232">
          <cell r="J232" t="str">
            <v>Oatmeal soap</v>
          </cell>
        </row>
        <row r="233">
          <cell r="J233" t="str">
            <v>Goat milk hand and body lotion</v>
          </cell>
        </row>
        <row r="234">
          <cell r="J234" t="str">
            <v>Strawberry summer soap</v>
          </cell>
        </row>
        <row r="235">
          <cell r="J235" t="str">
            <v>Strawberry summer soap</v>
          </cell>
        </row>
        <row r="236">
          <cell r="J236" t="str">
            <v>Mixed berry jam</v>
          </cell>
        </row>
        <row r="237">
          <cell r="J237" t="str">
            <v>Clover honey</v>
          </cell>
        </row>
        <row r="238">
          <cell r="J238" t="str">
            <v>Goat milk soap</v>
          </cell>
        </row>
        <row r="239">
          <cell r="J239" t="str">
            <v>Goat milk soap</v>
          </cell>
        </row>
        <row r="240">
          <cell r="J240" t="str">
            <v>Mixed berry jelly</v>
          </cell>
        </row>
        <row r="241">
          <cell r="J241" t="str">
            <v>Clover honey</v>
          </cell>
        </row>
        <row r="242">
          <cell r="J242" t="str">
            <v>Mixed berry jelly</v>
          </cell>
        </row>
        <row r="243">
          <cell r="J243" t="str">
            <v>Wildflower honey</v>
          </cell>
        </row>
        <row r="244">
          <cell r="J244" t="str">
            <v>Oatmeal soap</v>
          </cell>
        </row>
        <row r="245">
          <cell r="J245" t="str">
            <v>Mixed berry jelly</v>
          </cell>
        </row>
        <row r="246">
          <cell r="J246" t="str">
            <v>Strawberry summer soap</v>
          </cell>
        </row>
        <row r="247">
          <cell r="J247" t="str">
            <v>Strawberry jam</v>
          </cell>
        </row>
        <row r="248">
          <cell r="J248" t="str">
            <v>Goat milk hand and body lotion</v>
          </cell>
        </row>
        <row r="249">
          <cell r="J249" t="str">
            <v>Goat milk hand and body lotion</v>
          </cell>
        </row>
        <row r="250">
          <cell r="J250" t="str">
            <v>Buckwheat honey</v>
          </cell>
        </row>
        <row r="251">
          <cell r="J251" t="str">
            <v>Goat milk hand and body lotion</v>
          </cell>
        </row>
        <row r="252">
          <cell r="J252" t="str">
            <v>Oatmeal hand and body lotion</v>
          </cell>
        </row>
        <row r="253">
          <cell r="J253" t="str">
            <v>Buckwheat honey</v>
          </cell>
        </row>
        <row r="254">
          <cell r="J254" t="str">
            <v>Wildflower honey</v>
          </cell>
        </row>
        <row r="255">
          <cell r="J255" t="str">
            <v>Oatmeal soap</v>
          </cell>
        </row>
        <row r="256">
          <cell r="J256" t="str">
            <v>Goat milk soap</v>
          </cell>
        </row>
        <row r="257">
          <cell r="J257" t="str">
            <v>Strawberry summer soap</v>
          </cell>
        </row>
        <row r="258">
          <cell r="J258" t="str">
            <v>Wildflower honey</v>
          </cell>
        </row>
        <row r="259">
          <cell r="J259" t="str">
            <v>Clover honey</v>
          </cell>
        </row>
        <row r="260">
          <cell r="J260" t="str">
            <v>Clover honey</v>
          </cell>
        </row>
        <row r="261">
          <cell r="J261" t="str">
            <v>Buckwheat honey</v>
          </cell>
        </row>
        <row r="262">
          <cell r="J262" t="str">
            <v>Wildflower honey</v>
          </cell>
        </row>
        <row r="263">
          <cell r="J263" t="str">
            <v>Goat milk hand and body lotion</v>
          </cell>
        </row>
        <row r="264">
          <cell r="J264" t="str">
            <v>Mixed berry jelly</v>
          </cell>
        </row>
        <row r="265">
          <cell r="J265" t="str">
            <v>Oatmeal soap</v>
          </cell>
        </row>
        <row r="266">
          <cell r="J266" t="str">
            <v>Strawberry jam</v>
          </cell>
        </row>
        <row r="267">
          <cell r="J267" t="str">
            <v>Wildflower honey</v>
          </cell>
        </row>
        <row r="268">
          <cell r="J268" t="str">
            <v>Clover honey</v>
          </cell>
        </row>
        <row r="269">
          <cell r="J269" t="str">
            <v>Goat milk and honey cream</v>
          </cell>
        </row>
        <row r="270">
          <cell r="J270" t="str">
            <v>Mixed berry jelly</v>
          </cell>
        </row>
        <row r="271">
          <cell r="J271" t="str">
            <v>Mixed berry jelly</v>
          </cell>
        </row>
        <row r="272">
          <cell r="J272" t="str">
            <v>Wildflower honey</v>
          </cell>
        </row>
        <row r="273">
          <cell r="J273" t="str">
            <v>Mixed berry jam</v>
          </cell>
        </row>
        <row r="274">
          <cell r="J274" t="str">
            <v>Strawberry jam</v>
          </cell>
        </row>
        <row r="275">
          <cell r="J275" t="str">
            <v>Wildflower honey</v>
          </cell>
        </row>
        <row r="276">
          <cell r="J276" t="str">
            <v>Goat milk soap</v>
          </cell>
        </row>
        <row r="277">
          <cell r="J277" t="str">
            <v>Goat milk and honey cream</v>
          </cell>
        </row>
        <row r="278">
          <cell r="J278" t="str">
            <v>Strawberry summer soap</v>
          </cell>
        </row>
        <row r="279">
          <cell r="J279" t="str">
            <v>Goat milk and honey cream</v>
          </cell>
        </row>
        <row r="280">
          <cell r="J280" t="str">
            <v>Oatmeal soap</v>
          </cell>
        </row>
        <row r="281">
          <cell r="J281" t="str">
            <v>Goat milk and honey cream</v>
          </cell>
        </row>
        <row r="282">
          <cell r="J282" t="str">
            <v>Mixed berry jam</v>
          </cell>
        </row>
        <row r="283">
          <cell r="J283" t="str">
            <v>Strawberry jam</v>
          </cell>
        </row>
        <row r="284">
          <cell r="J284" t="str">
            <v>Oatmeal hand and body lotion</v>
          </cell>
        </row>
        <row r="285">
          <cell r="J285" t="str">
            <v>Goat milk soap</v>
          </cell>
        </row>
        <row r="286">
          <cell r="J286" t="str">
            <v>Strawberry summer soap</v>
          </cell>
        </row>
        <row r="287">
          <cell r="J287" t="str">
            <v>Rhubarb-strawberry compote</v>
          </cell>
        </row>
        <row r="288">
          <cell r="J288" t="str">
            <v>Strawberry jam</v>
          </cell>
        </row>
        <row r="289">
          <cell r="J289" t="str">
            <v>Rhubarb-strawberry compote</v>
          </cell>
        </row>
        <row r="290">
          <cell r="J290" t="str">
            <v>Oatmeal hand and body lotion</v>
          </cell>
        </row>
        <row r="291">
          <cell r="J291" t="str">
            <v>Oatmeal hand and body lotion</v>
          </cell>
        </row>
        <row r="292">
          <cell r="J292" t="str">
            <v>Rhubarb-strawberry compote</v>
          </cell>
        </row>
        <row r="293">
          <cell r="J293" t="str">
            <v>Clover honey</v>
          </cell>
        </row>
        <row r="294">
          <cell r="J294" t="str">
            <v>Goat milk soap</v>
          </cell>
        </row>
        <row r="295">
          <cell r="J295" t="str">
            <v>Goat milk and honey cream</v>
          </cell>
        </row>
        <row r="296">
          <cell r="J296" t="str">
            <v>Rhubarb-strawberry compote</v>
          </cell>
        </row>
        <row r="297">
          <cell r="J297" t="str">
            <v>Mixed berry jam</v>
          </cell>
        </row>
        <row r="298">
          <cell r="J298" t="str">
            <v>Buckwheat honey</v>
          </cell>
        </row>
        <row r="299">
          <cell r="J299" t="str">
            <v>Goat milk hand and body lotion</v>
          </cell>
        </row>
        <row r="300">
          <cell r="J300" t="str">
            <v>Rhubarb-strawberry compote</v>
          </cell>
        </row>
        <row r="301">
          <cell r="J301" t="str">
            <v>Goat milk and honey cream</v>
          </cell>
        </row>
        <row r="302">
          <cell r="J302" t="str">
            <v>Strawberry jam</v>
          </cell>
        </row>
        <row r="303">
          <cell r="J303" t="str">
            <v>Goat milk and honey cream</v>
          </cell>
        </row>
        <row r="304">
          <cell r="J304" t="str">
            <v>Goat milk soap</v>
          </cell>
        </row>
        <row r="305">
          <cell r="J305" t="str">
            <v>Goat milk hand and body lotion</v>
          </cell>
        </row>
        <row r="306">
          <cell r="J306" t="str">
            <v>Mixed berry jelly</v>
          </cell>
        </row>
        <row r="307">
          <cell r="J307" t="str">
            <v>Oatmeal hand and body lotion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Alger</v>
          </cell>
          <cell r="C2" t="str">
            <v>Buckwheat honey</v>
          </cell>
        </row>
        <row r="3">
          <cell r="A3" t="str">
            <v>Avon</v>
          </cell>
          <cell r="C3" t="str">
            <v>Clover honey</v>
          </cell>
        </row>
        <row r="4">
          <cell r="A4" t="str">
            <v>Baker Heights</v>
          </cell>
          <cell r="C4" t="str">
            <v>Goat milk and honey cream</v>
          </cell>
        </row>
        <row r="5">
          <cell r="A5" t="str">
            <v>Bay View</v>
          </cell>
          <cell r="C5" t="str">
            <v>Goat milk hand and body lotion</v>
          </cell>
        </row>
        <row r="6">
          <cell r="A6" t="str">
            <v>Bellingham</v>
          </cell>
          <cell r="C6" t="str">
            <v>Goat milk soap</v>
          </cell>
        </row>
        <row r="7">
          <cell r="A7" t="str">
            <v>Big Lake</v>
          </cell>
          <cell r="C7" t="str">
            <v>Mixed berry jam</v>
          </cell>
        </row>
        <row r="8">
          <cell r="A8" t="str">
            <v>Bow</v>
          </cell>
          <cell r="C8" t="str">
            <v>Mixed berry jelly</v>
          </cell>
        </row>
        <row r="9">
          <cell r="A9" t="str">
            <v>Burlington</v>
          </cell>
          <cell r="C9" t="str">
            <v>Oatmeal hand and body lotion</v>
          </cell>
        </row>
        <row r="10">
          <cell r="A10" t="str">
            <v>Conway</v>
          </cell>
          <cell r="C10" t="str">
            <v>Oatmeal soap</v>
          </cell>
        </row>
        <row r="11">
          <cell r="A11" t="str">
            <v>Edison</v>
          </cell>
          <cell r="C11" t="str">
            <v>Rhubarb-strawberry compote</v>
          </cell>
        </row>
        <row r="12">
          <cell r="A12" t="str">
            <v>La Conner</v>
          </cell>
          <cell r="C12" t="str">
            <v>Strawberry jam</v>
          </cell>
        </row>
        <row r="13">
          <cell r="A13" t="str">
            <v>Lake Ketchum</v>
          </cell>
          <cell r="C13" t="str">
            <v>Strawberry summer soap</v>
          </cell>
        </row>
        <row r="14">
          <cell r="A14" t="str">
            <v>Lyman</v>
          </cell>
          <cell r="C14" t="str">
            <v>Wildflower honey</v>
          </cell>
        </row>
        <row r="15">
          <cell r="A15" t="str">
            <v>Mount Vernon</v>
          </cell>
        </row>
        <row r="16">
          <cell r="A16" t="str">
            <v>Samish</v>
          </cell>
        </row>
        <row r="17">
          <cell r="A17" t="str">
            <v>Sedro-Woolley</v>
          </cell>
        </row>
        <row r="18">
          <cell r="A18" t="str">
            <v>Whitney</v>
          </cell>
        </row>
        <row r="19">
          <cell r="A19" t="str">
            <v>Wickersham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s"/>
      <sheetName val="Products"/>
      <sheetName val="Sales"/>
      <sheetName val="List data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people"/>
      <sheetName val="Sales"/>
      <sheetName val="Products"/>
      <sheetName val="Honey Orders"/>
      <sheetName val="Honey Sold"/>
      <sheetName val="Customers Report"/>
      <sheetName val="Customer Counties"/>
      <sheetName val="Sales Report"/>
      <sheetName val="List data"/>
      <sheetName val="Baker Heights Sales"/>
      <sheetName val="Sales by Month"/>
      <sheetName val="Sales by Da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14659-441A-4910-A963-B21681ACCE93}" name="SalesTable" displayName="SalesTable" ref="A1:Q307" totalsRowShown="0" headerRowDxfId="13" headerRowBorderDxfId="12">
  <autoFilter ref="A1:Q307" xr:uid="{CDA14659-441A-4910-A963-B21681ACCE93}"/>
  <tableColumns count="17">
    <tableColumn id="1" xr3:uid="{DBA8C920-B541-4057-8AB9-52D95D6F811F}" name="Sale ID"/>
    <tableColumn id="2" xr3:uid="{3C72744F-55D7-4251-AE5C-5BA7DF54E9B3}" name="Sale date" dataDxfId="11"/>
    <tableColumn id="3" xr3:uid="{A375806A-4DF0-45AB-94B5-3553904ABE22}" name="Month" dataDxfId="10">
      <calculatedColumnFormula>B2</calculatedColumnFormula>
    </tableColumn>
    <tableColumn id="4" xr3:uid="{EDDD1E11-C3E4-4D11-B347-DC932F0F47AE}" name="Salesperson ID"/>
    <tableColumn id="5" xr3:uid="{367CD557-C70C-4EAC-B21F-9766E74FF9E1}" name="Salesperson name" dataDxfId="0">
      <calculatedColumnFormula>VLOOKUP(SalesTable[[#This Row],[Salesperson ID]],Salespeople!$A$2:$B$16,2,TRUE)</calculatedColumnFormula>
    </tableColumn>
    <tableColumn id="6" xr3:uid="{9B9FA886-8E16-4C3C-BE00-60414D8D747F}" name="Customer number"/>
    <tableColumn id="7" xr3:uid="{DB463D84-A2D2-4219-943E-23CADCA8B3D2}" name="Customer full name"/>
    <tableColumn id="8" xr3:uid="{5E5E0FF9-A464-4FCF-B146-C2F24CCB4B51}" name="City"/>
    <tableColumn id="9" xr3:uid="{1EE8344A-6FDB-451C-910C-08AB19045A80}" name="Product ID"/>
    <tableColumn id="10" xr3:uid="{0ECC1215-7CD6-4503-9D47-C60850007726}" name="Product name" dataDxfId="9"/>
    <tableColumn id="11" xr3:uid="{69DAA75F-1A0A-4B21-BEDF-F67C09373A8D}" name="Price" dataDxfId="8" dataCellStyle="Currency"/>
    <tableColumn id="12" xr3:uid="{1D69EDB4-70DB-470E-8470-782F0229A7B2}" name="Quantity" dataDxfId="7" dataCellStyle="Currency"/>
    <tableColumn id="13" xr3:uid="{8A731670-3DE5-49E5-A5CF-FA6CB9C58961}" name="Subtotal" dataDxfId="6">
      <calculatedColumnFormula>K2*L2</calculatedColumnFormula>
    </tableColumn>
    <tableColumn id="14" xr3:uid="{B83BD49E-879A-428E-A8CD-D772CC438EB3}" name="Discount number"/>
    <tableColumn id="15" xr3:uid="{ABCC497F-4B80-4E6A-BF4E-500D8F02F1EA}" name="Discount code" dataDxfId="5"/>
    <tableColumn id="16" xr3:uid="{85E29758-8633-4893-B607-EAB18727D77D}" name="Discount percentage" dataDxfId="4" dataCellStyle="Percent"/>
    <tableColumn id="17" xr3:uid="{37C280C8-4EAF-4362-B2FA-7D57B6D0C577}" name="Order total" dataDxfId="3">
      <calculatedColumnFormula>M2-M2*P2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3FDC-3607-43EA-A02F-FF316E069D99}" name="Customers" displayName="Customers" ref="A1:M146">
  <autoFilter ref="A1:M146" xr:uid="{65BA3FDC-3607-43EA-A02F-FF316E069D99}"/>
  <tableColumns count="13">
    <tableColumn id="1" xr3:uid="{73A0A98B-38F0-4B49-A560-BDEEC30B853B}" name="Customer number" totalsRowLabel="Total"/>
    <tableColumn id="2" xr3:uid="{327B523A-E2C3-4193-A82B-3BC6DAF3D6CE}" name="First name"/>
    <tableColumn id="3" xr3:uid="{BC021DDB-7C19-4E6C-8347-F021A07CF42B}" name="Last name"/>
    <tableColumn id="16" xr3:uid="{7F583474-1D9E-4A45-A560-B251880DBB4E}" name="Full name">
      <calculatedColumnFormula>Customers[[#This Row],[First name]]&amp;" "&amp;Customers[[#This Row],[Last name]]</calculatedColumnFormula>
    </tableColumn>
    <tableColumn id="4" xr3:uid="{01EFFADB-BFE7-44BA-BDBC-AE1CEFF28D8C}" name="Address"/>
    <tableColumn id="5" xr3:uid="{64C4404C-8BD9-464C-A38E-73206B63D7F3}" name="City"/>
    <tableColumn id="8" xr3:uid="{E68197BA-478E-4F0B-9424-065E014E4449}" name="County"/>
    <tableColumn id="6" xr3:uid="{D87A706C-6447-478A-A4C4-63E4A2F78380}" name="State or region"/>
    <tableColumn id="7" xr3:uid="{5F7CF1A3-0D7F-4D5B-8B5C-92E8C84A3035}" name="Postal code"/>
    <tableColumn id="12" xr3:uid="{75A6EB5F-61B0-4142-A098-DCE00B0768DC}" name="Phone"/>
    <tableColumn id="13" xr3:uid="{7775EC7A-0544-4775-8E41-5DE3B39889EF}" name="Farm Box size"/>
    <tableColumn id="14" xr3:uid="{3A0B06B1-0B3E-46CC-8739-AA0F29C8074F}" name="Frequency"/>
    <tableColumn id="15" xr3:uid="{484548AB-45C4-4963-B5BC-8908E97FB8A2}" name="Allergies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44B9-8FD8-477B-BD70-EAAAE9A21666}">
  <dimension ref="A1:C16"/>
  <sheetViews>
    <sheetView tabSelected="1" workbookViewId="0">
      <selection activeCell="B22" sqref="B22"/>
    </sheetView>
  </sheetViews>
  <sheetFormatPr defaultRowHeight="14.4" x14ac:dyDescent="0.3"/>
  <cols>
    <col min="1" max="1" width="16.21875" style="19" bestFit="1" customWidth="1"/>
    <col min="2" max="2" width="23.6640625" style="19" bestFit="1" customWidth="1"/>
    <col min="3" max="3" width="22" style="19" customWidth="1"/>
    <col min="4" max="4" width="15.33203125" bestFit="1" customWidth="1"/>
    <col min="5" max="5" width="23" customWidth="1"/>
    <col min="6" max="6" width="15.33203125" customWidth="1"/>
    <col min="9" max="9" width="13" customWidth="1"/>
  </cols>
  <sheetData>
    <row r="1" spans="1:3" ht="18" thickBot="1" x14ac:dyDescent="0.4">
      <c r="A1" s="44" t="s">
        <v>0</v>
      </c>
      <c r="B1" s="44" t="s">
        <v>1</v>
      </c>
      <c r="C1" s="44" t="s">
        <v>2</v>
      </c>
    </row>
    <row r="2" spans="1:3" ht="15" thickTop="1" x14ac:dyDescent="0.3">
      <c r="A2" s="45">
        <v>8064</v>
      </c>
      <c r="B2" s="19" t="s">
        <v>674</v>
      </c>
      <c r="C2" s="19" t="s">
        <v>3</v>
      </c>
    </row>
    <row r="3" spans="1:3" x14ac:dyDescent="0.3">
      <c r="A3" s="45">
        <v>6678</v>
      </c>
      <c r="B3" s="19" t="s">
        <v>675</v>
      </c>
      <c r="C3" s="19" t="s">
        <v>4</v>
      </c>
    </row>
    <row r="4" spans="1:3" x14ac:dyDescent="0.3">
      <c r="A4" s="45">
        <v>5454</v>
      </c>
      <c r="B4" s="19" t="s">
        <v>676</v>
      </c>
      <c r="C4" s="19" t="s">
        <v>5</v>
      </c>
    </row>
    <row r="5" spans="1:3" x14ac:dyDescent="0.3">
      <c r="A5" s="45">
        <v>5382</v>
      </c>
      <c r="B5" s="19" t="s">
        <v>677</v>
      </c>
      <c r="C5" s="19" t="s">
        <v>6</v>
      </c>
    </row>
    <row r="6" spans="1:3" x14ac:dyDescent="0.3">
      <c r="A6" s="45">
        <v>6892</v>
      </c>
      <c r="B6" s="19" t="s">
        <v>678</v>
      </c>
      <c r="C6" s="19" t="s">
        <v>7</v>
      </c>
    </row>
    <row r="7" spans="1:3" x14ac:dyDescent="0.3">
      <c r="A7" s="45">
        <v>6464</v>
      </c>
      <c r="B7" s="19" t="s">
        <v>679</v>
      </c>
      <c r="C7" s="19" t="s">
        <v>8</v>
      </c>
    </row>
    <row r="8" spans="1:3" x14ac:dyDescent="0.3">
      <c r="A8" s="45">
        <v>6250</v>
      </c>
      <c r="B8" s="19" t="s">
        <v>680</v>
      </c>
      <c r="C8" s="19" t="s">
        <v>9</v>
      </c>
    </row>
    <row r="9" spans="1:3" x14ac:dyDescent="0.3">
      <c r="A9" s="45">
        <v>1384</v>
      </c>
      <c r="B9" s="19" t="s">
        <v>681</v>
      </c>
      <c r="C9" s="19" t="s">
        <v>10</v>
      </c>
    </row>
    <row r="10" spans="1:3" x14ac:dyDescent="0.3">
      <c r="A10" s="45">
        <v>6571</v>
      </c>
      <c r="B10" s="19" t="s">
        <v>682</v>
      </c>
      <c r="C10" s="19" t="s">
        <v>11</v>
      </c>
    </row>
    <row r="11" spans="1:3" x14ac:dyDescent="0.3">
      <c r="A11" s="45">
        <v>5418</v>
      </c>
      <c r="B11" s="19" t="s">
        <v>683</v>
      </c>
      <c r="C11" s="19" t="s">
        <v>12</v>
      </c>
    </row>
    <row r="12" spans="1:3" x14ac:dyDescent="0.3">
      <c r="A12" s="45">
        <v>6357</v>
      </c>
      <c r="B12" s="19" t="s">
        <v>684</v>
      </c>
      <c r="C12" s="19" t="s">
        <v>13</v>
      </c>
    </row>
    <row r="13" spans="1:3" x14ac:dyDescent="0.3">
      <c r="A13" s="45">
        <v>6143</v>
      </c>
      <c r="B13" s="19" t="s">
        <v>685</v>
      </c>
      <c r="C13" s="19" t="s">
        <v>14</v>
      </c>
    </row>
    <row r="14" spans="1:3" x14ac:dyDescent="0.3">
      <c r="A14" s="45">
        <v>5400</v>
      </c>
      <c r="B14" s="19" t="s">
        <v>686</v>
      </c>
      <c r="C14" s="19" t="s">
        <v>15</v>
      </c>
    </row>
    <row r="15" spans="1:3" x14ac:dyDescent="0.3">
      <c r="A15" s="45">
        <v>4350</v>
      </c>
      <c r="B15" s="19" t="s">
        <v>687</v>
      </c>
      <c r="C15" s="19" t="s">
        <v>16</v>
      </c>
    </row>
    <row r="16" spans="1:3" x14ac:dyDescent="0.3">
      <c r="A16" s="45">
        <v>5346</v>
      </c>
      <c r="B16" s="19" t="s">
        <v>688</v>
      </c>
      <c r="C16" s="19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7041-5F39-4183-B8D2-C6514EEB2739}">
  <dimension ref="A1:C46"/>
  <sheetViews>
    <sheetView showGridLines="0" zoomScaleNormal="100" workbookViewId="0">
      <selection activeCell="E5" sqref="E5"/>
    </sheetView>
  </sheetViews>
  <sheetFormatPr defaultRowHeight="14.4" x14ac:dyDescent="0.3"/>
  <cols>
    <col min="1" max="1" width="14.21875" customWidth="1"/>
    <col min="2" max="2" width="45.33203125" customWidth="1"/>
    <col min="3" max="3" width="15.33203125" customWidth="1"/>
  </cols>
  <sheetData>
    <row r="1" spans="1:3" s="32" customFormat="1" ht="50.55" customHeight="1" x14ac:dyDescent="0.3">
      <c r="A1" s="33" t="s">
        <v>650</v>
      </c>
      <c r="B1" s="33"/>
      <c r="C1" s="33"/>
    </row>
    <row r="2" spans="1:3" s="13" customFormat="1" ht="39" customHeight="1" x14ac:dyDescent="0.3">
      <c r="A2" s="30" t="s">
        <v>651</v>
      </c>
      <c r="B2" s="31" t="s">
        <v>654</v>
      </c>
      <c r="C2" s="31" t="s">
        <v>652</v>
      </c>
    </row>
    <row r="3" spans="1:3" x14ac:dyDescent="0.3">
      <c r="A3" s="29">
        <v>44743</v>
      </c>
      <c r="B3" s="28"/>
      <c r="C3" s="28"/>
    </row>
    <row r="4" spans="1:3" x14ac:dyDescent="0.3">
      <c r="A4" s="29">
        <v>44744</v>
      </c>
      <c r="B4" s="28"/>
      <c r="C4" s="28"/>
    </row>
    <row r="5" spans="1:3" x14ac:dyDescent="0.3">
      <c r="A5" s="29">
        <v>44745</v>
      </c>
      <c r="B5" s="28"/>
      <c r="C5" s="28"/>
    </row>
    <row r="6" spans="1:3" x14ac:dyDescent="0.3">
      <c r="A6" s="29">
        <v>44746</v>
      </c>
      <c r="B6" s="28"/>
      <c r="C6" s="28"/>
    </row>
    <row r="7" spans="1:3" x14ac:dyDescent="0.3">
      <c r="A7" s="29">
        <v>44747</v>
      </c>
      <c r="B7" s="28"/>
      <c r="C7" s="28"/>
    </row>
    <row r="8" spans="1:3" x14ac:dyDescent="0.3">
      <c r="A8" s="29">
        <v>44748</v>
      </c>
      <c r="B8" s="28"/>
      <c r="C8" s="28"/>
    </row>
    <row r="9" spans="1:3" x14ac:dyDescent="0.3">
      <c r="A9" s="29">
        <v>44749</v>
      </c>
      <c r="B9" s="28"/>
      <c r="C9" s="28"/>
    </row>
    <row r="10" spans="1:3" x14ac:dyDescent="0.3">
      <c r="A10" s="29">
        <v>44750</v>
      </c>
      <c r="B10" s="28"/>
      <c r="C10" s="28"/>
    </row>
    <row r="11" spans="1:3" x14ac:dyDescent="0.3">
      <c r="A11" s="29">
        <v>44751</v>
      </c>
      <c r="B11" s="28"/>
      <c r="C11" s="28"/>
    </row>
    <row r="12" spans="1:3" x14ac:dyDescent="0.3">
      <c r="A12" s="29">
        <v>44752</v>
      </c>
      <c r="B12" s="28"/>
      <c r="C12" s="28"/>
    </row>
    <row r="13" spans="1:3" x14ac:dyDescent="0.3">
      <c r="A13" s="29">
        <v>44753</v>
      </c>
      <c r="B13" s="28"/>
      <c r="C13" s="28"/>
    </row>
    <row r="14" spans="1:3" x14ac:dyDescent="0.3">
      <c r="A14" s="29">
        <v>44754</v>
      </c>
      <c r="B14" s="28"/>
      <c r="C14" s="28"/>
    </row>
    <row r="15" spans="1:3" x14ac:dyDescent="0.3">
      <c r="A15" s="29">
        <v>44755</v>
      </c>
      <c r="B15" s="28"/>
      <c r="C15" s="28"/>
    </row>
    <row r="16" spans="1:3" x14ac:dyDescent="0.3">
      <c r="A16" s="29">
        <v>44756</v>
      </c>
      <c r="B16" s="28"/>
      <c r="C16" s="28"/>
    </row>
    <row r="17" spans="1:3" x14ac:dyDescent="0.3">
      <c r="A17" s="29">
        <v>44757</v>
      </c>
      <c r="B17" s="28"/>
      <c r="C17" s="28"/>
    </row>
    <row r="18" spans="1:3" x14ac:dyDescent="0.3">
      <c r="A18" s="29">
        <v>44758</v>
      </c>
      <c r="B18" s="28"/>
      <c r="C18" s="28"/>
    </row>
    <row r="19" spans="1:3" x14ac:dyDescent="0.3">
      <c r="A19" s="29">
        <v>44759</v>
      </c>
      <c r="B19" s="28"/>
      <c r="C19" s="28"/>
    </row>
    <row r="20" spans="1:3" x14ac:dyDescent="0.3">
      <c r="A20" s="29">
        <v>44760</v>
      </c>
      <c r="B20" s="28"/>
      <c r="C20" s="28"/>
    </row>
    <row r="21" spans="1:3" x14ac:dyDescent="0.3">
      <c r="A21" s="29">
        <v>44761</v>
      </c>
      <c r="B21" s="28"/>
      <c r="C21" s="28"/>
    </row>
    <row r="22" spans="1:3" x14ac:dyDescent="0.3">
      <c r="A22" s="29">
        <v>44762</v>
      </c>
      <c r="B22" s="28"/>
      <c r="C22" s="28"/>
    </row>
    <row r="23" spans="1:3" x14ac:dyDescent="0.3">
      <c r="A23" s="29">
        <v>44763</v>
      </c>
      <c r="B23" s="28"/>
      <c r="C23" s="28"/>
    </row>
    <row r="24" spans="1:3" x14ac:dyDescent="0.3">
      <c r="A24" s="29">
        <v>44764</v>
      </c>
      <c r="B24" s="28"/>
      <c r="C24" s="28"/>
    </row>
    <row r="25" spans="1:3" x14ac:dyDescent="0.3">
      <c r="A25" s="29">
        <v>44765</v>
      </c>
      <c r="B25" s="28"/>
      <c r="C25" s="28"/>
    </row>
    <row r="26" spans="1:3" x14ac:dyDescent="0.3">
      <c r="A26" s="29">
        <v>44766</v>
      </c>
      <c r="B26" s="28"/>
      <c r="C26" s="28"/>
    </row>
    <row r="27" spans="1:3" x14ac:dyDescent="0.3">
      <c r="A27" s="29">
        <v>44767</v>
      </c>
      <c r="B27" s="28"/>
      <c r="C27" s="28"/>
    </row>
    <row r="28" spans="1:3" x14ac:dyDescent="0.3">
      <c r="A28" s="29">
        <v>44768</v>
      </c>
      <c r="B28" s="28"/>
      <c r="C28" s="28"/>
    </row>
    <row r="29" spans="1:3" x14ac:dyDescent="0.3">
      <c r="A29" s="29">
        <v>44769</v>
      </c>
      <c r="B29" s="28"/>
      <c r="C29" s="28"/>
    </row>
    <row r="30" spans="1:3" x14ac:dyDescent="0.3">
      <c r="A30" s="29">
        <v>44770</v>
      </c>
      <c r="B30" s="28"/>
      <c r="C30" s="28"/>
    </row>
    <row r="31" spans="1:3" x14ac:dyDescent="0.3">
      <c r="A31" s="29">
        <v>44771</v>
      </c>
      <c r="B31" s="28"/>
      <c r="C31" s="28"/>
    </row>
    <row r="32" spans="1:3" x14ac:dyDescent="0.3">
      <c r="A32" s="29">
        <v>44772</v>
      </c>
      <c r="B32" s="28"/>
      <c r="C32" s="28"/>
    </row>
    <row r="33" spans="1:3" x14ac:dyDescent="0.3">
      <c r="A33" s="29">
        <v>44773</v>
      </c>
      <c r="B33" s="28"/>
      <c r="C33" s="28"/>
    </row>
    <row r="35" spans="1:3" x14ac:dyDescent="0.3">
      <c r="A35" s="3"/>
    </row>
    <row r="36" spans="1:3" x14ac:dyDescent="0.3">
      <c r="A36" s="3" t="s">
        <v>653</v>
      </c>
    </row>
    <row r="37" spans="1:3" x14ac:dyDescent="0.3">
      <c r="A37" s="3"/>
    </row>
    <row r="38" spans="1:3" x14ac:dyDescent="0.3">
      <c r="A38" s="3"/>
    </row>
    <row r="39" spans="1:3" x14ac:dyDescent="0.3">
      <c r="A39" s="3"/>
    </row>
    <row r="40" spans="1:3" x14ac:dyDescent="0.3">
      <c r="A40" s="3"/>
    </row>
    <row r="41" spans="1:3" x14ac:dyDescent="0.3">
      <c r="A41" s="3"/>
    </row>
    <row r="42" spans="1:3" x14ac:dyDescent="0.3">
      <c r="A42" s="3"/>
    </row>
    <row r="43" spans="1:3" x14ac:dyDescent="0.3">
      <c r="A43" s="3"/>
    </row>
    <row r="44" spans="1:3" x14ac:dyDescent="0.3">
      <c r="A44" s="3"/>
    </row>
    <row r="45" spans="1:3" x14ac:dyDescent="0.3">
      <c r="A45" s="3"/>
    </row>
    <row r="46" spans="1:3" x14ac:dyDescent="0.3">
      <c r="A46" s="3"/>
    </row>
  </sheetData>
  <conditionalFormatting sqref="A3:C33">
    <cfRule type="expression" dxfId="1" priority="1">
      <formula>WEEKDAY($A3:$A33,2)&gt;5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59A-D172-4D6D-9B27-83B08E273136}">
  <dimension ref="A1:E19"/>
  <sheetViews>
    <sheetView zoomScale="145" zoomScaleNormal="145" workbookViewId="0">
      <selection activeCell="E6" sqref="E6"/>
    </sheetView>
  </sheetViews>
  <sheetFormatPr defaultRowHeight="14.4" x14ac:dyDescent="0.3"/>
  <cols>
    <col min="1" max="1" width="13.44140625" customWidth="1"/>
    <col min="2" max="2" width="3" customWidth="1"/>
    <col min="3" max="3" width="27.33203125" bestFit="1" customWidth="1"/>
  </cols>
  <sheetData>
    <row r="1" spans="1:5" ht="15.6" x14ac:dyDescent="0.3">
      <c r="A1" s="5" t="s">
        <v>648</v>
      </c>
      <c r="C1" s="5" t="s">
        <v>649</v>
      </c>
      <c r="E1" s="18" t="s">
        <v>660</v>
      </c>
    </row>
    <row r="2" spans="1:5" x14ac:dyDescent="0.3">
      <c r="A2" t="s">
        <v>88</v>
      </c>
      <c r="C2" t="s">
        <v>220</v>
      </c>
      <c r="E2" t="s">
        <v>247</v>
      </c>
    </row>
    <row r="3" spans="1:5" x14ac:dyDescent="0.3">
      <c r="A3" t="s">
        <v>92</v>
      </c>
      <c r="C3" t="s">
        <v>218</v>
      </c>
      <c r="E3" t="s">
        <v>351</v>
      </c>
    </row>
    <row r="4" spans="1:5" x14ac:dyDescent="0.3">
      <c r="A4" t="s">
        <v>49</v>
      </c>
      <c r="C4" t="s">
        <v>228</v>
      </c>
      <c r="E4" t="s">
        <v>287</v>
      </c>
    </row>
    <row r="5" spans="1:5" x14ac:dyDescent="0.3">
      <c r="A5" t="s">
        <v>84</v>
      </c>
      <c r="C5" t="s">
        <v>227</v>
      </c>
    </row>
    <row r="6" spans="1:5" x14ac:dyDescent="0.3">
      <c r="A6" t="s">
        <v>56</v>
      </c>
      <c r="C6" t="s">
        <v>216</v>
      </c>
    </row>
    <row r="7" spans="1:5" x14ac:dyDescent="0.3">
      <c r="A7" t="s">
        <v>38</v>
      </c>
      <c r="C7" t="s">
        <v>223</v>
      </c>
    </row>
    <row r="8" spans="1:5" x14ac:dyDescent="0.3">
      <c r="A8" t="s">
        <v>63</v>
      </c>
      <c r="C8" t="s">
        <v>224</v>
      </c>
    </row>
    <row r="9" spans="1:5" x14ac:dyDescent="0.3">
      <c r="A9" t="s">
        <v>41</v>
      </c>
      <c r="C9" t="s">
        <v>229</v>
      </c>
    </row>
    <row r="10" spans="1:5" x14ac:dyDescent="0.3">
      <c r="A10" t="s">
        <v>98</v>
      </c>
      <c r="C10" t="s">
        <v>214</v>
      </c>
    </row>
    <row r="11" spans="1:5" x14ac:dyDescent="0.3">
      <c r="A11" t="s">
        <v>51</v>
      </c>
      <c r="C11" t="s">
        <v>225</v>
      </c>
    </row>
    <row r="12" spans="1:5" x14ac:dyDescent="0.3">
      <c r="A12" t="s">
        <v>43</v>
      </c>
      <c r="C12" t="s">
        <v>222</v>
      </c>
    </row>
    <row r="13" spans="1:5" x14ac:dyDescent="0.3">
      <c r="A13" t="s">
        <v>46</v>
      </c>
      <c r="C13" t="s">
        <v>215</v>
      </c>
    </row>
    <row r="14" spans="1:5" x14ac:dyDescent="0.3">
      <c r="A14" t="s">
        <v>145</v>
      </c>
      <c r="C14" t="s">
        <v>219</v>
      </c>
    </row>
    <row r="15" spans="1:5" x14ac:dyDescent="0.3">
      <c r="A15" t="s">
        <v>78</v>
      </c>
    </row>
    <row r="16" spans="1:5" x14ac:dyDescent="0.3">
      <c r="A16" t="s">
        <v>35</v>
      </c>
    </row>
    <row r="17" spans="1:1" x14ac:dyDescent="0.3">
      <c r="A17" t="s">
        <v>96</v>
      </c>
    </row>
    <row r="18" spans="1:1" x14ac:dyDescent="0.3">
      <c r="A18" t="s">
        <v>66</v>
      </c>
    </row>
    <row r="19" spans="1:1" x14ac:dyDescent="0.3">
      <c r="A19" t="s">
        <v>54</v>
      </c>
    </row>
  </sheetData>
  <sortState xmlns:xlrd2="http://schemas.microsoft.com/office/spreadsheetml/2017/richdata2" ref="A2:A19">
    <sortCondition ref="A9:A19"/>
  </sortState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EE75-ECC8-466F-A67F-F54D7D47029F}">
  <dimension ref="A1:L32"/>
  <sheetViews>
    <sheetView workbookViewId="0">
      <selection activeCell="C16" sqref="C16"/>
    </sheetView>
  </sheetViews>
  <sheetFormatPr defaultRowHeight="14.4" x14ac:dyDescent="0.3"/>
  <cols>
    <col min="1" max="1" width="27.33203125" bestFit="1" customWidth="1"/>
    <col min="2" max="3" width="18.33203125" customWidth="1"/>
    <col min="4" max="5" width="19.44140625" customWidth="1"/>
    <col min="6" max="6" width="21.109375" customWidth="1"/>
    <col min="7" max="7" width="23.88671875" customWidth="1"/>
    <col min="11" max="11" width="27.33203125" bestFit="1" customWidth="1"/>
  </cols>
  <sheetData>
    <row r="1" spans="1:12" x14ac:dyDescent="0.3">
      <c r="K1" s="5"/>
      <c r="L1" s="5"/>
    </row>
    <row r="2" spans="1:12" ht="24.75" customHeight="1" x14ac:dyDescent="0.3">
      <c r="A2" s="34" t="s">
        <v>644</v>
      </c>
      <c r="B2" s="35" t="s">
        <v>655</v>
      </c>
      <c r="C2" s="35" t="s">
        <v>656</v>
      </c>
      <c r="D2" s="35" t="s">
        <v>657</v>
      </c>
      <c r="E2" s="35" t="s">
        <v>658</v>
      </c>
      <c r="F2" s="35" t="s">
        <v>659</v>
      </c>
      <c r="L2" s="4"/>
    </row>
    <row r="3" spans="1:12" x14ac:dyDescent="0.3">
      <c r="A3" t="s">
        <v>214</v>
      </c>
      <c r="E3" s="4">
        <v>5.95</v>
      </c>
      <c r="F3" s="10">
        <f>B3*E3+C3*E3+D3*E3</f>
        <v>0</v>
      </c>
      <c r="L3" s="4"/>
    </row>
    <row r="4" spans="1:12" x14ac:dyDescent="0.3">
      <c r="A4" t="s">
        <v>215</v>
      </c>
      <c r="E4" s="4">
        <v>5.95</v>
      </c>
      <c r="F4" s="10">
        <f t="shared" ref="F4:F15" si="0">B4*E4+C4*E4+D4*E4</f>
        <v>0</v>
      </c>
      <c r="L4" s="4"/>
    </row>
    <row r="5" spans="1:12" x14ac:dyDescent="0.3">
      <c r="A5" t="s">
        <v>216</v>
      </c>
      <c r="E5" s="4">
        <v>5.95</v>
      </c>
      <c r="F5" s="10">
        <f t="shared" si="0"/>
        <v>0</v>
      </c>
      <c r="L5" s="4"/>
    </row>
    <row r="6" spans="1:12" x14ac:dyDescent="0.3">
      <c r="A6" t="s">
        <v>218</v>
      </c>
      <c r="E6" s="4">
        <v>9</v>
      </c>
      <c r="F6" s="10">
        <f t="shared" si="0"/>
        <v>0</v>
      </c>
      <c r="L6" s="4"/>
    </row>
    <row r="7" spans="1:12" x14ac:dyDescent="0.3">
      <c r="A7" t="s">
        <v>219</v>
      </c>
      <c r="E7" s="4">
        <v>9</v>
      </c>
      <c r="F7" s="10">
        <f t="shared" si="0"/>
        <v>0</v>
      </c>
      <c r="L7" s="4"/>
    </row>
    <row r="8" spans="1:12" x14ac:dyDescent="0.3">
      <c r="A8" t="s">
        <v>220</v>
      </c>
      <c r="E8" s="4">
        <v>9</v>
      </c>
      <c r="F8" s="10">
        <f t="shared" si="0"/>
        <v>0</v>
      </c>
      <c r="L8" s="4"/>
    </row>
    <row r="9" spans="1:12" x14ac:dyDescent="0.3">
      <c r="A9" t="s">
        <v>222</v>
      </c>
      <c r="E9" s="4">
        <v>7.5</v>
      </c>
      <c r="F9" s="10">
        <f t="shared" si="0"/>
        <v>0</v>
      </c>
      <c r="L9" s="4"/>
    </row>
    <row r="10" spans="1:12" x14ac:dyDescent="0.3">
      <c r="A10" t="s">
        <v>223</v>
      </c>
      <c r="E10" s="4">
        <v>7.5</v>
      </c>
      <c r="F10" s="10">
        <f t="shared" si="0"/>
        <v>0</v>
      </c>
      <c r="L10" s="4"/>
    </row>
    <row r="11" spans="1:12" x14ac:dyDescent="0.3">
      <c r="A11" t="s">
        <v>224</v>
      </c>
      <c r="E11" s="4">
        <v>7.5</v>
      </c>
      <c r="F11" s="10">
        <f t="shared" si="0"/>
        <v>0</v>
      </c>
      <c r="L11" s="4"/>
    </row>
    <row r="12" spans="1:12" x14ac:dyDescent="0.3">
      <c r="A12" t="s">
        <v>225</v>
      </c>
      <c r="E12" s="4">
        <v>8</v>
      </c>
      <c r="F12" s="10">
        <f t="shared" si="0"/>
        <v>0</v>
      </c>
      <c r="L12" s="4"/>
    </row>
    <row r="13" spans="1:12" x14ac:dyDescent="0.3">
      <c r="A13" t="s">
        <v>227</v>
      </c>
      <c r="E13" s="4">
        <v>12</v>
      </c>
      <c r="F13" s="10">
        <f t="shared" si="0"/>
        <v>0</v>
      </c>
      <c r="L13" s="4"/>
    </row>
    <row r="14" spans="1:12" x14ac:dyDescent="0.3">
      <c r="A14" t="s">
        <v>228</v>
      </c>
      <c r="E14" s="4">
        <v>12</v>
      </c>
      <c r="F14" s="10">
        <f t="shared" si="0"/>
        <v>0</v>
      </c>
      <c r="L14" s="4"/>
    </row>
    <row r="15" spans="1:12" x14ac:dyDescent="0.3">
      <c r="A15" t="s">
        <v>229</v>
      </c>
      <c r="E15" s="4">
        <v>12</v>
      </c>
      <c r="F15" s="10">
        <f t="shared" si="0"/>
        <v>0</v>
      </c>
    </row>
    <row r="16" spans="1:12" x14ac:dyDescent="0.3">
      <c r="B16" s="4"/>
      <c r="C16" s="4"/>
      <c r="D16" s="4"/>
      <c r="E16" s="4"/>
      <c r="F16" s="4"/>
    </row>
    <row r="20" spans="3:3" x14ac:dyDescent="0.3">
      <c r="C20" s="4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4"/>
    </row>
    <row r="25" spans="3:3" x14ac:dyDescent="0.3">
      <c r="C25" s="4"/>
    </row>
    <row r="26" spans="3:3" x14ac:dyDescent="0.3">
      <c r="C26" s="4"/>
    </row>
    <row r="27" spans="3:3" x14ac:dyDescent="0.3">
      <c r="C27" s="4"/>
    </row>
    <row r="28" spans="3:3" x14ac:dyDescent="0.3">
      <c r="C28" s="4"/>
    </row>
    <row r="29" spans="3:3" x14ac:dyDescent="0.3">
      <c r="C29" s="4"/>
    </row>
    <row r="30" spans="3:3" x14ac:dyDescent="0.3">
      <c r="C30" s="4"/>
    </row>
    <row r="31" spans="3:3" x14ac:dyDescent="0.3">
      <c r="C31" s="4"/>
    </row>
    <row r="32" spans="3:3" x14ac:dyDescent="0.3">
      <c r="C3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9016-8A9D-47DD-BA36-C785894F06C2}">
  <dimension ref="A1:Q73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9.5546875" customWidth="1"/>
    <col min="2" max="2" width="15.5546875" customWidth="1"/>
    <col min="3" max="3" width="13.6640625" style="12" customWidth="1"/>
    <col min="4" max="4" width="17.33203125" customWidth="1"/>
    <col min="5" max="5" width="20.77734375" customWidth="1"/>
    <col min="6" max="6" width="20.6640625" customWidth="1"/>
    <col min="7" max="7" width="22.44140625" customWidth="1"/>
    <col min="8" max="8" width="20.77734375" customWidth="1"/>
    <col min="9" max="9" width="13.33203125" customWidth="1"/>
    <col min="10" max="10" width="27.33203125" bestFit="1" customWidth="1"/>
    <col min="11" max="11" width="20.77734375" customWidth="1"/>
    <col min="12" max="12" width="12.44140625" customWidth="1"/>
    <col min="13" max="13" width="13.33203125" bestFit="1" customWidth="1"/>
    <col min="14" max="14" width="19.77734375" customWidth="1"/>
    <col min="15" max="15" width="16.77734375" customWidth="1"/>
    <col min="16" max="16" width="23.33203125" customWidth="1"/>
    <col min="17" max="17" width="13.77734375" customWidth="1"/>
    <col min="18" max="18" width="15.6640625" customWidth="1"/>
  </cols>
  <sheetData>
    <row r="1" spans="1:17" s="13" customFormat="1" ht="23.55" customHeight="1" x14ac:dyDescent="0.3">
      <c r="A1" s="13" t="s">
        <v>18</v>
      </c>
      <c r="B1" s="13" t="s">
        <v>19</v>
      </c>
      <c r="C1" s="13" t="s">
        <v>20</v>
      </c>
      <c r="D1" s="13" t="s">
        <v>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17" x14ac:dyDescent="0.3">
      <c r="A2">
        <v>1</v>
      </c>
      <c r="B2" s="3">
        <v>44713</v>
      </c>
      <c r="C2" s="3">
        <f>B2</f>
        <v>44713</v>
      </c>
      <c r="D2">
        <v>6892</v>
      </c>
      <c r="E2" s="43" t="str">
        <f>VLOOKUP(SalesTable[[#This Row],[Salesperson ID]],Salespeople!$A$2:$B$16,2,TRUE)</f>
        <v>Sergio Galvez</v>
      </c>
      <c r="F2">
        <v>12265</v>
      </c>
      <c r="G2" t="s">
        <v>34</v>
      </c>
      <c r="H2" t="s">
        <v>35</v>
      </c>
      <c r="I2" t="s">
        <v>36</v>
      </c>
      <c r="K2" s="4">
        <v>5.95</v>
      </c>
      <c r="L2" s="8"/>
      <c r="M2" s="10">
        <f t="shared" ref="M2:M65" si="0">K2*L2</f>
        <v>0</v>
      </c>
      <c r="N2">
        <v>2</v>
      </c>
      <c r="O2" s="3"/>
      <c r="P2" s="2"/>
      <c r="Q2" s="10">
        <f t="shared" ref="Q2:Q65" si="1">M2-M2*P2</f>
        <v>0</v>
      </c>
    </row>
    <row r="3" spans="1:17" x14ac:dyDescent="0.3">
      <c r="A3">
        <v>2</v>
      </c>
      <c r="B3" s="3">
        <v>44714</v>
      </c>
      <c r="C3" s="3">
        <f t="shared" ref="C3:C66" si="2">B3</f>
        <v>44714</v>
      </c>
      <c r="D3">
        <v>6464</v>
      </c>
      <c r="E3" s="43" t="str">
        <f>VLOOKUP(SalesTable[[#This Row],[Salesperson ID]],Salespeople!$A$2:$B$16,2,TRUE)</f>
        <v>Sergio Galvez</v>
      </c>
      <c r="F3">
        <v>27538</v>
      </c>
      <c r="G3" t="s">
        <v>37</v>
      </c>
      <c r="H3" t="s">
        <v>38</v>
      </c>
      <c r="I3" t="s">
        <v>39</v>
      </c>
      <c r="K3" s="4">
        <v>8</v>
      </c>
      <c r="L3" s="8"/>
      <c r="M3" s="10">
        <f t="shared" si="0"/>
        <v>0</v>
      </c>
      <c r="N3">
        <v>1</v>
      </c>
      <c r="O3" s="3"/>
      <c r="P3" s="2"/>
      <c r="Q3" s="10">
        <f t="shared" si="1"/>
        <v>0</v>
      </c>
    </row>
    <row r="4" spans="1:17" x14ac:dyDescent="0.3">
      <c r="A4">
        <v>3</v>
      </c>
      <c r="B4" s="3">
        <v>44714</v>
      </c>
      <c r="C4" s="3">
        <f t="shared" si="2"/>
        <v>44714</v>
      </c>
      <c r="D4">
        <v>1384</v>
      </c>
      <c r="E4" s="43" t="str">
        <f>VLOOKUP(SalesTable[[#This Row],[Salesperson ID]],Salespeople!$A$2:$B$16,2,TRUE)</f>
        <v>Igor Almeida</v>
      </c>
      <c r="F4">
        <v>16736</v>
      </c>
      <c r="G4" t="s">
        <v>40</v>
      </c>
      <c r="H4" t="s">
        <v>41</v>
      </c>
      <c r="I4" t="s">
        <v>36</v>
      </c>
      <c r="K4" s="4">
        <v>5.95</v>
      </c>
      <c r="L4" s="8"/>
      <c r="M4" s="10">
        <f t="shared" si="0"/>
        <v>0</v>
      </c>
      <c r="N4">
        <v>5</v>
      </c>
      <c r="O4" s="3"/>
      <c r="P4" s="2"/>
      <c r="Q4" s="10">
        <f t="shared" si="1"/>
        <v>0</v>
      </c>
    </row>
    <row r="5" spans="1:17" x14ac:dyDescent="0.3">
      <c r="A5">
        <v>4</v>
      </c>
      <c r="B5" s="3">
        <v>44714</v>
      </c>
      <c r="C5" s="3">
        <f t="shared" si="2"/>
        <v>44714</v>
      </c>
      <c r="D5">
        <v>6678</v>
      </c>
      <c r="E5" s="43" t="str">
        <f>VLOOKUP(SalesTable[[#This Row],[Salesperson ID]],Salespeople!$A$2:$B$16,2,TRUE)</f>
        <v>Sergio Galvez</v>
      </c>
      <c r="F5">
        <v>11124</v>
      </c>
      <c r="G5" t="s">
        <v>42</v>
      </c>
      <c r="H5" t="s">
        <v>43</v>
      </c>
      <c r="I5" t="s">
        <v>44</v>
      </c>
      <c r="K5" s="4">
        <v>12</v>
      </c>
      <c r="L5" s="8">
        <v>5</v>
      </c>
      <c r="M5" s="10">
        <f t="shared" si="0"/>
        <v>60</v>
      </c>
      <c r="N5">
        <v>2</v>
      </c>
      <c r="O5" s="3"/>
      <c r="P5" s="2"/>
      <c r="Q5" s="10">
        <f t="shared" si="1"/>
        <v>60</v>
      </c>
    </row>
    <row r="6" spans="1:17" x14ac:dyDescent="0.3">
      <c r="A6">
        <v>5</v>
      </c>
      <c r="B6" s="3">
        <v>44716</v>
      </c>
      <c r="C6" s="3">
        <f t="shared" si="2"/>
        <v>44716</v>
      </c>
      <c r="D6">
        <v>6678</v>
      </c>
      <c r="E6" s="43" t="str">
        <f>VLOOKUP(SalesTable[[#This Row],[Salesperson ID]],Salespeople!$A$2:$B$16,2,TRUE)</f>
        <v>Sergio Galvez</v>
      </c>
      <c r="F6">
        <v>22713</v>
      </c>
      <c r="G6" t="s">
        <v>45</v>
      </c>
      <c r="H6" t="s">
        <v>46</v>
      </c>
      <c r="I6" t="s">
        <v>47</v>
      </c>
      <c r="K6" s="4">
        <v>7.5</v>
      </c>
      <c r="L6" s="8">
        <v>7</v>
      </c>
      <c r="M6" s="10">
        <f t="shared" si="0"/>
        <v>52.5</v>
      </c>
      <c r="N6">
        <v>2</v>
      </c>
      <c r="O6" s="3"/>
      <c r="P6" s="2"/>
      <c r="Q6" s="10">
        <f t="shared" si="1"/>
        <v>52.5</v>
      </c>
    </row>
    <row r="7" spans="1:17" x14ac:dyDescent="0.3">
      <c r="A7">
        <v>6</v>
      </c>
      <c r="B7" s="3">
        <v>44717</v>
      </c>
      <c r="C7" s="3">
        <f t="shared" si="2"/>
        <v>44717</v>
      </c>
      <c r="D7">
        <v>6357</v>
      </c>
      <c r="E7" s="43" t="str">
        <f>VLOOKUP(SalesTable[[#This Row],[Salesperson ID]],Salespeople!$A$2:$B$16,2,TRUE)</f>
        <v>Sergio Galvez</v>
      </c>
      <c r="F7">
        <v>10681</v>
      </c>
      <c r="G7" t="s">
        <v>48</v>
      </c>
      <c r="H7" t="s">
        <v>49</v>
      </c>
      <c r="I7" t="s">
        <v>36</v>
      </c>
      <c r="K7" s="4">
        <v>5.95</v>
      </c>
      <c r="L7" s="8">
        <v>4</v>
      </c>
      <c r="M7" s="10">
        <f t="shared" si="0"/>
        <v>23.8</v>
      </c>
      <c r="N7">
        <v>0</v>
      </c>
      <c r="O7" s="3"/>
      <c r="P7" s="2"/>
      <c r="Q7" s="10">
        <f t="shared" si="1"/>
        <v>23.8</v>
      </c>
    </row>
    <row r="8" spans="1:17" x14ac:dyDescent="0.3">
      <c r="A8">
        <v>7</v>
      </c>
      <c r="B8" s="3">
        <v>44717</v>
      </c>
      <c r="C8" s="3">
        <f t="shared" si="2"/>
        <v>44717</v>
      </c>
      <c r="D8">
        <v>6143</v>
      </c>
      <c r="E8" s="43" t="str">
        <f>VLOOKUP(SalesTable[[#This Row],[Salesperson ID]],Salespeople!$A$2:$B$16,2,TRUE)</f>
        <v>Liane Cormier</v>
      </c>
      <c r="F8">
        <v>21064</v>
      </c>
      <c r="G8" t="s">
        <v>50</v>
      </c>
      <c r="H8" t="s">
        <v>51</v>
      </c>
      <c r="I8" t="s">
        <v>52</v>
      </c>
      <c r="K8" s="4">
        <v>7.5</v>
      </c>
      <c r="L8" s="8">
        <v>2</v>
      </c>
      <c r="M8" s="10">
        <f t="shared" si="0"/>
        <v>15</v>
      </c>
      <c r="N8">
        <v>3</v>
      </c>
      <c r="O8" s="3"/>
      <c r="P8" s="2"/>
      <c r="Q8" s="10">
        <f t="shared" si="1"/>
        <v>15</v>
      </c>
    </row>
    <row r="9" spans="1:17" x14ac:dyDescent="0.3">
      <c r="A9">
        <v>8</v>
      </c>
      <c r="B9" s="3">
        <v>44717</v>
      </c>
      <c r="C9" s="3">
        <f t="shared" si="2"/>
        <v>44717</v>
      </c>
      <c r="D9">
        <v>6464</v>
      </c>
      <c r="E9" s="43" t="str">
        <f>VLOOKUP(SalesTable[[#This Row],[Salesperson ID]],Salespeople!$A$2:$B$16,2,TRUE)</f>
        <v>Sergio Galvez</v>
      </c>
      <c r="F9">
        <v>28365</v>
      </c>
      <c r="G9" t="s">
        <v>53</v>
      </c>
      <c r="H9" t="s">
        <v>54</v>
      </c>
      <c r="I9" t="s">
        <v>44</v>
      </c>
      <c r="K9" s="4">
        <v>12</v>
      </c>
      <c r="L9" s="8">
        <v>8</v>
      </c>
      <c r="M9" s="10">
        <f t="shared" si="0"/>
        <v>96</v>
      </c>
      <c r="N9">
        <v>1</v>
      </c>
      <c r="O9" s="3"/>
      <c r="P9" s="2"/>
      <c r="Q9" s="10">
        <f t="shared" si="1"/>
        <v>96</v>
      </c>
    </row>
    <row r="10" spans="1:17" x14ac:dyDescent="0.3">
      <c r="A10">
        <v>9</v>
      </c>
      <c r="B10" s="3">
        <v>44717</v>
      </c>
      <c r="C10" s="3">
        <f t="shared" si="2"/>
        <v>44717</v>
      </c>
      <c r="D10">
        <v>6250</v>
      </c>
      <c r="E10" s="43" t="str">
        <f>VLOOKUP(SalesTable[[#This Row],[Salesperson ID]],Salespeople!$A$2:$B$16,2,TRUE)</f>
        <v>Sergio Galvez</v>
      </c>
      <c r="F10">
        <v>17717</v>
      </c>
      <c r="G10" t="s">
        <v>55</v>
      </c>
      <c r="H10" t="s">
        <v>56</v>
      </c>
      <c r="I10" t="s">
        <v>57</v>
      </c>
      <c r="K10" s="4">
        <v>9</v>
      </c>
      <c r="L10" s="8">
        <v>2</v>
      </c>
      <c r="M10" s="10">
        <f t="shared" si="0"/>
        <v>18</v>
      </c>
      <c r="N10">
        <v>1</v>
      </c>
      <c r="O10" s="3"/>
      <c r="P10" s="2"/>
      <c r="Q10" s="10">
        <f t="shared" si="1"/>
        <v>18</v>
      </c>
    </row>
    <row r="11" spans="1:17" x14ac:dyDescent="0.3">
      <c r="A11">
        <v>10</v>
      </c>
      <c r="B11" s="3">
        <v>44717</v>
      </c>
      <c r="C11" s="3">
        <f t="shared" si="2"/>
        <v>44717</v>
      </c>
      <c r="D11">
        <v>5400</v>
      </c>
      <c r="E11" s="43" t="str">
        <f>VLOOKUP(SalesTable[[#This Row],[Salesperson ID]],Salespeople!$A$2:$B$16,2,TRUE)</f>
        <v>Igor Almeida</v>
      </c>
      <c r="F11">
        <v>15353</v>
      </c>
      <c r="G11" t="s">
        <v>58</v>
      </c>
      <c r="H11" t="s">
        <v>38</v>
      </c>
      <c r="I11" t="s">
        <v>59</v>
      </c>
      <c r="K11" s="4">
        <v>9</v>
      </c>
      <c r="L11" s="8">
        <v>3</v>
      </c>
      <c r="M11" s="10">
        <f t="shared" si="0"/>
        <v>27</v>
      </c>
      <c r="N11">
        <v>2</v>
      </c>
      <c r="O11" s="3"/>
      <c r="P11" s="2"/>
      <c r="Q11" s="10">
        <f t="shared" si="1"/>
        <v>27</v>
      </c>
    </row>
    <row r="12" spans="1:17" x14ac:dyDescent="0.3">
      <c r="A12">
        <v>11</v>
      </c>
      <c r="B12" s="3">
        <v>44718</v>
      </c>
      <c r="C12" s="3">
        <f t="shared" si="2"/>
        <v>44718</v>
      </c>
      <c r="D12">
        <v>1384</v>
      </c>
      <c r="E12" s="43" t="str">
        <f>VLOOKUP(SalesTable[[#This Row],[Salesperson ID]],Salespeople!$A$2:$B$16,2,TRUE)</f>
        <v>Igor Almeida</v>
      </c>
      <c r="F12">
        <v>24952</v>
      </c>
      <c r="G12" t="s">
        <v>60</v>
      </c>
      <c r="H12" t="s">
        <v>56</v>
      </c>
      <c r="I12" t="s">
        <v>61</v>
      </c>
      <c r="K12" s="4">
        <v>9</v>
      </c>
      <c r="L12" s="8">
        <v>8</v>
      </c>
      <c r="M12" s="10">
        <f t="shared" si="0"/>
        <v>72</v>
      </c>
      <c r="N12">
        <v>3</v>
      </c>
      <c r="O12" s="3"/>
      <c r="P12" s="2"/>
      <c r="Q12" s="10">
        <f t="shared" si="1"/>
        <v>72</v>
      </c>
    </row>
    <row r="13" spans="1:17" x14ac:dyDescent="0.3">
      <c r="A13">
        <v>12</v>
      </c>
      <c r="B13" s="3">
        <v>44718</v>
      </c>
      <c r="C13" s="3">
        <f t="shared" si="2"/>
        <v>44718</v>
      </c>
      <c r="D13">
        <v>6678</v>
      </c>
      <c r="E13" s="43" t="str">
        <f>VLOOKUP(SalesTable[[#This Row],[Salesperson ID]],Salespeople!$A$2:$B$16,2,TRUE)</f>
        <v>Sergio Galvez</v>
      </c>
      <c r="F13">
        <v>23585</v>
      </c>
      <c r="G13" t="s">
        <v>62</v>
      </c>
      <c r="H13" t="s">
        <v>63</v>
      </c>
      <c r="I13" t="s">
        <v>64</v>
      </c>
      <c r="K13" s="4">
        <v>5.95</v>
      </c>
      <c r="L13" s="8">
        <v>10</v>
      </c>
      <c r="M13" s="10">
        <f t="shared" si="0"/>
        <v>59.5</v>
      </c>
      <c r="N13">
        <v>2</v>
      </c>
      <c r="O13" s="3"/>
      <c r="P13" s="2"/>
      <c r="Q13" s="10">
        <f t="shared" si="1"/>
        <v>59.5</v>
      </c>
    </row>
    <row r="14" spans="1:17" x14ac:dyDescent="0.3">
      <c r="A14">
        <v>13</v>
      </c>
      <c r="B14" s="3">
        <v>44718</v>
      </c>
      <c r="C14" s="3">
        <f t="shared" si="2"/>
        <v>44718</v>
      </c>
      <c r="D14">
        <v>6892</v>
      </c>
      <c r="E14" s="43" t="str">
        <f>VLOOKUP(SalesTable[[#This Row],[Salesperson ID]],Salespeople!$A$2:$B$16,2,TRUE)</f>
        <v>Sergio Galvez</v>
      </c>
      <c r="F14">
        <v>25929</v>
      </c>
      <c r="G14" t="s">
        <v>65</v>
      </c>
      <c r="H14" t="s">
        <v>66</v>
      </c>
      <c r="I14" t="s">
        <v>39</v>
      </c>
      <c r="K14" s="4">
        <v>8</v>
      </c>
      <c r="L14" s="8">
        <v>9</v>
      </c>
      <c r="M14" s="10">
        <f t="shared" si="0"/>
        <v>72</v>
      </c>
      <c r="N14">
        <v>3</v>
      </c>
      <c r="O14" s="3"/>
      <c r="P14" s="2"/>
      <c r="Q14" s="10">
        <f t="shared" si="1"/>
        <v>72</v>
      </c>
    </row>
    <row r="15" spans="1:17" x14ac:dyDescent="0.3">
      <c r="A15">
        <v>14</v>
      </c>
      <c r="B15" s="3">
        <v>44718</v>
      </c>
      <c r="C15" s="3">
        <f t="shared" si="2"/>
        <v>44718</v>
      </c>
      <c r="D15">
        <v>5346</v>
      </c>
      <c r="E15" s="43" t="str">
        <f>VLOOKUP(SalesTable[[#This Row],[Salesperson ID]],Salespeople!$A$2:$B$16,2,TRUE)</f>
        <v>Igor Almeida</v>
      </c>
      <c r="F15">
        <v>27191</v>
      </c>
      <c r="G15" t="s">
        <v>67</v>
      </c>
      <c r="H15" t="s">
        <v>38</v>
      </c>
      <c r="I15" t="s">
        <v>68</v>
      </c>
      <c r="K15" s="4">
        <v>7.5</v>
      </c>
      <c r="L15" s="8">
        <v>9</v>
      </c>
      <c r="M15" s="10">
        <f t="shared" si="0"/>
        <v>67.5</v>
      </c>
      <c r="N15">
        <v>0</v>
      </c>
      <c r="O15" s="3"/>
      <c r="P15" s="2"/>
      <c r="Q15" s="10">
        <f t="shared" si="1"/>
        <v>67.5</v>
      </c>
    </row>
    <row r="16" spans="1:17" x14ac:dyDescent="0.3">
      <c r="A16">
        <v>15</v>
      </c>
      <c r="B16" s="3">
        <v>44718</v>
      </c>
      <c r="C16" s="3">
        <f t="shared" si="2"/>
        <v>44718</v>
      </c>
      <c r="D16">
        <v>6464</v>
      </c>
      <c r="E16" s="43" t="str">
        <f>VLOOKUP(SalesTable[[#This Row],[Salesperson ID]],Salespeople!$A$2:$B$16,2,TRUE)</f>
        <v>Sergio Galvez</v>
      </c>
      <c r="F16">
        <v>15561</v>
      </c>
      <c r="G16" t="s">
        <v>69</v>
      </c>
      <c r="H16" t="s">
        <v>56</v>
      </c>
      <c r="I16" t="s">
        <v>70</v>
      </c>
      <c r="K16" s="4">
        <v>5.95</v>
      </c>
      <c r="L16" s="8">
        <v>2</v>
      </c>
      <c r="M16" s="10">
        <f t="shared" si="0"/>
        <v>11.9</v>
      </c>
      <c r="N16">
        <v>2</v>
      </c>
      <c r="O16" s="3"/>
      <c r="P16" s="2"/>
      <c r="Q16" s="10">
        <f t="shared" si="1"/>
        <v>11.9</v>
      </c>
    </row>
    <row r="17" spans="1:17" x14ac:dyDescent="0.3">
      <c r="A17">
        <v>16</v>
      </c>
      <c r="B17" s="3">
        <v>44718</v>
      </c>
      <c r="C17" s="3">
        <f t="shared" si="2"/>
        <v>44718</v>
      </c>
      <c r="D17">
        <v>5346</v>
      </c>
      <c r="E17" s="43" t="str">
        <f>VLOOKUP(SalesTable[[#This Row],[Salesperson ID]],Salespeople!$A$2:$B$16,2,TRUE)</f>
        <v>Igor Almeida</v>
      </c>
      <c r="F17">
        <v>15256</v>
      </c>
      <c r="G17" t="s">
        <v>71</v>
      </c>
      <c r="H17" t="s">
        <v>51</v>
      </c>
      <c r="I17" t="s">
        <v>64</v>
      </c>
      <c r="K17" s="4">
        <v>5.95</v>
      </c>
      <c r="L17" s="8">
        <v>3</v>
      </c>
      <c r="M17" s="10">
        <f t="shared" si="0"/>
        <v>17.850000000000001</v>
      </c>
      <c r="N17">
        <v>3</v>
      </c>
      <c r="O17" s="3"/>
      <c r="P17" s="2"/>
      <c r="Q17" s="10">
        <f t="shared" si="1"/>
        <v>17.850000000000001</v>
      </c>
    </row>
    <row r="18" spans="1:17" x14ac:dyDescent="0.3">
      <c r="A18">
        <v>17</v>
      </c>
      <c r="B18" s="3">
        <v>44719</v>
      </c>
      <c r="C18" s="3">
        <f t="shared" si="2"/>
        <v>44719</v>
      </c>
      <c r="D18">
        <v>6678</v>
      </c>
      <c r="E18" s="43" t="str">
        <f>VLOOKUP(SalesTable[[#This Row],[Salesperson ID]],Salespeople!$A$2:$B$16,2,TRUE)</f>
        <v>Sergio Galvez</v>
      </c>
      <c r="F18">
        <v>23450</v>
      </c>
      <c r="G18" t="s">
        <v>72</v>
      </c>
      <c r="H18" t="s">
        <v>51</v>
      </c>
      <c r="I18" t="s">
        <v>36</v>
      </c>
      <c r="K18" s="4">
        <v>5.95</v>
      </c>
      <c r="L18" s="8">
        <v>5</v>
      </c>
      <c r="M18" s="10">
        <f t="shared" si="0"/>
        <v>29.75</v>
      </c>
      <c r="N18">
        <v>1</v>
      </c>
      <c r="O18" s="3"/>
      <c r="P18" s="2"/>
      <c r="Q18" s="10">
        <f t="shared" si="1"/>
        <v>29.75</v>
      </c>
    </row>
    <row r="19" spans="1:17" x14ac:dyDescent="0.3">
      <c r="A19">
        <v>18</v>
      </c>
      <c r="B19" s="3">
        <v>44719</v>
      </c>
      <c r="C19" s="3">
        <f t="shared" si="2"/>
        <v>44719</v>
      </c>
      <c r="D19">
        <v>1384</v>
      </c>
      <c r="E19" s="43" t="str">
        <f>VLOOKUP(SalesTable[[#This Row],[Salesperson ID]],Salespeople!$A$2:$B$16,2,TRUE)</f>
        <v>Igor Almeida</v>
      </c>
      <c r="F19">
        <v>20676</v>
      </c>
      <c r="G19" t="s">
        <v>73</v>
      </c>
      <c r="H19" t="s">
        <v>63</v>
      </c>
      <c r="I19" t="s">
        <v>61</v>
      </c>
      <c r="K19" s="4">
        <v>9</v>
      </c>
      <c r="L19" s="8">
        <v>3</v>
      </c>
      <c r="M19" s="10">
        <f t="shared" si="0"/>
        <v>27</v>
      </c>
      <c r="N19">
        <v>2</v>
      </c>
      <c r="O19" s="3"/>
      <c r="P19" s="2"/>
      <c r="Q19" s="10">
        <f t="shared" si="1"/>
        <v>27</v>
      </c>
    </row>
    <row r="20" spans="1:17" x14ac:dyDescent="0.3">
      <c r="A20">
        <v>19</v>
      </c>
      <c r="B20" s="3">
        <v>44719</v>
      </c>
      <c r="C20" s="3">
        <f t="shared" si="2"/>
        <v>44719</v>
      </c>
      <c r="D20">
        <v>6892</v>
      </c>
      <c r="E20" s="43" t="str">
        <f>VLOOKUP(SalesTable[[#This Row],[Salesperson ID]],Salespeople!$A$2:$B$16,2,TRUE)</f>
        <v>Sergio Galvez</v>
      </c>
      <c r="F20">
        <v>22094</v>
      </c>
      <c r="G20" t="s">
        <v>74</v>
      </c>
      <c r="H20" t="s">
        <v>51</v>
      </c>
      <c r="I20" t="s">
        <v>57</v>
      </c>
      <c r="K20" s="4">
        <v>9</v>
      </c>
      <c r="L20" s="8">
        <v>6</v>
      </c>
      <c r="M20" s="10">
        <f t="shared" si="0"/>
        <v>54</v>
      </c>
      <c r="N20">
        <v>3</v>
      </c>
      <c r="O20" s="3"/>
      <c r="P20" s="2"/>
      <c r="Q20" s="10">
        <f t="shared" si="1"/>
        <v>54</v>
      </c>
    </row>
    <row r="21" spans="1:17" x14ac:dyDescent="0.3">
      <c r="A21">
        <v>20</v>
      </c>
      <c r="B21" s="3">
        <v>44719</v>
      </c>
      <c r="C21" s="3">
        <f t="shared" si="2"/>
        <v>44719</v>
      </c>
      <c r="D21">
        <v>4350</v>
      </c>
      <c r="E21" s="43" t="str">
        <f>VLOOKUP(SalesTable[[#This Row],[Salesperson ID]],Salespeople!$A$2:$B$16,2,TRUE)</f>
        <v>Igor Almeida</v>
      </c>
      <c r="F21">
        <v>21339</v>
      </c>
      <c r="G21" t="s">
        <v>75</v>
      </c>
      <c r="H21" t="s">
        <v>41</v>
      </c>
      <c r="I21" t="s">
        <v>44</v>
      </c>
      <c r="K21" s="4">
        <v>12</v>
      </c>
      <c r="L21" s="8">
        <v>8</v>
      </c>
      <c r="M21" s="10">
        <f t="shared" si="0"/>
        <v>96</v>
      </c>
      <c r="N21">
        <v>2</v>
      </c>
      <c r="O21" s="3"/>
      <c r="P21" s="2"/>
      <c r="Q21" s="10">
        <f t="shared" si="1"/>
        <v>96</v>
      </c>
    </row>
    <row r="22" spans="1:17" x14ac:dyDescent="0.3">
      <c r="A22">
        <v>21</v>
      </c>
      <c r="B22" s="3">
        <v>44719</v>
      </c>
      <c r="C22" s="3">
        <f t="shared" si="2"/>
        <v>44719</v>
      </c>
      <c r="D22">
        <v>5400</v>
      </c>
      <c r="E22" s="43" t="str">
        <f>VLOOKUP(SalesTable[[#This Row],[Salesperson ID]],Salespeople!$A$2:$B$16,2,TRUE)</f>
        <v>Igor Almeida</v>
      </c>
      <c r="F22">
        <v>18495</v>
      </c>
      <c r="G22" t="s">
        <v>76</v>
      </c>
      <c r="H22" t="s">
        <v>41</v>
      </c>
      <c r="I22" t="s">
        <v>70</v>
      </c>
      <c r="K22" s="4">
        <v>5.95</v>
      </c>
      <c r="L22" s="8">
        <v>3</v>
      </c>
      <c r="M22" s="10">
        <f t="shared" si="0"/>
        <v>17.850000000000001</v>
      </c>
      <c r="N22">
        <v>2</v>
      </c>
      <c r="O22" s="3"/>
      <c r="P22" s="2"/>
      <c r="Q22" s="10">
        <f t="shared" si="1"/>
        <v>17.850000000000001</v>
      </c>
    </row>
    <row r="23" spans="1:17" x14ac:dyDescent="0.3">
      <c r="A23">
        <v>22</v>
      </c>
      <c r="B23" s="3">
        <v>44720</v>
      </c>
      <c r="C23" s="3">
        <f t="shared" si="2"/>
        <v>44720</v>
      </c>
      <c r="D23">
        <v>6571</v>
      </c>
      <c r="E23" s="43" t="str">
        <f>VLOOKUP(SalesTable[[#This Row],[Salesperson ID]],Salespeople!$A$2:$B$16,2,TRUE)</f>
        <v>Sergio Galvez</v>
      </c>
      <c r="F23">
        <v>18542</v>
      </c>
      <c r="G23" t="s">
        <v>77</v>
      </c>
      <c r="H23" t="s">
        <v>78</v>
      </c>
      <c r="I23" t="s">
        <v>52</v>
      </c>
      <c r="K23" s="4">
        <v>7.5</v>
      </c>
      <c r="L23" s="8">
        <v>5</v>
      </c>
      <c r="M23" s="10">
        <f t="shared" si="0"/>
        <v>37.5</v>
      </c>
      <c r="N23">
        <v>0</v>
      </c>
      <c r="O23" s="3"/>
      <c r="P23" s="2"/>
      <c r="Q23" s="10">
        <f t="shared" si="1"/>
        <v>37.5</v>
      </c>
    </row>
    <row r="24" spans="1:17" x14ac:dyDescent="0.3">
      <c r="A24">
        <v>23</v>
      </c>
      <c r="B24" s="3">
        <v>44720</v>
      </c>
      <c r="C24" s="3">
        <f t="shared" si="2"/>
        <v>44720</v>
      </c>
      <c r="D24">
        <v>6357</v>
      </c>
      <c r="E24" s="43" t="str">
        <f>VLOOKUP(SalesTable[[#This Row],[Salesperson ID]],Salespeople!$A$2:$B$16,2,TRUE)</f>
        <v>Sergio Galvez</v>
      </c>
      <c r="F24">
        <v>18854</v>
      </c>
      <c r="G24" t="s">
        <v>79</v>
      </c>
      <c r="H24" t="s">
        <v>35</v>
      </c>
      <c r="I24" t="s">
        <v>52</v>
      </c>
      <c r="K24" s="4">
        <v>7.5</v>
      </c>
      <c r="L24" s="8">
        <v>1</v>
      </c>
      <c r="M24" s="10">
        <f t="shared" si="0"/>
        <v>7.5</v>
      </c>
      <c r="N24">
        <v>3</v>
      </c>
      <c r="O24" s="3"/>
      <c r="P24" s="2"/>
      <c r="Q24" s="10">
        <f t="shared" si="1"/>
        <v>7.5</v>
      </c>
    </row>
    <row r="25" spans="1:17" x14ac:dyDescent="0.3">
      <c r="A25">
        <v>24</v>
      </c>
      <c r="B25" s="3">
        <v>44720</v>
      </c>
      <c r="C25" s="3">
        <f t="shared" si="2"/>
        <v>44720</v>
      </c>
      <c r="D25">
        <v>6892</v>
      </c>
      <c r="E25" s="43" t="str">
        <f>VLOOKUP(SalesTable[[#This Row],[Salesperson ID]],Salespeople!$A$2:$B$16,2,TRUE)</f>
        <v>Sergio Galvez</v>
      </c>
      <c r="F25">
        <v>17441</v>
      </c>
      <c r="G25" t="s">
        <v>80</v>
      </c>
      <c r="H25" t="s">
        <v>51</v>
      </c>
      <c r="I25" t="s">
        <v>39</v>
      </c>
      <c r="K25" s="4">
        <v>8</v>
      </c>
      <c r="L25" s="8">
        <v>5</v>
      </c>
      <c r="M25" s="10">
        <f t="shared" si="0"/>
        <v>40</v>
      </c>
      <c r="N25">
        <v>3</v>
      </c>
      <c r="O25" s="3"/>
      <c r="P25" s="2"/>
      <c r="Q25" s="10">
        <f t="shared" si="1"/>
        <v>40</v>
      </c>
    </row>
    <row r="26" spans="1:17" x14ac:dyDescent="0.3">
      <c r="A26">
        <v>25</v>
      </c>
      <c r="B26" s="3">
        <v>44721</v>
      </c>
      <c r="C26" s="3">
        <f t="shared" si="2"/>
        <v>44721</v>
      </c>
      <c r="D26">
        <v>6464</v>
      </c>
      <c r="E26" s="43" t="str">
        <f>VLOOKUP(SalesTable[[#This Row],[Salesperson ID]],Salespeople!$A$2:$B$16,2,TRUE)</f>
        <v>Sergio Galvez</v>
      </c>
      <c r="F26">
        <v>23211</v>
      </c>
      <c r="G26" t="s">
        <v>81</v>
      </c>
      <c r="H26" t="s">
        <v>51</v>
      </c>
      <c r="I26" t="s">
        <v>82</v>
      </c>
      <c r="K26" s="4">
        <v>12</v>
      </c>
      <c r="L26" s="8">
        <v>6</v>
      </c>
      <c r="M26" s="10">
        <f t="shared" si="0"/>
        <v>72</v>
      </c>
      <c r="N26">
        <v>3</v>
      </c>
      <c r="O26" s="3"/>
      <c r="P26" s="2"/>
      <c r="Q26" s="10">
        <f t="shared" si="1"/>
        <v>72</v>
      </c>
    </row>
    <row r="27" spans="1:17" x14ac:dyDescent="0.3">
      <c r="A27">
        <v>26</v>
      </c>
      <c r="B27" s="3">
        <v>44722</v>
      </c>
      <c r="C27" s="3">
        <f t="shared" si="2"/>
        <v>44722</v>
      </c>
      <c r="D27">
        <v>6464</v>
      </c>
      <c r="E27" s="43" t="str">
        <f>VLOOKUP(SalesTable[[#This Row],[Salesperson ID]],Salespeople!$A$2:$B$16,2,TRUE)</f>
        <v>Sergio Galvez</v>
      </c>
      <c r="F27">
        <v>26500</v>
      </c>
      <c r="G27" t="s">
        <v>83</v>
      </c>
      <c r="H27" t="s">
        <v>84</v>
      </c>
      <c r="I27" t="s">
        <v>82</v>
      </c>
      <c r="K27" s="4">
        <v>12</v>
      </c>
      <c r="L27" s="8">
        <v>8</v>
      </c>
      <c r="M27" s="10">
        <f t="shared" si="0"/>
        <v>96</v>
      </c>
      <c r="N27">
        <v>2</v>
      </c>
      <c r="O27" s="3"/>
      <c r="P27" s="2"/>
      <c r="Q27" s="10">
        <f t="shared" si="1"/>
        <v>96</v>
      </c>
    </row>
    <row r="28" spans="1:17" x14ac:dyDescent="0.3">
      <c r="A28">
        <v>27</v>
      </c>
      <c r="B28" s="3">
        <v>44722</v>
      </c>
      <c r="C28" s="3">
        <f t="shared" si="2"/>
        <v>44722</v>
      </c>
      <c r="D28">
        <v>6892</v>
      </c>
      <c r="E28" s="43" t="str">
        <f>VLOOKUP(SalesTable[[#This Row],[Salesperson ID]],Salespeople!$A$2:$B$16,2,TRUE)</f>
        <v>Sergio Galvez</v>
      </c>
      <c r="F28">
        <v>27560</v>
      </c>
      <c r="G28" t="s">
        <v>85</v>
      </c>
      <c r="H28" t="s">
        <v>43</v>
      </c>
      <c r="I28" t="s">
        <v>57</v>
      </c>
      <c r="K28" s="4">
        <v>9</v>
      </c>
      <c r="L28" s="8">
        <v>10</v>
      </c>
      <c r="M28" s="10">
        <f t="shared" si="0"/>
        <v>90</v>
      </c>
      <c r="N28">
        <v>2</v>
      </c>
      <c r="O28" s="3"/>
      <c r="P28" s="2"/>
      <c r="Q28" s="10">
        <f t="shared" si="1"/>
        <v>90</v>
      </c>
    </row>
    <row r="29" spans="1:17" x14ac:dyDescent="0.3">
      <c r="A29">
        <v>28</v>
      </c>
      <c r="B29" s="3">
        <v>44722</v>
      </c>
      <c r="C29" s="3">
        <f t="shared" si="2"/>
        <v>44722</v>
      </c>
      <c r="D29">
        <v>6678</v>
      </c>
      <c r="E29" s="43" t="str">
        <f>VLOOKUP(SalesTable[[#This Row],[Salesperson ID]],Salespeople!$A$2:$B$16,2,TRUE)</f>
        <v>Sergio Galvez</v>
      </c>
      <c r="F29">
        <v>26564</v>
      </c>
      <c r="G29" t="s">
        <v>86</v>
      </c>
      <c r="H29" t="s">
        <v>46</v>
      </c>
      <c r="I29" t="s">
        <v>47</v>
      </c>
      <c r="K29" s="4">
        <v>7.5</v>
      </c>
      <c r="L29" s="8">
        <v>7</v>
      </c>
      <c r="M29" s="10">
        <f t="shared" si="0"/>
        <v>52.5</v>
      </c>
      <c r="N29">
        <v>3</v>
      </c>
      <c r="O29" s="3"/>
      <c r="P29" s="2"/>
      <c r="Q29" s="10">
        <f t="shared" si="1"/>
        <v>52.5</v>
      </c>
    </row>
    <row r="30" spans="1:17" x14ac:dyDescent="0.3">
      <c r="A30">
        <v>29</v>
      </c>
      <c r="B30" s="3">
        <v>44722</v>
      </c>
      <c r="C30" s="3">
        <f t="shared" si="2"/>
        <v>44722</v>
      </c>
      <c r="D30">
        <v>6678</v>
      </c>
      <c r="E30" s="43" t="str">
        <f>VLOOKUP(SalesTable[[#This Row],[Salesperson ID]],Salespeople!$A$2:$B$16,2,TRUE)</f>
        <v>Sergio Galvez</v>
      </c>
      <c r="F30">
        <v>21959</v>
      </c>
      <c r="G30" t="s">
        <v>87</v>
      </c>
      <c r="H30" t="s">
        <v>88</v>
      </c>
      <c r="I30" t="s">
        <v>52</v>
      </c>
      <c r="K30" s="4">
        <v>7.5</v>
      </c>
      <c r="L30" s="8">
        <v>10</v>
      </c>
      <c r="M30" s="10">
        <f t="shared" si="0"/>
        <v>75</v>
      </c>
      <c r="N30">
        <v>2</v>
      </c>
      <c r="O30" s="3"/>
      <c r="P30" s="2"/>
      <c r="Q30" s="10">
        <f t="shared" si="1"/>
        <v>75</v>
      </c>
    </row>
    <row r="31" spans="1:17" x14ac:dyDescent="0.3">
      <c r="A31">
        <v>30</v>
      </c>
      <c r="B31" s="3">
        <v>44723</v>
      </c>
      <c r="C31" s="3">
        <f t="shared" si="2"/>
        <v>44723</v>
      </c>
      <c r="D31">
        <v>8064</v>
      </c>
      <c r="E31" s="43" t="str">
        <f>VLOOKUP(SalesTable[[#This Row],[Salesperson ID]],Salespeople!$A$2:$B$16,2,TRUE)</f>
        <v>Sergio Galvez</v>
      </c>
      <c r="F31">
        <v>17338</v>
      </c>
      <c r="G31" t="s">
        <v>89</v>
      </c>
      <c r="H31" t="s">
        <v>41</v>
      </c>
      <c r="I31" t="s">
        <v>39</v>
      </c>
      <c r="K31" s="4">
        <v>8</v>
      </c>
      <c r="L31" s="8">
        <v>2</v>
      </c>
      <c r="M31" s="10">
        <f t="shared" si="0"/>
        <v>16</v>
      </c>
      <c r="N31">
        <v>0</v>
      </c>
      <c r="O31" s="3"/>
      <c r="P31" s="2"/>
      <c r="Q31" s="10">
        <f t="shared" si="1"/>
        <v>16</v>
      </c>
    </row>
    <row r="32" spans="1:17" x14ac:dyDescent="0.3">
      <c r="A32">
        <v>31</v>
      </c>
      <c r="B32" s="3">
        <v>44723</v>
      </c>
      <c r="C32" s="3">
        <f t="shared" si="2"/>
        <v>44723</v>
      </c>
      <c r="D32">
        <v>8064</v>
      </c>
      <c r="E32" s="43" t="str">
        <f>VLOOKUP(SalesTable[[#This Row],[Salesperson ID]],Salespeople!$A$2:$B$16,2,TRUE)</f>
        <v>Sergio Galvez</v>
      </c>
      <c r="F32">
        <v>11047</v>
      </c>
      <c r="G32" t="s">
        <v>90</v>
      </c>
      <c r="H32" t="s">
        <v>63</v>
      </c>
      <c r="I32" t="s">
        <v>39</v>
      </c>
      <c r="K32" s="4">
        <v>8</v>
      </c>
      <c r="L32" s="8">
        <v>5</v>
      </c>
      <c r="M32" s="10">
        <f t="shared" si="0"/>
        <v>40</v>
      </c>
      <c r="N32">
        <v>2</v>
      </c>
      <c r="O32" s="3"/>
      <c r="P32" s="2"/>
      <c r="Q32" s="10">
        <f t="shared" si="1"/>
        <v>40</v>
      </c>
    </row>
    <row r="33" spans="1:17" x14ac:dyDescent="0.3">
      <c r="A33">
        <v>32</v>
      </c>
      <c r="B33" s="3">
        <v>44723</v>
      </c>
      <c r="C33" s="3">
        <f t="shared" si="2"/>
        <v>44723</v>
      </c>
      <c r="D33">
        <v>6250</v>
      </c>
      <c r="E33" s="43" t="str">
        <f>VLOOKUP(SalesTable[[#This Row],[Salesperson ID]],Salespeople!$A$2:$B$16,2,TRUE)</f>
        <v>Sergio Galvez</v>
      </c>
      <c r="F33">
        <v>20051</v>
      </c>
      <c r="G33" t="s">
        <v>91</v>
      </c>
      <c r="H33" t="s">
        <v>92</v>
      </c>
      <c r="I33" t="s">
        <v>64</v>
      </c>
      <c r="K33" s="4">
        <v>5.95</v>
      </c>
      <c r="L33" s="8">
        <v>3</v>
      </c>
      <c r="M33" s="10">
        <f t="shared" si="0"/>
        <v>17.850000000000001</v>
      </c>
      <c r="N33">
        <v>3</v>
      </c>
      <c r="O33" s="3"/>
      <c r="P33" s="2"/>
      <c r="Q33" s="10">
        <f t="shared" si="1"/>
        <v>17.850000000000001</v>
      </c>
    </row>
    <row r="34" spans="1:17" x14ac:dyDescent="0.3">
      <c r="A34">
        <v>33</v>
      </c>
      <c r="B34" s="3">
        <v>44724</v>
      </c>
      <c r="C34" s="3">
        <f t="shared" si="2"/>
        <v>44724</v>
      </c>
      <c r="D34">
        <v>6143</v>
      </c>
      <c r="E34" s="43" t="str">
        <f>VLOOKUP(SalesTable[[#This Row],[Salesperson ID]],Salespeople!$A$2:$B$16,2,TRUE)</f>
        <v>Liane Cormier</v>
      </c>
      <c r="F34">
        <v>21852</v>
      </c>
      <c r="G34" t="s">
        <v>93</v>
      </c>
      <c r="H34" t="s">
        <v>41</v>
      </c>
      <c r="I34" t="s">
        <v>70</v>
      </c>
      <c r="K34" s="4">
        <v>5.95</v>
      </c>
      <c r="L34" s="8">
        <v>3</v>
      </c>
      <c r="M34" s="10">
        <f t="shared" si="0"/>
        <v>17.850000000000001</v>
      </c>
      <c r="N34">
        <v>1</v>
      </c>
      <c r="O34" s="3"/>
      <c r="P34" s="2"/>
      <c r="Q34" s="10">
        <f t="shared" si="1"/>
        <v>17.850000000000001</v>
      </c>
    </row>
    <row r="35" spans="1:17" x14ac:dyDescent="0.3">
      <c r="A35">
        <v>34</v>
      </c>
      <c r="B35" s="3">
        <v>44724</v>
      </c>
      <c r="C35" s="3">
        <f t="shared" si="2"/>
        <v>44724</v>
      </c>
      <c r="D35">
        <v>5382</v>
      </c>
      <c r="E35" s="43" t="str">
        <f>VLOOKUP(SalesTable[[#This Row],[Salesperson ID]],Salespeople!$A$2:$B$16,2,TRUE)</f>
        <v>Igor Almeida</v>
      </c>
      <c r="F35">
        <v>17038</v>
      </c>
      <c r="G35" t="s">
        <v>94</v>
      </c>
      <c r="H35" t="s">
        <v>88</v>
      </c>
      <c r="I35" t="s">
        <v>44</v>
      </c>
      <c r="K35" s="4">
        <v>12</v>
      </c>
      <c r="L35" s="8">
        <v>3</v>
      </c>
      <c r="M35" s="10">
        <f t="shared" si="0"/>
        <v>36</v>
      </c>
      <c r="N35">
        <v>0</v>
      </c>
      <c r="O35" s="3"/>
      <c r="P35" s="2"/>
      <c r="Q35" s="10">
        <f t="shared" si="1"/>
        <v>36</v>
      </c>
    </row>
    <row r="36" spans="1:17" x14ac:dyDescent="0.3">
      <c r="A36">
        <v>35</v>
      </c>
      <c r="B36" s="3">
        <v>44725</v>
      </c>
      <c r="C36" s="3">
        <f t="shared" si="2"/>
        <v>44725</v>
      </c>
      <c r="D36">
        <v>5382</v>
      </c>
      <c r="E36" s="43" t="str">
        <f>VLOOKUP(SalesTable[[#This Row],[Salesperson ID]],Salespeople!$A$2:$B$16,2,TRUE)</f>
        <v>Igor Almeida</v>
      </c>
      <c r="F36">
        <v>25226</v>
      </c>
      <c r="G36" t="s">
        <v>95</v>
      </c>
      <c r="H36" t="s">
        <v>96</v>
      </c>
      <c r="I36" t="s">
        <v>70</v>
      </c>
      <c r="K36" s="4">
        <v>5.95</v>
      </c>
      <c r="L36" s="8">
        <v>8</v>
      </c>
      <c r="M36" s="10">
        <f t="shared" si="0"/>
        <v>47.6</v>
      </c>
      <c r="N36">
        <v>3</v>
      </c>
      <c r="O36" s="3"/>
      <c r="P36" s="2"/>
      <c r="Q36" s="10">
        <f t="shared" si="1"/>
        <v>47.6</v>
      </c>
    </row>
    <row r="37" spans="1:17" x14ac:dyDescent="0.3">
      <c r="A37">
        <v>36</v>
      </c>
      <c r="B37" s="3">
        <v>44725</v>
      </c>
      <c r="C37" s="3">
        <f t="shared" si="2"/>
        <v>44725</v>
      </c>
      <c r="D37">
        <v>6678</v>
      </c>
      <c r="E37" s="43" t="str">
        <f>VLOOKUP(SalesTable[[#This Row],[Salesperson ID]],Salespeople!$A$2:$B$16,2,TRUE)</f>
        <v>Sergio Galvez</v>
      </c>
      <c r="F37">
        <v>19904</v>
      </c>
      <c r="G37" t="s">
        <v>97</v>
      </c>
      <c r="H37" t="s">
        <v>98</v>
      </c>
      <c r="I37" t="s">
        <v>99</v>
      </c>
      <c r="K37" s="4">
        <v>12</v>
      </c>
      <c r="L37" s="8">
        <v>3</v>
      </c>
      <c r="M37" s="10">
        <f t="shared" si="0"/>
        <v>36</v>
      </c>
      <c r="N37">
        <v>3</v>
      </c>
      <c r="O37" s="3"/>
      <c r="P37" s="2"/>
      <c r="Q37" s="10">
        <f t="shared" si="1"/>
        <v>36</v>
      </c>
    </row>
    <row r="38" spans="1:17" x14ac:dyDescent="0.3">
      <c r="A38">
        <v>37</v>
      </c>
      <c r="B38" s="3">
        <v>44725</v>
      </c>
      <c r="C38" s="3">
        <f t="shared" si="2"/>
        <v>44725</v>
      </c>
      <c r="D38">
        <v>6250</v>
      </c>
      <c r="E38" s="43" t="str">
        <f>VLOOKUP(SalesTable[[#This Row],[Salesperson ID]],Salespeople!$A$2:$B$16,2,TRUE)</f>
        <v>Sergio Galvez</v>
      </c>
      <c r="F38">
        <v>10558</v>
      </c>
      <c r="G38" t="s">
        <v>100</v>
      </c>
      <c r="H38" t="s">
        <v>41</v>
      </c>
      <c r="I38" t="s">
        <v>64</v>
      </c>
      <c r="K38" s="4">
        <v>5.95</v>
      </c>
      <c r="L38" s="8">
        <v>6</v>
      </c>
      <c r="M38" s="10">
        <f t="shared" si="0"/>
        <v>35.700000000000003</v>
      </c>
      <c r="N38">
        <v>3</v>
      </c>
      <c r="O38" s="3"/>
      <c r="P38" s="2"/>
      <c r="Q38" s="10">
        <f t="shared" si="1"/>
        <v>35.700000000000003</v>
      </c>
    </row>
    <row r="39" spans="1:17" x14ac:dyDescent="0.3">
      <c r="A39">
        <v>38</v>
      </c>
      <c r="B39" s="3">
        <v>44725</v>
      </c>
      <c r="C39" s="3">
        <f t="shared" si="2"/>
        <v>44725</v>
      </c>
      <c r="D39">
        <v>5418</v>
      </c>
      <c r="E39" s="43" t="str">
        <f>VLOOKUP(SalesTable[[#This Row],[Salesperson ID]],Salespeople!$A$2:$B$16,2,TRUE)</f>
        <v>Isabell  Couture</v>
      </c>
      <c r="F39">
        <v>15288</v>
      </c>
      <c r="G39" t="s">
        <v>101</v>
      </c>
      <c r="H39" t="s">
        <v>63</v>
      </c>
      <c r="I39" t="s">
        <v>36</v>
      </c>
      <c r="K39" s="4">
        <v>5.95</v>
      </c>
      <c r="L39" s="8">
        <v>5</v>
      </c>
      <c r="M39" s="10">
        <f t="shared" si="0"/>
        <v>29.75</v>
      </c>
      <c r="N39">
        <v>2</v>
      </c>
      <c r="O39" s="3"/>
      <c r="P39" s="2"/>
      <c r="Q39" s="10">
        <f t="shared" si="1"/>
        <v>29.75</v>
      </c>
    </row>
    <row r="40" spans="1:17" x14ac:dyDescent="0.3">
      <c r="A40">
        <v>39</v>
      </c>
      <c r="B40" s="3">
        <v>44725</v>
      </c>
      <c r="C40" s="3">
        <f t="shared" si="2"/>
        <v>44725</v>
      </c>
      <c r="D40">
        <v>6250</v>
      </c>
      <c r="E40" s="43" t="str">
        <f>VLOOKUP(SalesTable[[#This Row],[Salesperson ID]],Salespeople!$A$2:$B$16,2,TRUE)</f>
        <v>Sergio Galvez</v>
      </c>
      <c r="F40">
        <v>12882</v>
      </c>
      <c r="G40" t="s">
        <v>102</v>
      </c>
      <c r="H40" t="s">
        <v>88</v>
      </c>
      <c r="I40" t="s">
        <v>44</v>
      </c>
      <c r="K40" s="4">
        <v>12</v>
      </c>
      <c r="L40" s="8">
        <v>8</v>
      </c>
      <c r="M40" s="10">
        <f t="shared" si="0"/>
        <v>96</v>
      </c>
      <c r="N40">
        <v>2</v>
      </c>
      <c r="O40" s="3"/>
      <c r="P40" s="2"/>
      <c r="Q40" s="10">
        <f t="shared" si="1"/>
        <v>96</v>
      </c>
    </row>
    <row r="41" spans="1:17" x14ac:dyDescent="0.3">
      <c r="A41">
        <v>40</v>
      </c>
      <c r="B41" s="3">
        <v>44725</v>
      </c>
      <c r="C41" s="3">
        <f t="shared" si="2"/>
        <v>44725</v>
      </c>
      <c r="D41">
        <v>6357</v>
      </c>
      <c r="E41" s="43" t="str">
        <f>VLOOKUP(SalesTable[[#This Row],[Salesperson ID]],Salespeople!$A$2:$B$16,2,TRUE)</f>
        <v>Sergio Galvez</v>
      </c>
      <c r="F41">
        <v>11124</v>
      </c>
      <c r="G41" t="s">
        <v>42</v>
      </c>
      <c r="H41" t="s">
        <v>43</v>
      </c>
      <c r="I41" t="s">
        <v>82</v>
      </c>
      <c r="K41" s="4">
        <v>12</v>
      </c>
      <c r="L41" s="8">
        <v>3</v>
      </c>
      <c r="M41" s="10">
        <f t="shared" si="0"/>
        <v>36</v>
      </c>
      <c r="N41">
        <v>3</v>
      </c>
      <c r="O41" s="3"/>
      <c r="P41" s="2"/>
      <c r="Q41" s="10">
        <f t="shared" si="1"/>
        <v>36</v>
      </c>
    </row>
    <row r="42" spans="1:17" x14ac:dyDescent="0.3">
      <c r="A42">
        <v>41</v>
      </c>
      <c r="B42" s="3">
        <v>44726</v>
      </c>
      <c r="C42" s="3">
        <f t="shared" si="2"/>
        <v>44726</v>
      </c>
      <c r="D42">
        <v>8064</v>
      </c>
      <c r="E42" s="43" t="str">
        <f>VLOOKUP(SalesTable[[#This Row],[Salesperson ID]],Salespeople!$A$2:$B$16,2,TRUE)</f>
        <v>Sergio Galvez</v>
      </c>
      <c r="F42">
        <v>20177</v>
      </c>
      <c r="G42" t="s">
        <v>103</v>
      </c>
      <c r="H42" t="s">
        <v>41</v>
      </c>
      <c r="I42" t="s">
        <v>39</v>
      </c>
      <c r="K42" s="4">
        <v>8</v>
      </c>
      <c r="L42" s="8">
        <v>2</v>
      </c>
      <c r="M42" s="10">
        <f t="shared" si="0"/>
        <v>16</v>
      </c>
      <c r="N42">
        <v>0</v>
      </c>
      <c r="O42" s="3"/>
      <c r="P42" s="2"/>
      <c r="Q42" s="10">
        <f t="shared" si="1"/>
        <v>16</v>
      </c>
    </row>
    <row r="43" spans="1:17" x14ac:dyDescent="0.3">
      <c r="A43">
        <v>42</v>
      </c>
      <c r="B43" s="3">
        <v>44727</v>
      </c>
      <c r="C43" s="3">
        <f t="shared" si="2"/>
        <v>44727</v>
      </c>
      <c r="D43">
        <v>8064</v>
      </c>
      <c r="E43" s="43" t="str">
        <f>VLOOKUP(SalesTable[[#This Row],[Salesperson ID]],Salespeople!$A$2:$B$16,2,TRUE)</f>
        <v>Sergio Galvez</v>
      </c>
      <c r="F43">
        <v>27995</v>
      </c>
      <c r="G43" t="s">
        <v>104</v>
      </c>
      <c r="H43" t="s">
        <v>43</v>
      </c>
      <c r="I43" t="s">
        <v>64</v>
      </c>
      <c r="K43" s="4">
        <v>5.95</v>
      </c>
      <c r="L43" s="8">
        <v>9</v>
      </c>
      <c r="M43" s="10">
        <f t="shared" si="0"/>
        <v>53.550000000000004</v>
      </c>
      <c r="N43">
        <v>3</v>
      </c>
      <c r="O43" s="3"/>
      <c r="P43" s="2"/>
      <c r="Q43" s="10">
        <f t="shared" si="1"/>
        <v>53.550000000000004</v>
      </c>
    </row>
    <row r="44" spans="1:17" x14ac:dyDescent="0.3">
      <c r="A44">
        <v>43</v>
      </c>
      <c r="B44" s="3">
        <v>44728</v>
      </c>
      <c r="C44" s="3">
        <f t="shared" si="2"/>
        <v>44728</v>
      </c>
      <c r="D44">
        <v>6464</v>
      </c>
      <c r="E44" s="43" t="str">
        <f>VLOOKUP(SalesTable[[#This Row],[Salesperson ID]],Salespeople!$A$2:$B$16,2,TRUE)</f>
        <v>Sergio Galvez</v>
      </c>
      <c r="F44">
        <v>18679</v>
      </c>
      <c r="G44" t="s">
        <v>105</v>
      </c>
      <c r="H44" t="s">
        <v>66</v>
      </c>
      <c r="I44" t="s">
        <v>44</v>
      </c>
      <c r="K44" s="4">
        <v>12</v>
      </c>
      <c r="L44" s="8">
        <v>4</v>
      </c>
      <c r="M44" s="10">
        <f t="shared" si="0"/>
        <v>48</v>
      </c>
      <c r="N44">
        <v>2</v>
      </c>
      <c r="O44" s="3"/>
      <c r="P44" s="2"/>
      <c r="Q44" s="10">
        <f t="shared" si="1"/>
        <v>48</v>
      </c>
    </row>
    <row r="45" spans="1:17" x14ac:dyDescent="0.3">
      <c r="A45">
        <v>44</v>
      </c>
      <c r="B45" s="3">
        <v>44728</v>
      </c>
      <c r="C45" s="3">
        <f t="shared" si="2"/>
        <v>44728</v>
      </c>
      <c r="D45">
        <v>6678</v>
      </c>
      <c r="E45" s="43" t="str">
        <f>VLOOKUP(SalesTable[[#This Row],[Salesperson ID]],Salespeople!$A$2:$B$16,2,TRUE)</f>
        <v>Sergio Galvez</v>
      </c>
      <c r="F45">
        <v>18436</v>
      </c>
      <c r="G45" t="s">
        <v>106</v>
      </c>
      <c r="H45" t="s">
        <v>38</v>
      </c>
      <c r="I45" t="s">
        <v>64</v>
      </c>
      <c r="K45" s="4">
        <v>5.95</v>
      </c>
      <c r="L45" s="8">
        <v>2</v>
      </c>
      <c r="M45" s="10">
        <f t="shared" si="0"/>
        <v>11.9</v>
      </c>
      <c r="N45">
        <v>1</v>
      </c>
      <c r="O45" s="3"/>
      <c r="P45" s="2"/>
      <c r="Q45" s="10">
        <f t="shared" si="1"/>
        <v>11.9</v>
      </c>
    </row>
    <row r="46" spans="1:17" x14ac:dyDescent="0.3">
      <c r="A46">
        <v>45</v>
      </c>
      <c r="B46" s="3">
        <v>44730</v>
      </c>
      <c r="C46" s="3">
        <f t="shared" si="2"/>
        <v>44730</v>
      </c>
      <c r="D46">
        <v>5346</v>
      </c>
      <c r="E46" s="43" t="str">
        <f>VLOOKUP(SalesTable[[#This Row],[Salesperson ID]],Salespeople!$A$2:$B$16,2,TRUE)</f>
        <v>Igor Almeida</v>
      </c>
      <c r="F46">
        <v>19375</v>
      </c>
      <c r="G46" t="s">
        <v>107</v>
      </c>
      <c r="H46" t="s">
        <v>51</v>
      </c>
      <c r="I46" t="s">
        <v>82</v>
      </c>
      <c r="K46" s="4">
        <v>12</v>
      </c>
      <c r="L46" s="8">
        <v>9</v>
      </c>
      <c r="M46" s="10">
        <f t="shared" si="0"/>
        <v>108</v>
      </c>
      <c r="N46">
        <v>3</v>
      </c>
      <c r="O46" s="3"/>
      <c r="P46" s="2"/>
      <c r="Q46" s="10">
        <f t="shared" si="1"/>
        <v>108</v>
      </c>
    </row>
    <row r="47" spans="1:17" x14ac:dyDescent="0.3">
      <c r="A47">
        <v>46</v>
      </c>
      <c r="B47" s="3">
        <v>44730</v>
      </c>
      <c r="C47" s="3">
        <f t="shared" si="2"/>
        <v>44730</v>
      </c>
      <c r="D47">
        <v>8064</v>
      </c>
      <c r="E47" s="43" t="str">
        <f>VLOOKUP(SalesTable[[#This Row],[Salesperson ID]],Salespeople!$A$2:$B$16,2,TRUE)</f>
        <v>Sergio Galvez</v>
      </c>
      <c r="F47">
        <v>22015</v>
      </c>
      <c r="G47" t="s">
        <v>108</v>
      </c>
      <c r="H47" t="s">
        <v>56</v>
      </c>
      <c r="I47" t="s">
        <v>64</v>
      </c>
      <c r="K47" s="4">
        <v>5.95</v>
      </c>
      <c r="L47" s="8">
        <v>6</v>
      </c>
      <c r="M47" s="10">
        <f t="shared" si="0"/>
        <v>35.700000000000003</v>
      </c>
      <c r="N47">
        <v>2</v>
      </c>
      <c r="O47" s="3"/>
      <c r="P47" s="2"/>
      <c r="Q47" s="10">
        <f t="shared" si="1"/>
        <v>35.700000000000003</v>
      </c>
    </row>
    <row r="48" spans="1:17" x14ac:dyDescent="0.3">
      <c r="A48">
        <v>47</v>
      </c>
      <c r="B48" s="3">
        <v>44732</v>
      </c>
      <c r="C48" s="3">
        <f t="shared" si="2"/>
        <v>44732</v>
      </c>
      <c r="D48">
        <v>6571</v>
      </c>
      <c r="E48" s="43" t="str">
        <f>VLOOKUP(SalesTable[[#This Row],[Salesperson ID]],Salespeople!$A$2:$B$16,2,TRUE)</f>
        <v>Sergio Galvez</v>
      </c>
      <c r="F48">
        <v>28732</v>
      </c>
      <c r="G48" t="s">
        <v>109</v>
      </c>
      <c r="H48" t="s">
        <v>78</v>
      </c>
      <c r="I48" t="s">
        <v>44</v>
      </c>
      <c r="K48" s="4">
        <v>12</v>
      </c>
      <c r="L48" s="8">
        <v>3</v>
      </c>
      <c r="M48" s="10">
        <f t="shared" si="0"/>
        <v>36</v>
      </c>
      <c r="N48">
        <v>2</v>
      </c>
      <c r="O48" s="3"/>
      <c r="P48" s="2"/>
      <c r="Q48" s="10">
        <f t="shared" si="1"/>
        <v>36</v>
      </c>
    </row>
    <row r="49" spans="1:17" x14ac:dyDescent="0.3">
      <c r="A49">
        <v>48</v>
      </c>
      <c r="B49" s="3">
        <v>44732</v>
      </c>
      <c r="C49" s="3">
        <f t="shared" si="2"/>
        <v>44732</v>
      </c>
      <c r="D49">
        <v>6464</v>
      </c>
      <c r="E49" s="43" t="str">
        <f>VLOOKUP(SalesTable[[#This Row],[Salesperson ID]],Salespeople!$A$2:$B$16,2,TRUE)</f>
        <v>Sergio Galvez</v>
      </c>
      <c r="F49">
        <v>18679</v>
      </c>
      <c r="G49" t="s">
        <v>105</v>
      </c>
      <c r="H49" t="s">
        <v>66</v>
      </c>
      <c r="I49" t="s">
        <v>82</v>
      </c>
      <c r="K49" s="4">
        <v>12</v>
      </c>
      <c r="L49" s="8">
        <v>2</v>
      </c>
      <c r="M49" s="10">
        <f t="shared" si="0"/>
        <v>24</v>
      </c>
      <c r="N49">
        <v>1</v>
      </c>
      <c r="O49" s="3"/>
      <c r="P49" s="2"/>
      <c r="Q49" s="10">
        <f t="shared" si="1"/>
        <v>24</v>
      </c>
    </row>
    <row r="50" spans="1:17" x14ac:dyDescent="0.3">
      <c r="A50">
        <v>49</v>
      </c>
      <c r="B50" s="3">
        <v>44733</v>
      </c>
      <c r="C50" s="3">
        <f t="shared" si="2"/>
        <v>44733</v>
      </c>
      <c r="D50">
        <v>8064</v>
      </c>
      <c r="E50" s="43" t="str">
        <f>VLOOKUP(SalesTable[[#This Row],[Salesperson ID]],Salespeople!$A$2:$B$16,2,TRUE)</f>
        <v>Sergio Galvez</v>
      </c>
      <c r="F50">
        <v>24924</v>
      </c>
      <c r="G50" t="s">
        <v>110</v>
      </c>
      <c r="H50" t="s">
        <v>63</v>
      </c>
      <c r="I50" t="s">
        <v>52</v>
      </c>
      <c r="K50" s="4">
        <v>7.5</v>
      </c>
      <c r="L50" s="8">
        <v>4</v>
      </c>
      <c r="M50" s="10">
        <f t="shared" si="0"/>
        <v>30</v>
      </c>
      <c r="N50">
        <v>3</v>
      </c>
      <c r="O50" s="3"/>
      <c r="P50" s="2"/>
      <c r="Q50" s="10">
        <f t="shared" si="1"/>
        <v>30</v>
      </c>
    </row>
    <row r="51" spans="1:17" x14ac:dyDescent="0.3">
      <c r="A51">
        <v>50</v>
      </c>
      <c r="B51" s="3">
        <v>44733</v>
      </c>
      <c r="C51" s="3">
        <f t="shared" si="2"/>
        <v>44733</v>
      </c>
      <c r="D51">
        <v>6143</v>
      </c>
      <c r="E51" s="43" t="str">
        <f>VLOOKUP(SalesTable[[#This Row],[Salesperson ID]],Salespeople!$A$2:$B$16,2,TRUE)</f>
        <v>Liane Cormier</v>
      </c>
      <c r="F51">
        <v>22713</v>
      </c>
      <c r="G51" t="s">
        <v>45</v>
      </c>
      <c r="H51" t="s">
        <v>46</v>
      </c>
      <c r="I51" t="s">
        <v>39</v>
      </c>
      <c r="K51" s="4">
        <v>8</v>
      </c>
      <c r="L51" s="8">
        <v>8</v>
      </c>
      <c r="M51" s="10">
        <f t="shared" si="0"/>
        <v>64</v>
      </c>
      <c r="N51">
        <v>0</v>
      </c>
      <c r="O51" s="3"/>
      <c r="P51" s="2"/>
      <c r="Q51" s="10">
        <f t="shared" si="1"/>
        <v>64</v>
      </c>
    </row>
    <row r="52" spans="1:17" x14ac:dyDescent="0.3">
      <c r="A52">
        <v>51</v>
      </c>
      <c r="B52" s="3">
        <v>44733</v>
      </c>
      <c r="C52" s="3">
        <f t="shared" si="2"/>
        <v>44733</v>
      </c>
      <c r="D52">
        <v>6250</v>
      </c>
      <c r="E52" s="43" t="str">
        <f>VLOOKUP(SalesTable[[#This Row],[Salesperson ID]],Salespeople!$A$2:$B$16,2,TRUE)</f>
        <v>Sergio Galvez</v>
      </c>
      <c r="F52">
        <v>18542</v>
      </c>
      <c r="G52" t="s">
        <v>77</v>
      </c>
      <c r="H52" t="s">
        <v>78</v>
      </c>
      <c r="I52" t="s">
        <v>68</v>
      </c>
      <c r="K52" s="4">
        <v>7.5</v>
      </c>
      <c r="L52" s="8">
        <v>7</v>
      </c>
      <c r="M52" s="10">
        <f t="shared" si="0"/>
        <v>52.5</v>
      </c>
      <c r="N52">
        <v>0</v>
      </c>
      <c r="O52" s="3"/>
      <c r="P52" s="2"/>
      <c r="Q52" s="10">
        <f t="shared" si="1"/>
        <v>52.5</v>
      </c>
    </row>
    <row r="53" spans="1:17" x14ac:dyDescent="0.3">
      <c r="A53">
        <v>52</v>
      </c>
      <c r="B53" s="3">
        <v>44733</v>
      </c>
      <c r="C53" s="3">
        <f t="shared" si="2"/>
        <v>44733</v>
      </c>
      <c r="D53">
        <v>8064</v>
      </c>
      <c r="E53" s="43" t="str">
        <f>VLOOKUP(SalesTable[[#This Row],[Salesperson ID]],Salespeople!$A$2:$B$16,2,TRUE)</f>
        <v>Sergio Galvez</v>
      </c>
      <c r="F53">
        <v>22645</v>
      </c>
      <c r="G53" t="s">
        <v>111</v>
      </c>
      <c r="H53" t="s">
        <v>41</v>
      </c>
      <c r="I53" t="s">
        <v>47</v>
      </c>
      <c r="K53" s="4">
        <v>7.5</v>
      </c>
      <c r="L53" s="8">
        <v>4</v>
      </c>
      <c r="M53" s="10">
        <f t="shared" si="0"/>
        <v>30</v>
      </c>
      <c r="N53">
        <v>2</v>
      </c>
      <c r="O53" s="3"/>
      <c r="P53" s="2"/>
      <c r="Q53" s="10">
        <f t="shared" si="1"/>
        <v>30</v>
      </c>
    </row>
    <row r="54" spans="1:17" x14ac:dyDescent="0.3">
      <c r="A54">
        <v>53</v>
      </c>
      <c r="B54" s="3">
        <v>44733</v>
      </c>
      <c r="C54" s="3">
        <f t="shared" si="2"/>
        <v>44733</v>
      </c>
      <c r="D54">
        <v>5454</v>
      </c>
      <c r="E54" s="43" t="str">
        <f>VLOOKUP(SalesTable[[#This Row],[Salesperson ID]],Salespeople!$A$2:$B$16,2,TRUE)</f>
        <v>Isabell  Couture</v>
      </c>
      <c r="F54">
        <v>21293</v>
      </c>
      <c r="G54" t="s">
        <v>112</v>
      </c>
      <c r="H54" t="s">
        <v>92</v>
      </c>
      <c r="I54" t="s">
        <v>64</v>
      </c>
      <c r="K54" s="4">
        <v>5.95</v>
      </c>
      <c r="L54" s="8">
        <v>10</v>
      </c>
      <c r="M54" s="10">
        <f t="shared" si="0"/>
        <v>59.5</v>
      </c>
      <c r="N54">
        <v>2</v>
      </c>
      <c r="O54" s="3"/>
      <c r="P54" s="2"/>
      <c r="Q54" s="10">
        <f t="shared" si="1"/>
        <v>59.5</v>
      </c>
    </row>
    <row r="55" spans="1:17" x14ac:dyDescent="0.3">
      <c r="A55">
        <v>54</v>
      </c>
      <c r="B55" s="3">
        <v>44734</v>
      </c>
      <c r="C55" s="3">
        <f t="shared" si="2"/>
        <v>44734</v>
      </c>
      <c r="D55">
        <v>6892</v>
      </c>
      <c r="E55" s="43" t="str">
        <f>VLOOKUP(SalesTable[[#This Row],[Salesperson ID]],Salespeople!$A$2:$B$16,2,TRUE)</f>
        <v>Sergio Galvez</v>
      </c>
      <c r="F55">
        <v>21785</v>
      </c>
      <c r="G55" t="s">
        <v>113</v>
      </c>
      <c r="H55" t="s">
        <v>41</v>
      </c>
      <c r="I55" t="s">
        <v>57</v>
      </c>
      <c r="K55" s="4">
        <v>9</v>
      </c>
      <c r="L55" s="8">
        <v>6</v>
      </c>
      <c r="M55" s="10">
        <f t="shared" si="0"/>
        <v>54</v>
      </c>
      <c r="N55">
        <v>3</v>
      </c>
      <c r="O55" s="3"/>
      <c r="P55" s="2"/>
      <c r="Q55" s="10">
        <f t="shared" si="1"/>
        <v>54</v>
      </c>
    </row>
    <row r="56" spans="1:17" x14ac:dyDescent="0.3">
      <c r="A56">
        <v>55</v>
      </c>
      <c r="B56" s="3">
        <v>44734</v>
      </c>
      <c r="C56" s="3">
        <f t="shared" si="2"/>
        <v>44734</v>
      </c>
      <c r="D56">
        <v>8064</v>
      </c>
      <c r="E56" s="43" t="str">
        <f>VLOOKUP(SalesTable[[#This Row],[Salesperson ID]],Salespeople!$A$2:$B$16,2,TRUE)</f>
        <v>Sergio Galvez</v>
      </c>
      <c r="F56">
        <v>22911</v>
      </c>
      <c r="G56" t="s">
        <v>114</v>
      </c>
      <c r="H56" t="s">
        <v>66</v>
      </c>
      <c r="I56" t="s">
        <v>70</v>
      </c>
      <c r="K56" s="4">
        <v>5.95</v>
      </c>
      <c r="L56" s="8">
        <v>5</v>
      </c>
      <c r="M56" s="10">
        <f t="shared" si="0"/>
        <v>29.75</v>
      </c>
      <c r="N56">
        <v>0</v>
      </c>
      <c r="O56" s="3"/>
      <c r="P56" s="2"/>
      <c r="Q56" s="10">
        <f t="shared" si="1"/>
        <v>29.75</v>
      </c>
    </row>
    <row r="57" spans="1:17" x14ac:dyDescent="0.3">
      <c r="A57">
        <v>56</v>
      </c>
      <c r="B57" s="3">
        <v>44734</v>
      </c>
      <c r="C57" s="3">
        <f t="shared" si="2"/>
        <v>44734</v>
      </c>
      <c r="D57">
        <v>5454</v>
      </c>
      <c r="E57" s="43" t="str">
        <f>VLOOKUP(SalesTable[[#This Row],[Salesperson ID]],Salespeople!$A$2:$B$16,2,TRUE)</f>
        <v>Isabell  Couture</v>
      </c>
      <c r="F57">
        <v>22611</v>
      </c>
      <c r="G57" t="s">
        <v>115</v>
      </c>
      <c r="H57" t="s">
        <v>98</v>
      </c>
      <c r="I57" t="s">
        <v>61</v>
      </c>
      <c r="K57" s="4">
        <v>9</v>
      </c>
      <c r="L57" s="8">
        <v>4</v>
      </c>
      <c r="M57" s="10">
        <f t="shared" si="0"/>
        <v>36</v>
      </c>
      <c r="N57">
        <v>1</v>
      </c>
      <c r="O57" s="3"/>
      <c r="P57" s="2"/>
      <c r="Q57" s="10">
        <f t="shared" si="1"/>
        <v>36</v>
      </c>
    </row>
    <row r="58" spans="1:17" x14ac:dyDescent="0.3">
      <c r="A58">
        <v>57</v>
      </c>
      <c r="B58" s="3">
        <v>44734</v>
      </c>
      <c r="C58" s="3">
        <f t="shared" si="2"/>
        <v>44734</v>
      </c>
      <c r="D58">
        <v>6892</v>
      </c>
      <c r="E58" s="43" t="str">
        <f>VLOOKUP(SalesTable[[#This Row],[Salesperson ID]],Salespeople!$A$2:$B$16,2,TRUE)</f>
        <v>Sergio Galvez</v>
      </c>
      <c r="F58">
        <v>24142</v>
      </c>
      <c r="G58" t="s">
        <v>116</v>
      </c>
      <c r="H58" t="s">
        <v>88</v>
      </c>
      <c r="I58" t="s">
        <v>36</v>
      </c>
      <c r="K58" s="4">
        <v>5.95</v>
      </c>
      <c r="L58" s="8">
        <v>4</v>
      </c>
      <c r="M58" s="10">
        <f t="shared" si="0"/>
        <v>23.8</v>
      </c>
      <c r="N58">
        <v>2</v>
      </c>
      <c r="O58" s="3"/>
      <c r="P58" s="2"/>
      <c r="Q58" s="10">
        <f t="shared" si="1"/>
        <v>23.8</v>
      </c>
    </row>
    <row r="59" spans="1:17" x14ac:dyDescent="0.3">
      <c r="A59">
        <v>58</v>
      </c>
      <c r="B59" s="3">
        <v>44734</v>
      </c>
      <c r="C59" s="3">
        <f t="shared" si="2"/>
        <v>44734</v>
      </c>
      <c r="D59">
        <v>8064</v>
      </c>
      <c r="E59" s="43" t="str">
        <f>VLOOKUP(SalesTable[[#This Row],[Salesperson ID]],Salespeople!$A$2:$B$16,2,TRUE)</f>
        <v>Sergio Galvez</v>
      </c>
      <c r="F59">
        <v>25355</v>
      </c>
      <c r="G59" t="s">
        <v>117</v>
      </c>
      <c r="H59" t="s">
        <v>98</v>
      </c>
      <c r="I59" t="s">
        <v>99</v>
      </c>
      <c r="K59" s="4">
        <v>12</v>
      </c>
      <c r="L59" s="8">
        <v>8</v>
      </c>
      <c r="M59" s="10">
        <f t="shared" si="0"/>
        <v>96</v>
      </c>
      <c r="N59">
        <v>0</v>
      </c>
      <c r="O59" s="3"/>
      <c r="P59" s="2"/>
      <c r="Q59" s="10">
        <f t="shared" si="1"/>
        <v>96</v>
      </c>
    </row>
    <row r="60" spans="1:17" x14ac:dyDescent="0.3">
      <c r="A60">
        <v>59</v>
      </c>
      <c r="B60" s="3">
        <v>44734</v>
      </c>
      <c r="C60" s="3">
        <f t="shared" si="2"/>
        <v>44734</v>
      </c>
      <c r="D60">
        <v>5400</v>
      </c>
      <c r="E60" s="43" t="str">
        <f>VLOOKUP(SalesTable[[#This Row],[Salesperson ID]],Salespeople!$A$2:$B$16,2,TRUE)</f>
        <v>Igor Almeida</v>
      </c>
      <c r="F60">
        <v>26269</v>
      </c>
      <c r="G60" t="s">
        <v>118</v>
      </c>
      <c r="H60" t="s">
        <v>96</v>
      </c>
      <c r="I60" t="s">
        <v>68</v>
      </c>
      <c r="K60" s="4">
        <v>7.5</v>
      </c>
      <c r="L60" s="8">
        <v>9</v>
      </c>
      <c r="M60" s="10">
        <f t="shared" si="0"/>
        <v>67.5</v>
      </c>
      <c r="N60">
        <v>2</v>
      </c>
      <c r="O60" s="3"/>
      <c r="P60" s="2"/>
      <c r="Q60" s="10">
        <f t="shared" si="1"/>
        <v>67.5</v>
      </c>
    </row>
    <row r="61" spans="1:17" x14ac:dyDescent="0.3">
      <c r="A61">
        <v>60</v>
      </c>
      <c r="B61" s="3">
        <v>44735</v>
      </c>
      <c r="C61" s="3">
        <f t="shared" si="2"/>
        <v>44735</v>
      </c>
      <c r="D61">
        <v>8064</v>
      </c>
      <c r="E61" s="43" t="str">
        <f>VLOOKUP(SalesTable[[#This Row],[Salesperson ID]],Salespeople!$A$2:$B$16,2,TRUE)</f>
        <v>Sergio Galvez</v>
      </c>
      <c r="F61">
        <v>23455</v>
      </c>
      <c r="G61" t="s">
        <v>119</v>
      </c>
      <c r="H61" t="s">
        <v>46</v>
      </c>
      <c r="I61" t="s">
        <v>64</v>
      </c>
      <c r="K61" s="4">
        <v>5.95</v>
      </c>
      <c r="L61" s="8">
        <v>1</v>
      </c>
      <c r="M61" s="10">
        <f t="shared" si="0"/>
        <v>5.95</v>
      </c>
      <c r="N61">
        <v>0</v>
      </c>
      <c r="O61" s="3"/>
      <c r="P61" s="2"/>
      <c r="Q61" s="10">
        <f t="shared" si="1"/>
        <v>5.95</v>
      </c>
    </row>
    <row r="62" spans="1:17" x14ac:dyDescent="0.3">
      <c r="A62">
        <v>61</v>
      </c>
      <c r="B62" s="3">
        <v>44735</v>
      </c>
      <c r="C62" s="3">
        <f t="shared" si="2"/>
        <v>44735</v>
      </c>
      <c r="D62">
        <v>6678</v>
      </c>
      <c r="E62" s="43" t="str">
        <f>VLOOKUP(SalesTable[[#This Row],[Salesperson ID]],Salespeople!$A$2:$B$16,2,TRUE)</f>
        <v>Sergio Galvez</v>
      </c>
      <c r="F62">
        <v>13014</v>
      </c>
      <c r="G62" t="s">
        <v>120</v>
      </c>
      <c r="H62" t="s">
        <v>51</v>
      </c>
      <c r="I62" t="s">
        <v>39</v>
      </c>
      <c r="K62" s="4">
        <v>8</v>
      </c>
      <c r="L62" s="8">
        <v>8</v>
      </c>
      <c r="M62" s="10">
        <f t="shared" si="0"/>
        <v>64</v>
      </c>
      <c r="N62">
        <v>3</v>
      </c>
      <c r="O62" s="3"/>
      <c r="P62" s="2"/>
      <c r="Q62" s="10">
        <f t="shared" si="1"/>
        <v>64</v>
      </c>
    </row>
    <row r="63" spans="1:17" x14ac:dyDescent="0.3">
      <c r="A63">
        <v>62</v>
      </c>
      <c r="B63" s="3">
        <v>44736</v>
      </c>
      <c r="C63" s="3">
        <f t="shared" si="2"/>
        <v>44736</v>
      </c>
      <c r="D63">
        <v>5454</v>
      </c>
      <c r="E63" s="43" t="str">
        <f>VLOOKUP(SalesTable[[#This Row],[Salesperson ID]],Salespeople!$A$2:$B$16,2,TRUE)</f>
        <v>Isabell  Couture</v>
      </c>
      <c r="F63">
        <v>11347</v>
      </c>
      <c r="G63" t="s">
        <v>121</v>
      </c>
      <c r="H63" t="s">
        <v>84</v>
      </c>
      <c r="I63" t="s">
        <v>47</v>
      </c>
      <c r="K63" s="4">
        <v>7.5</v>
      </c>
      <c r="L63" s="8">
        <v>1</v>
      </c>
      <c r="M63" s="10">
        <f t="shared" si="0"/>
        <v>7.5</v>
      </c>
      <c r="N63">
        <v>0</v>
      </c>
      <c r="O63" s="3"/>
      <c r="P63" s="2"/>
      <c r="Q63" s="10">
        <f t="shared" si="1"/>
        <v>7.5</v>
      </c>
    </row>
    <row r="64" spans="1:17" x14ac:dyDescent="0.3">
      <c r="A64">
        <v>63</v>
      </c>
      <c r="B64" s="3">
        <v>44737</v>
      </c>
      <c r="C64" s="3">
        <f t="shared" si="2"/>
        <v>44737</v>
      </c>
      <c r="D64">
        <v>1384</v>
      </c>
      <c r="E64" s="43" t="str">
        <f>VLOOKUP(SalesTable[[#This Row],[Salesperson ID]],Salespeople!$A$2:$B$16,2,TRUE)</f>
        <v>Igor Almeida</v>
      </c>
      <c r="F64">
        <v>17252</v>
      </c>
      <c r="G64" t="s">
        <v>122</v>
      </c>
      <c r="H64" t="s">
        <v>78</v>
      </c>
      <c r="I64" t="s">
        <v>57</v>
      </c>
      <c r="K64" s="4">
        <v>9</v>
      </c>
      <c r="L64" s="8">
        <v>5</v>
      </c>
      <c r="M64" s="10">
        <f t="shared" si="0"/>
        <v>45</v>
      </c>
      <c r="N64">
        <v>1</v>
      </c>
      <c r="O64" s="3"/>
      <c r="P64" s="2"/>
      <c r="Q64" s="10">
        <f t="shared" si="1"/>
        <v>45</v>
      </c>
    </row>
    <row r="65" spans="1:17" x14ac:dyDescent="0.3">
      <c r="A65">
        <v>64</v>
      </c>
      <c r="B65" s="3">
        <v>44737</v>
      </c>
      <c r="C65" s="3">
        <f t="shared" si="2"/>
        <v>44737</v>
      </c>
      <c r="D65">
        <v>6678</v>
      </c>
      <c r="E65" s="43" t="str">
        <f>VLOOKUP(SalesTable[[#This Row],[Salesperson ID]],Salespeople!$A$2:$B$16,2,TRUE)</f>
        <v>Sergio Galvez</v>
      </c>
      <c r="F65">
        <v>12883</v>
      </c>
      <c r="G65" t="s">
        <v>123</v>
      </c>
      <c r="H65" t="s">
        <v>56</v>
      </c>
      <c r="I65" t="s">
        <v>82</v>
      </c>
      <c r="K65" s="4">
        <v>12</v>
      </c>
      <c r="L65" s="8">
        <v>3</v>
      </c>
      <c r="M65" s="10">
        <f t="shared" si="0"/>
        <v>36</v>
      </c>
      <c r="N65">
        <v>2</v>
      </c>
      <c r="O65" s="3"/>
      <c r="P65" s="2"/>
      <c r="Q65" s="10">
        <f t="shared" si="1"/>
        <v>36</v>
      </c>
    </row>
    <row r="66" spans="1:17" x14ac:dyDescent="0.3">
      <c r="A66">
        <v>65</v>
      </c>
      <c r="B66" s="3">
        <v>44738</v>
      </c>
      <c r="C66" s="3">
        <f t="shared" si="2"/>
        <v>44738</v>
      </c>
      <c r="D66">
        <v>8064</v>
      </c>
      <c r="E66" s="43" t="str">
        <f>VLOOKUP(SalesTable[[#This Row],[Salesperson ID]],Salespeople!$A$2:$B$16,2,TRUE)</f>
        <v>Sergio Galvez</v>
      </c>
      <c r="F66">
        <v>17067</v>
      </c>
      <c r="G66" t="s">
        <v>124</v>
      </c>
      <c r="H66" t="s">
        <v>54</v>
      </c>
      <c r="I66" t="s">
        <v>57</v>
      </c>
      <c r="K66" s="4">
        <v>9</v>
      </c>
      <c r="L66" s="8">
        <v>2</v>
      </c>
      <c r="M66" s="10">
        <f t="shared" ref="M66:M129" si="3">K66*L66</f>
        <v>18</v>
      </c>
      <c r="N66">
        <v>3</v>
      </c>
      <c r="O66" s="3"/>
      <c r="P66" s="2"/>
      <c r="Q66" s="10">
        <f t="shared" ref="Q66:Q129" si="4">M66-M66*P66</f>
        <v>18</v>
      </c>
    </row>
    <row r="67" spans="1:17" x14ac:dyDescent="0.3">
      <c r="A67">
        <v>66</v>
      </c>
      <c r="B67" s="3">
        <v>44738</v>
      </c>
      <c r="C67" s="3">
        <f t="shared" ref="C67:C130" si="5">B67</f>
        <v>44738</v>
      </c>
      <c r="D67">
        <v>5454</v>
      </c>
      <c r="E67" s="43" t="str">
        <f>VLOOKUP(SalesTable[[#This Row],[Salesperson ID]],Salespeople!$A$2:$B$16,2,TRUE)</f>
        <v>Isabell  Couture</v>
      </c>
      <c r="F67">
        <v>16272</v>
      </c>
      <c r="G67" t="s">
        <v>125</v>
      </c>
      <c r="H67" t="s">
        <v>41</v>
      </c>
      <c r="I67" t="s">
        <v>82</v>
      </c>
      <c r="K67" s="4">
        <v>12</v>
      </c>
      <c r="L67" s="8">
        <v>4</v>
      </c>
      <c r="M67" s="10">
        <f t="shared" si="3"/>
        <v>48</v>
      </c>
      <c r="N67">
        <v>2</v>
      </c>
      <c r="O67" s="3"/>
      <c r="P67" s="2"/>
      <c r="Q67" s="10">
        <f t="shared" si="4"/>
        <v>48</v>
      </c>
    </row>
    <row r="68" spans="1:17" x14ac:dyDescent="0.3">
      <c r="A68">
        <v>67</v>
      </c>
      <c r="B68" s="3">
        <v>44739</v>
      </c>
      <c r="C68" s="3">
        <f t="shared" si="5"/>
        <v>44739</v>
      </c>
      <c r="D68">
        <v>8064</v>
      </c>
      <c r="E68" s="43" t="str">
        <f>VLOOKUP(SalesTable[[#This Row],[Salesperson ID]],Salespeople!$A$2:$B$16,2,TRUE)</f>
        <v>Sergio Galvez</v>
      </c>
      <c r="F68">
        <v>21104</v>
      </c>
      <c r="G68" t="s">
        <v>126</v>
      </c>
      <c r="H68" t="s">
        <v>51</v>
      </c>
      <c r="I68" t="s">
        <v>36</v>
      </c>
      <c r="K68" s="4">
        <v>5.95</v>
      </c>
      <c r="L68" s="8">
        <v>10</v>
      </c>
      <c r="M68" s="10">
        <f t="shared" si="3"/>
        <v>59.5</v>
      </c>
      <c r="N68">
        <v>3</v>
      </c>
      <c r="O68" s="3"/>
      <c r="P68" s="2"/>
      <c r="Q68" s="10">
        <f t="shared" si="4"/>
        <v>59.5</v>
      </c>
    </row>
    <row r="69" spans="1:17" x14ac:dyDescent="0.3">
      <c r="A69">
        <v>68</v>
      </c>
      <c r="B69" s="3">
        <v>44740</v>
      </c>
      <c r="C69" s="3">
        <f t="shared" si="5"/>
        <v>44740</v>
      </c>
      <c r="D69">
        <v>6464</v>
      </c>
      <c r="E69" s="43" t="str">
        <f>VLOOKUP(SalesTable[[#This Row],[Salesperson ID]],Salespeople!$A$2:$B$16,2,TRUE)</f>
        <v>Sergio Galvez</v>
      </c>
      <c r="F69">
        <v>22708</v>
      </c>
      <c r="G69" t="s">
        <v>127</v>
      </c>
      <c r="H69" t="s">
        <v>63</v>
      </c>
      <c r="I69" t="s">
        <v>61</v>
      </c>
      <c r="K69" s="4">
        <v>9</v>
      </c>
      <c r="L69" s="8">
        <v>1</v>
      </c>
      <c r="M69" s="10">
        <f t="shared" si="3"/>
        <v>9</v>
      </c>
      <c r="N69">
        <v>3</v>
      </c>
      <c r="O69" s="3"/>
      <c r="P69" s="2"/>
      <c r="Q69" s="10">
        <f t="shared" si="4"/>
        <v>9</v>
      </c>
    </row>
    <row r="70" spans="1:17" x14ac:dyDescent="0.3">
      <c r="A70">
        <v>69</v>
      </c>
      <c r="B70" s="3">
        <v>44740</v>
      </c>
      <c r="C70" s="3">
        <f t="shared" si="5"/>
        <v>44740</v>
      </c>
      <c r="D70">
        <v>6892</v>
      </c>
      <c r="E70" s="43" t="str">
        <f>VLOOKUP(SalesTable[[#This Row],[Salesperson ID]],Salespeople!$A$2:$B$16,2,TRUE)</f>
        <v>Sergio Galvez</v>
      </c>
      <c r="F70">
        <v>18495</v>
      </c>
      <c r="G70" t="s">
        <v>76</v>
      </c>
      <c r="H70" t="s">
        <v>41</v>
      </c>
      <c r="I70" t="s">
        <v>64</v>
      </c>
      <c r="K70" s="4">
        <v>5.95</v>
      </c>
      <c r="L70" s="8">
        <v>7</v>
      </c>
      <c r="M70" s="10">
        <f t="shared" si="3"/>
        <v>41.65</v>
      </c>
      <c r="N70">
        <v>2</v>
      </c>
      <c r="O70" s="3"/>
      <c r="P70" s="2"/>
      <c r="Q70" s="10">
        <f t="shared" si="4"/>
        <v>41.65</v>
      </c>
    </row>
    <row r="71" spans="1:17" x14ac:dyDescent="0.3">
      <c r="A71">
        <v>70</v>
      </c>
      <c r="B71" s="3">
        <v>44740</v>
      </c>
      <c r="C71" s="3">
        <f t="shared" si="5"/>
        <v>44740</v>
      </c>
      <c r="D71">
        <v>5382</v>
      </c>
      <c r="E71" s="43" t="str">
        <f>VLOOKUP(SalesTable[[#This Row],[Salesperson ID]],Salespeople!$A$2:$B$16,2,TRUE)</f>
        <v>Igor Almeida</v>
      </c>
      <c r="F71">
        <v>18854</v>
      </c>
      <c r="G71" t="s">
        <v>79</v>
      </c>
      <c r="H71" t="s">
        <v>35</v>
      </c>
      <c r="I71" t="s">
        <v>68</v>
      </c>
      <c r="K71" s="4">
        <v>7.5</v>
      </c>
      <c r="L71" s="8">
        <v>1</v>
      </c>
      <c r="M71" s="10">
        <f t="shared" si="3"/>
        <v>7.5</v>
      </c>
      <c r="N71">
        <v>3</v>
      </c>
      <c r="O71" s="3"/>
      <c r="P71" s="2"/>
      <c r="Q71" s="10">
        <f t="shared" si="4"/>
        <v>7.5</v>
      </c>
    </row>
    <row r="72" spans="1:17" x14ac:dyDescent="0.3">
      <c r="A72">
        <v>71</v>
      </c>
      <c r="B72" s="3">
        <v>44740</v>
      </c>
      <c r="C72" s="3">
        <f t="shared" si="5"/>
        <v>44740</v>
      </c>
      <c r="D72">
        <v>8064</v>
      </c>
      <c r="E72" s="43" t="str">
        <f>VLOOKUP(SalesTable[[#This Row],[Salesperson ID]],Salespeople!$A$2:$B$16,2,TRUE)</f>
        <v>Sergio Galvez</v>
      </c>
      <c r="F72">
        <v>21064</v>
      </c>
      <c r="G72" t="s">
        <v>50</v>
      </c>
      <c r="H72" t="s">
        <v>51</v>
      </c>
      <c r="I72" t="s">
        <v>68</v>
      </c>
      <c r="K72" s="4">
        <v>7.5</v>
      </c>
      <c r="L72" s="8">
        <v>9</v>
      </c>
      <c r="M72" s="10">
        <f t="shared" si="3"/>
        <v>67.5</v>
      </c>
      <c r="N72">
        <v>0</v>
      </c>
      <c r="O72" s="3"/>
      <c r="P72" s="2"/>
      <c r="Q72" s="10">
        <f t="shared" si="4"/>
        <v>67.5</v>
      </c>
    </row>
    <row r="73" spans="1:17" x14ac:dyDescent="0.3">
      <c r="A73">
        <v>72</v>
      </c>
      <c r="B73" s="3">
        <v>44741</v>
      </c>
      <c r="C73" s="3">
        <f t="shared" si="5"/>
        <v>44741</v>
      </c>
      <c r="D73">
        <v>5454</v>
      </c>
      <c r="E73" s="43" t="str">
        <f>VLOOKUP(SalesTable[[#This Row],[Salesperson ID]],Salespeople!$A$2:$B$16,2,TRUE)</f>
        <v>Isabell  Couture</v>
      </c>
      <c r="F73">
        <v>10340</v>
      </c>
      <c r="G73" t="s">
        <v>128</v>
      </c>
      <c r="H73" t="s">
        <v>63</v>
      </c>
      <c r="I73" t="s">
        <v>99</v>
      </c>
      <c r="K73" s="4">
        <v>12</v>
      </c>
      <c r="L73" s="8">
        <v>7</v>
      </c>
      <c r="M73" s="10">
        <f t="shared" si="3"/>
        <v>84</v>
      </c>
      <c r="N73">
        <v>0</v>
      </c>
      <c r="O73" s="3"/>
      <c r="P73" s="2"/>
      <c r="Q73" s="10">
        <f t="shared" si="4"/>
        <v>84</v>
      </c>
    </row>
    <row r="74" spans="1:17" x14ac:dyDescent="0.3">
      <c r="A74">
        <v>73</v>
      </c>
      <c r="B74" s="3">
        <v>44742</v>
      </c>
      <c r="C74" s="3">
        <f t="shared" si="5"/>
        <v>44742</v>
      </c>
      <c r="D74">
        <v>6464</v>
      </c>
      <c r="E74" s="43" t="str">
        <f>VLOOKUP(SalesTable[[#This Row],[Salesperson ID]],Salespeople!$A$2:$B$16,2,TRUE)</f>
        <v>Sergio Galvez</v>
      </c>
      <c r="F74">
        <v>18265</v>
      </c>
      <c r="G74" t="s">
        <v>129</v>
      </c>
      <c r="H74" t="s">
        <v>51</v>
      </c>
      <c r="I74" t="s">
        <v>70</v>
      </c>
      <c r="K74" s="4">
        <v>5.95</v>
      </c>
      <c r="L74" s="8">
        <v>9</v>
      </c>
      <c r="M74" s="10">
        <f t="shared" si="3"/>
        <v>53.550000000000004</v>
      </c>
      <c r="N74">
        <v>2</v>
      </c>
      <c r="O74" s="3"/>
      <c r="P74" s="2"/>
      <c r="Q74" s="10">
        <f t="shared" si="4"/>
        <v>53.550000000000004</v>
      </c>
    </row>
    <row r="75" spans="1:17" x14ac:dyDescent="0.3">
      <c r="A75">
        <v>74</v>
      </c>
      <c r="B75" s="3">
        <v>44743</v>
      </c>
      <c r="C75" s="3">
        <f t="shared" si="5"/>
        <v>44743</v>
      </c>
      <c r="D75">
        <v>5454</v>
      </c>
      <c r="E75" s="43" t="str">
        <f>VLOOKUP(SalesTable[[#This Row],[Salesperson ID]],Salespeople!$A$2:$B$16,2,TRUE)</f>
        <v>Isabell  Couture</v>
      </c>
      <c r="F75">
        <v>13739</v>
      </c>
      <c r="G75" t="s">
        <v>130</v>
      </c>
      <c r="H75" t="s">
        <v>46</v>
      </c>
      <c r="I75" t="s">
        <v>59</v>
      </c>
      <c r="K75" s="4">
        <v>9</v>
      </c>
      <c r="L75" s="8">
        <v>3</v>
      </c>
      <c r="M75" s="10">
        <f t="shared" si="3"/>
        <v>27</v>
      </c>
      <c r="N75">
        <v>1</v>
      </c>
      <c r="O75" s="3"/>
      <c r="P75" s="2"/>
      <c r="Q75" s="10">
        <f t="shared" si="4"/>
        <v>27</v>
      </c>
    </row>
    <row r="76" spans="1:17" x14ac:dyDescent="0.3">
      <c r="A76">
        <v>75</v>
      </c>
      <c r="B76" s="3">
        <v>44743</v>
      </c>
      <c r="C76" s="3">
        <f t="shared" si="5"/>
        <v>44743</v>
      </c>
      <c r="D76">
        <v>1384</v>
      </c>
      <c r="E76" s="43" t="str">
        <f>VLOOKUP(SalesTable[[#This Row],[Salesperson ID]],Salespeople!$A$2:$B$16,2,TRUE)</f>
        <v>Igor Almeida</v>
      </c>
      <c r="F76">
        <v>10075</v>
      </c>
      <c r="G76" t="s">
        <v>131</v>
      </c>
      <c r="H76" t="s">
        <v>41</v>
      </c>
      <c r="I76" t="s">
        <v>57</v>
      </c>
      <c r="K76" s="4">
        <v>9</v>
      </c>
      <c r="L76" s="8">
        <v>9</v>
      </c>
      <c r="M76" s="10">
        <f t="shared" si="3"/>
        <v>81</v>
      </c>
      <c r="N76">
        <v>1</v>
      </c>
      <c r="O76" s="3"/>
      <c r="P76" s="2"/>
      <c r="Q76" s="10">
        <f t="shared" si="4"/>
        <v>81</v>
      </c>
    </row>
    <row r="77" spans="1:17" x14ac:dyDescent="0.3">
      <c r="A77">
        <v>76</v>
      </c>
      <c r="B77" s="3">
        <v>44744</v>
      </c>
      <c r="C77" s="3">
        <f t="shared" si="5"/>
        <v>44744</v>
      </c>
      <c r="D77">
        <v>6143</v>
      </c>
      <c r="E77" s="43" t="str">
        <f>VLOOKUP(SalesTable[[#This Row],[Salesperson ID]],Salespeople!$A$2:$B$16,2,TRUE)</f>
        <v>Liane Cormier</v>
      </c>
      <c r="F77">
        <v>10061</v>
      </c>
      <c r="G77" t="s">
        <v>132</v>
      </c>
      <c r="H77" t="s">
        <v>41</v>
      </c>
      <c r="I77" t="s">
        <v>57</v>
      </c>
      <c r="K77" s="4">
        <v>9</v>
      </c>
      <c r="L77" s="8">
        <v>5</v>
      </c>
      <c r="M77" s="10">
        <f t="shared" si="3"/>
        <v>45</v>
      </c>
      <c r="N77">
        <v>0</v>
      </c>
      <c r="O77" s="3"/>
      <c r="P77" s="2"/>
      <c r="Q77" s="10">
        <f t="shared" si="4"/>
        <v>45</v>
      </c>
    </row>
    <row r="78" spans="1:17" x14ac:dyDescent="0.3">
      <c r="A78">
        <v>77</v>
      </c>
      <c r="B78" s="3">
        <v>44744</v>
      </c>
      <c r="C78" s="3">
        <f t="shared" si="5"/>
        <v>44744</v>
      </c>
      <c r="D78">
        <v>6892</v>
      </c>
      <c r="E78" s="43" t="str">
        <f>VLOOKUP(SalesTable[[#This Row],[Salesperson ID]],Salespeople!$A$2:$B$16,2,TRUE)</f>
        <v>Sergio Galvez</v>
      </c>
      <c r="F78">
        <v>12793</v>
      </c>
      <c r="G78" t="s">
        <v>133</v>
      </c>
      <c r="H78" t="s">
        <v>63</v>
      </c>
      <c r="I78" t="s">
        <v>36</v>
      </c>
      <c r="K78" s="4">
        <v>5.95</v>
      </c>
      <c r="L78" s="8">
        <v>1</v>
      </c>
      <c r="M78" s="10">
        <f t="shared" si="3"/>
        <v>5.95</v>
      </c>
      <c r="N78">
        <v>3</v>
      </c>
      <c r="O78" s="3"/>
      <c r="P78" s="2"/>
      <c r="Q78" s="10">
        <f t="shared" si="4"/>
        <v>5.95</v>
      </c>
    </row>
    <row r="79" spans="1:17" x14ac:dyDescent="0.3">
      <c r="A79">
        <v>78</v>
      </c>
      <c r="B79" s="3">
        <v>44745</v>
      </c>
      <c r="C79" s="3">
        <f t="shared" si="5"/>
        <v>44745</v>
      </c>
      <c r="D79">
        <v>6464</v>
      </c>
      <c r="E79" s="43" t="str">
        <f>VLOOKUP(SalesTable[[#This Row],[Salesperson ID]],Salespeople!$A$2:$B$16,2,TRUE)</f>
        <v>Sergio Galvez</v>
      </c>
      <c r="F79">
        <v>18436</v>
      </c>
      <c r="G79" t="s">
        <v>106</v>
      </c>
      <c r="H79" t="s">
        <v>38</v>
      </c>
      <c r="I79" t="s">
        <v>70</v>
      </c>
      <c r="K79" s="4">
        <v>5.95</v>
      </c>
      <c r="L79" s="8">
        <v>1</v>
      </c>
      <c r="M79" s="10">
        <f t="shared" si="3"/>
        <v>5.95</v>
      </c>
      <c r="N79">
        <v>0</v>
      </c>
      <c r="O79" s="3"/>
      <c r="P79" s="2"/>
      <c r="Q79" s="10">
        <f t="shared" si="4"/>
        <v>5.95</v>
      </c>
    </row>
    <row r="80" spans="1:17" x14ac:dyDescent="0.3">
      <c r="A80">
        <v>79</v>
      </c>
      <c r="B80" s="3">
        <v>44746</v>
      </c>
      <c r="C80" s="3">
        <f t="shared" si="5"/>
        <v>44746</v>
      </c>
      <c r="D80">
        <v>6892</v>
      </c>
      <c r="E80" s="43" t="str">
        <f>VLOOKUP(SalesTable[[#This Row],[Salesperson ID]],Salespeople!$A$2:$B$16,2,TRUE)</f>
        <v>Sergio Galvez</v>
      </c>
      <c r="F80">
        <v>12793</v>
      </c>
      <c r="G80" t="s">
        <v>133</v>
      </c>
      <c r="H80" t="s">
        <v>63</v>
      </c>
      <c r="I80" t="s">
        <v>70</v>
      </c>
      <c r="K80" s="4">
        <v>5.95</v>
      </c>
      <c r="L80" s="8">
        <v>6</v>
      </c>
      <c r="M80" s="10">
        <f t="shared" si="3"/>
        <v>35.700000000000003</v>
      </c>
      <c r="N80">
        <v>3</v>
      </c>
      <c r="O80" s="3"/>
      <c r="P80" s="2"/>
      <c r="Q80" s="10">
        <f t="shared" si="4"/>
        <v>35.700000000000003</v>
      </c>
    </row>
    <row r="81" spans="1:17" x14ac:dyDescent="0.3">
      <c r="A81">
        <v>80</v>
      </c>
      <c r="B81" s="3">
        <v>44746</v>
      </c>
      <c r="C81" s="3">
        <f t="shared" si="5"/>
        <v>44746</v>
      </c>
      <c r="D81">
        <v>6678</v>
      </c>
      <c r="E81" s="43" t="str">
        <f>VLOOKUP(SalesTable[[#This Row],[Salesperson ID]],Salespeople!$A$2:$B$16,2,TRUE)</f>
        <v>Sergio Galvez</v>
      </c>
      <c r="F81">
        <v>18982</v>
      </c>
      <c r="G81" t="s">
        <v>134</v>
      </c>
      <c r="H81" t="s">
        <v>98</v>
      </c>
      <c r="I81" t="s">
        <v>52</v>
      </c>
      <c r="K81" s="4">
        <v>7.5</v>
      </c>
      <c r="L81" s="8">
        <v>10</v>
      </c>
      <c r="M81" s="10">
        <f t="shared" si="3"/>
        <v>75</v>
      </c>
      <c r="N81">
        <v>2</v>
      </c>
      <c r="O81" s="3"/>
      <c r="P81" s="2"/>
      <c r="Q81" s="10">
        <f t="shared" si="4"/>
        <v>75</v>
      </c>
    </row>
    <row r="82" spans="1:17" x14ac:dyDescent="0.3">
      <c r="A82">
        <v>81</v>
      </c>
      <c r="B82" s="3">
        <v>44746</v>
      </c>
      <c r="C82" s="3">
        <f t="shared" si="5"/>
        <v>44746</v>
      </c>
      <c r="D82">
        <v>1384</v>
      </c>
      <c r="E82" s="43" t="str">
        <f>VLOOKUP(SalesTable[[#This Row],[Salesperson ID]],Salespeople!$A$2:$B$16,2,TRUE)</f>
        <v>Igor Almeida</v>
      </c>
      <c r="F82">
        <v>24926</v>
      </c>
      <c r="G82" t="s">
        <v>135</v>
      </c>
      <c r="H82" t="s">
        <v>92</v>
      </c>
      <c r="I82" t="s">
        <v>68</v>
      </c>
      <c r="K82" s="4">
        <v>7.5</v>
      </c>
      <c r="L82" s="8">
        <v>9</v>
      </c>
      <c r="M82" s="10">
        <f t="shared" si="3"/>
        <v>67.5</v>
      </c>
      <c r="N82">
        <v>1</v>
      </c>
      <c r="O82" s="3"/>
      <c r="P82" s="2"/>
      <c r="Q82" s="10">
        <f t="shared" si="4"/>
        <v>67.5</v>
      </c>
    </row>
    <row r="83" spans="1:17" x14ac:dyDescent="0.3">
      <c r="A83">
        <v>82</v>
      </c>
      <c r="B83" s="3">
        <v>44746</v>
      </c>
      <c r="C83" s="3">
        <f t="shared" si="5"/>
        <v>44746</v>
      </c>
      <c r="D83">
        <v>5382</v>
      </c>
      <c r="E83" s="43" t="str">
        <f>VLOOKUP(SalesTable[[#This Row],[Salesperson ID]],Salespeople!$A$2:$B$16,2,TRUE)</f>
        <v>Igor Almeida</v>
      </c>
      <c r="F83">
        <v>10681</v>
      </c>
      <c r="G83" t="s">
        <v>48</v>
      </c>
      <c r="H83" t="s">
        <v>49</v>
      </c>
      <c r="I83" t="s">
        <v>57</v>
      </c>
      <c r="K83" s="4">
        <v>9</v>
      </c>
      <c r="L83" s="8">
        <v>3</v>
      </c>
      <c r="M83" s="10">
        <f t="shared" si="3"/>
        <v>27</v>
      </c>
      <c r="N83">
        <v>3</v>
      </c>
      <c r="O83" s="3"/>
      <c r="P83" s="2"/>
      <c r="Q83" s="10">
        <f t="shared" si="4"/>
        <v>27</v>
      </c>
    </row>
    <row r="84" spans="1:17" x14ac:dyDescent="0.3">
      <c r="A84">
        <v>83</v>
      </c>
      <c r="B84" s="3">
        <v>44747</v>
      </c>
      <c r="C84" s="3">
        <f t="shared" si="5"/>
        <v>44747</v>
      </c>
      <c r="D84">
        <v>8064</v>
      </c>
      <c r="E84" s="43" t="str">
        <f>VLOOKUP(SalesTable[[#This Row],[Salesperson ID]],Salespeople!$A$2:$B$16,2,TRUE)</f>
        <v>Sergio Galvez</v>
      </c>
      <c r="F84">
        <v>19112</v>
      </c>
      <c r="G84" t="s">
        <v>136</v>
      </c>
      <c r="H84" t="s">
        <v>35</v>
      </c>
      <c r="I84" t="s">
        <v>59</v>
      </c>
      <c r="K84" s="4">
        <v>9</v>
      </c>
      <c r="L84" s="8">
        <v>3</v>
      </c>
      <c r="M84" s="10">
        <f t="shared" si="3"/>
        <v>27</v>
      </c>
      <c r="N84">
        <v>3</v>
      </c>
      <c r="O84" s="3"/>
      <c r="P84" s="2"/>
      <c r="Q84" s="10">
        <f t="shared" si="4"/>
        <v>27</v>
      </c>
    </row>
    <row r="85" spans="1:17" x14ac:dyDescent="0.3">
      <c r="A85">
        <v>84</v>
      </c>
      <c r="B85" s="3">
        <v>44747</v>
      </c>
      <c r="C85" s="3">
        <f t="shared" si="5"/>
        <v>44747</v>
      </c>
      <c r="D85">
        <v>6464</v>
      </c>
      <c r="E85" s="43" t="str">
        <f>VLOOKUP(SalesTable[[#This Row],[Salesperson ID]],Salespeople!$A$2:$B$16,2,TRUE)</f>
        <v>Sergio Galvez</v>
      </c>
      <c r="F85">
        <v>25523</v>
      </c>
      <c r="G85" t="s">
        <v>137</v>
      </c>
      <c r="H85" t="s">
        <v>51</v>
      </c>
      <c r="I85" t="s">
        <v>64</v>
      </c>
      <c r="K85" s="4">
        <v>5.95</v>
      </c>
      <c r="L85" s="8">
        <v>8</v>
      </c>
      <c r="M85" s="10">
        <f t="shared" si="3"/>
        <v>47.6</v>
      </c>
      <c r="N85">
        <v>3</v>
      </c>
      <c r="O85" s="3"/>
      <c r="P85" s="2"/>
      <c r="Q85" s="10">
        <f t="shared" si="4"/>
        <v>47.6</v>
      </c>
    </row>
    <row r="86" spans="1:17" x14ac:dyDescent="0.3">
      <c r="A86">
        <v>85</v>
      </c>
      <c r="B86" s="3">
        <v>44748</v>
      </c>
      <c r="C86" s="3">
        <f t="shared" si="5"/>
        <v>44748</v>
      </c>
      <c r="D86">
        <v>8064</v>
      </c>
      <c r="E86" s="43" t="str">
        <f>VLOOKUP(SalesTable[[#This Row],[Salesperson ID]],Salespeople!$A$2:$B$16,2,TRUE)</f>
        <v>Sergio Galvez</v>
      </c>
      <c r="F86">
        <v>22544</v>
      </c>
      <c r="G86" t="s">
        <v>138</v>
      </c>
      <c r="H86" t="s">
        <v>35</v>
      </c>
      <c r="I86" t="s">
        <v>57</v>
      </c>
      <c r="K86" s="4">
        <v>9</v>
      </c>
      <c r="L86" s="8">
        <v>6</v>
      </c>
      <c r="M86" s="10">
        <f t="shared" si="3"/>
        <v>54</v>
      </c>
      <c r="N86">
        <v>3</v>
      </c>
      <c r="O86" s="3"/>
      <c r="P86" s="2"/>
      <c r="Q86" s="10">
        <f t="shared" si="4"/>
        <v>54</v>
      </c>
    </row>
    <row r="87" spans="1:17" x14ac:dyDescent="0.3">
      <c r="A87">
        <v>86</v>
      </c>
      <c r="B87" s="3">
        <v>44748</v>
      </c>
      <c r="C87" s="3">
        <f t="shared" si="5"/>
        <v>44748</v>
      </c>
      <c r="D87">
        <v>5418</v>
      </c>
      <c r="E87" s="43" t="str">
        <f>VLOOKUP(SalesTable[[#This Row],[Salesperson ID]],Salespeople!$A$2:$B$16,2,TRUE)</f>
        <v>Isabell  Couture</v>
      </c>
      <c r="F87">
        <v>17338</v>
      </c>
      <c r="G87" t="s">
        <v>89</v>
      </c>
      <c r="H87" t="s">
        <v>41</v>
      </c>
      <c r="I87" t="s">
        <v>99</v>
      </c>
      <c r="K87" s="4">
        <v>12</v>
      </c>
      <c r="L87" s="8">
        <v>8</v>
      </c>
      <c r="M87" s="10">
        <f t="shared" si="3"/>
        <v>96</v>
      </c>
      <c r="N87">
        <v>3</v>
      </c>
      <c r="O87" s="3"/>
      <c r="P87" s="2"/>
      <c r="Q87" s="10">
        <f t="shared" si="4"/>
        <v>96</v>
      </c>
    </row>
    <row r="88" spans="1:17" x14ac:dyDescent="0.3">
      <c r="A88">
        <v>87</v>
      </c>
      <c r="B88" s="3">
        <v>44749</v>
      </c>
      <c r="C88" s="3">
        <f t="shared" si="5"/>
        <v>44749</v>
      </c>
      <c r="D88">
        <v>6892</v>
      </c>
      <c r="E88" s="43" t="str">
        <f>VLOOKUP(SalesTable[[#This Row],[Salesperson ID]],Salespeople!$A$2:$B$16,2,TRUE)</f>
        <v>Sergio Galvez</v>
      </c>
      <c r="F88">
        <v>25764</v>
      </c>
      <c r="G88" t="s">
        <v>139</v>
      </c>
      <c r="H88" t="s">
        <v>84</v>
      </c>
      <c r="I88" t="s">
        <v>82</v>
      </c>
      <c r="K88" s="4">
        <v>12</v>
      </c>
      <c r="L88" s="8">
        <v>1</v>
      </c>
      <c r="M88" s="10">
        <f t="shared" si="3"/>
        <v>12</v>
      </c>
      <c r="N88">
        <v>1</v>
      </c>
      <c r="O88" s="3"/>
      <c r="P88" s="2"/>
      <c r="Q88" s="10">
        <f t="shared" si="4"/>
        <v>12</v>
      </c>
    </row>
    <row r="89" spans="1:17" x14ac:dyDescent="0.3">
      <c r="A89">
        <v>88</v>
      </c>
      <c r="B89" s="3">
        <v>44749</v>
      </c>
      <c r="C89" s="3">
        <f t="shared" si="5"/>
        <v>44749</v>
      </c>
      <c r="D89">
        <v>6464</v>
      </c>
      <c r="E89" s="43" t="str">
        <f>VLOOKUP(SalesTable[[#This Row],[Salesperson ID]],Salespeople!$A$2:$B$16,2,TRUE)</f>
        <v>Sergio Galvez</v>
      </c>
      <c r="F89">
        <v>20912</v>
      </c>
      <c r="G89" t="s">
        <v>140</v>
      </c>
      <c r="H89" t="s">
        <v>88</v>
      </c>
      <c r="I89" t="s">
        <v>59</v>
      </c>
      <c r="K89" s="4">
        <v>9</v>
      </c>
      <c r="L89" s="8">
        <v>1</v>
      </c>
      <c r="M89" s="10">
        <f t="shared" si="3"/>
        <v>9</v>
      </c>
      <c r="N89">
        <v>3</v>
      </c>
      <c r="O89" s="3"/>
      <c r="P89" s="2"/>
      <c r="Q89" s="10">
        <f t="shared" si="4"/>
        <v>9</v>
      </c>
    </row>
    <row r="90" spans="1:17" x14ac:dyDescent="0.3">
      <c r="A90">
        <v>89</v>
      </c>
      <c r="B90" s="3">
        <v>44749</v>
      </c>
      <c r="C90" s="3">
        <f t="shared" si="5"/>
        <v>44749</v>
      </c>
      <c r="D90">
        <v>6143</v>
      </c>
      <c r="E90" s="43" t="str">
        <f>VLOOKUP(SalesTable[[#This Row],[Salesperson ID]],Salespeople!$A$2:$B$16,2,TRUE)</f>
        <v>Liane Cormier</v>
      </c>
      <c r="F90">
        <v>11347</v>
      </c>
      <c r="G90" t="s">
        <v>121</v>
      </c>
      <c r="H90" t="s">
        <v>84</v>
      </c>
      <c r="I90" t="s">
        <v>39</v>
      </c>
      <c r="K90" s="4">
        <v>8</v>
      </c>
      <c r="L90" s="8">
        <v>5</v>
      </c>
      <c r="M90" s="10">
        <f t="shared" si="3"/>
        <v>40</v>
      </c>
      <c r="N90">
        <v>2</v>
      </c>
      <c r="O90" s="3"/>
      <c r="P90" s="2"/>
      <c r="Q90" s="10">
        <f t="shared" si="4"/>
        <v>40</v>
      </c>
    </row>
    <row r="91" spans="1:17" x14ac:dyDescent="0.3">
      <c r="A91">
        <v>90</v>
      </c>
      <c r="B91" s="3">
        <v>44750</v>
      </c>
      <c r="C91" s="3">
        <f t="shared" si="5"/>
        <v>44750</v>
      </c>
      <c r="D91">
        <v>6678</v>
      </c>
      <c r="E91" s="43" t="str">
        <f>VLOOKUP(SalesTable[[#This Row],[Salesperson ID]],Salespeople!$A$2:$B$16,2,TRUE)</f>
        <v>Sergio Galvez</v>
      </c>
      <c r="F91">
        <v>25511</v>
      </c>
      <c r="G91" t="s">
        <v>141</v>
      </c>
      <c r="H91" t="s">
        <v>43</v>
      </c>
      <c r="I91" t="s">
        <v>59</v>
      </c>
      <c r="K91" s="4">
        <v>9</v>
      </c>
      <c r="L91" s="8">
        <v>2</v>
      </c>
      <c r="M91" s="10">
        <f t="shared" si="3"/>
        <v>18</v>
      </c>
      <c r="N91">
        <v>0</v>
      </c>
      <c r="O91" s="3"/>
      <c r="P91" s="2"/>
      <c r="Q91" s="10">
        <f t="shared" si="4"/>
        <v>18</v>
      </c>
    </row>
    <row r="92" spans="1:17" x14ac:dyDescent="0.3">
      <c r="A92">
        <v>91</v>
      </c>
      <c r="B92" s="3">
        <v>44750</v>
      </c>
      <c r="C92" s="3">
        <f t="shared" si="5"/>
        <v>44750</v>
      </c>
      <c r="D92">
        <v>6250</v>
      </c>
      <c r="E92" s="43" t="str">
        <f>VLOOKUP(SalesTable[[#This Row],[Salesperson ID]],Salespeople!$A$2:$B$16,2,TRUE)</f>
        <v>Sergio Galvez</v>
      </c>
      <c r="F92">
        <v>24461</v>
      </c>
      <c r="G92" t="s">
        <v>142</v>
      </c>
      <c r="H92" t="s">
        <v>51</v>
      </c>
      <c r="I92" t="s">
        <v>61</v>
      </c>
      <c r="K92" s="4">
        <v>9</v>
      </c>
      <c r="L92" s="8">
        <v>5</v>
      </c>
      <c r="M92" s="10">
        <f t="shared" si="3"/>
        <v>45</v>
      </c>
      <c r="N92">
        <v>3</v>
      </c>
      <c r="O92" s="3"/>
      <c r="P92" s="2"/>
      <c r="Q92" s="10">
        <f t="shared" si="4"/>
        <v>45</v>
      </c>
    </row>
    <row r="93" spans="1:17" x14ac:dyDescent="0.3">
      <c r="A93">
        <v>92</v>
      </c>
      <c r="B93" s="3">
        <v>44751</v>
      </c>
      <c r="C93" s="3">
        <f t="shared" si="5"/>
        <v>44751</v>
      </c>
      <c r="D93">
        <v>6678</v>
      </c>
      <c r="E93" s="43" t="str">
        <f>VLOOKUP(SalesTable[[#This Row],[Salesperson ID]],Salespeople!$A$2:$B$16,2,TRUE)</f>
        <v>Sergio Galvez</v>
      </c>
      <c r="F93">
        <v>11047</v>
      </c>
      <c r="G93" t="s">
        <v>90</v>
      </c>
      <c r="H93" t="s">
        <v>63</v>
      </c>
      <c r="I93" t="s">
        <v>47</v>
      </c>
      <c r="K93" s="4">
        <v>7.5</v>
      </c>
      <c r="L93" s="8">
        <v>4</v>
      </c>
      <c r="M93" s="10">
        <f t="shared" si="3"/>
        <v>30</v>
      </c>
      <c r="N93">
        <v>1</v>
      </c>
      <c r="O93" s="3"/>
      <c r="P93" s="2"/>
      <c r="Q93" s="10">
        <f t="shared" si="4"/>
        <v>30</v>
      </c>
    </row>
    <row r="94" spans="1:17" x14ac:dyDescent="0.3">
      <c r="A94">
        <v>93</v>
      </c>
      <c r="B94" s="3">
        <v>44751</v>
      </c>
      <c r="C94" s="3">
        <f t="shared" si="5"/>
        <v>44751</v>
      </c>
      <c r="D94">
        <v>6892</v>
      </c>
      <c r="E94" s="43" t="str">
        <f>VLOOKUP(SalesTable[[#This Row],[Salesperson ID]],Salespeople!$A$2:$B$16,2,TRUE)</f>
        <v>Sergio Galvez</v>
      </c>
      <c r="F94">
        <v>12032</v>
      </c>
      <c r="G94" t="s">
        <v>143</v>
      </c>
      <c r="H94" t="s">
        <v>51</v>
      </c>
      <c r="I94" t="s">
        <v>99</v>
      </c>
      <c r="K94" s="4">
        <v>12</v>
      </c>
      <c r="L94" s="8">
        <v>8</v>
      </c>
      <c r="M94" s="10">
        <f t="shared" si="3"/>
        <v>96</v>
      </c>
      <c r="N94">
        <v>2</v>
      </c>
      <c r="O94" s="3"/>
      <c r="P94" s="2"/>
      <c r="Q94" s="10">
        <f t="shared" si="4"/>
        <v>96</v>
      </c>
    </row>
    <row r="95" spans="1:17" x14ac:dyDescent="0.3">
      <c r="A95">
        <v>94</v>
      </c>
      <c r="B95" s="3">
        <v>44752</v>
      </c>
      <c r="C95" s="3">
        <f t="shared" si="5"/>
        <v>44752</v>
      </c>
      <c r="D95">
        <v>5400</v>
      </c>
      <c r="E95" s="43" t="str">
        <f>VLOOKUP(SalesTable[[#This Row],[Salesperson ID]],Salespeople!$A$2:$B$16,2,TRUE)</f>
        <v>Igor Almeida</v>
      </c>
      <c r="F95">
        <v>27560</v>
      </c>
      <c r="G95" t="s">
        <v>85</v>
      </c>
      <c r="H95" t="s">
        <v>43</v>
      </c>
      <c r="I95" t="s">
        <v>59</v>
      </c>
      <c r="K95" s="4">
        <v>9</v>
      </c>
      <c r="L95" s="8">
        <v>3</v>
      </c>
      <c r="M95" s="10">
        <f t="shared" si="3"/>
        <v>27</v>
      </c>
      <c r="N95">
        <v>2</v>
      </c>
      <c r="O95" s="3"/>
      <c r="P95" s="2"/>
      <c r="Q95" s="10">
        <f t="shared" si="4"/>
        <v>27</v>
      </c>
    </row>
    <row r="96" spans="1:17" x14ac:dyDescent="0.3">
      <c r="A96">
        <v>95</v>
      </c>
      <c r="B96" s="3">
        <v>44752</v>
      </c>
      <c r="C96" s="3">
        <f t="shared" si="5"/>
        <v>44752</v>
      </c>
      <c r="D96">
        <v>6678</v>
      </c>
      <c r="E96" s="43" t="str">
        <f>VLOOKUP(SalesTable[[#This Row],[Salesperson ID]],Salespeople!$A$2:$B$16,2,TRUE)</f>
        <v>Sergio Galvez</v>
      </c>
      <c r="F96">
        <v>15464</v>
      </c>
      <c r="G96" t="s">
        <v>144</v>
      </c>
      <c r="H96" t="s">
        <v>145</v>
      </c>
      <c r="I96" t="s">
        <v>44</v>
      </c>
      <c r="K96" s="4">
        <v>12</v>
      </c>
      <c r="L96" s="8">
        <v>7</v>
      </c>
      <c r="M96" s="10">
        <f t="shared" si="3"/>
        <v>84</v>
      </c>
      <c r="N96">
        <v>2</v>
      </c>
      <c r="O96" s="3"/>
      <c r="P96" s="2"/>
      <c r="Q96" s="10">
        <f t="shared" si="4"/>
        <v>84</v>
      </c>
    </row>
    <row r="97" spans="1:17" x14ac:dyDescent="0.3">
      <c r="A97">
        <v>96</v>
      </c>
      <c r="B97" s="3">
        <v>44753</v>
      </c>
      <c r="C97" s="3">
        <f t="shared" si="5"/>
        <v>44753</v>
      </c>
      <c r="D97">
        <v>8064</v>
      </c>
      <c r="E97" s="43" t="str">
        <f>VLOOKUP(SalesTable[[#This Row],[Salesperson ID]],Salespeople!$A$2:$B$16,2,TRUE)</f>
        <v>Sergio Galvez</v>
      </c>
      <c r="F97">
        <v>12971</v>
      </c>
      <c r="G97" t="s">
        <v>146</v>
      </c>
      <c r="H97" t="s">
        <v>92</v>
      </c>
      <c r="I97" t="s">
        <v>47</v>
      </c>
      <c r="K97" s="4">
        <v>7.5</v>
      </c>
      <c r="L97" s="8">
        <v>10</v>
      </c>
      <c r="M97" s="10">
        <f t="shared" si="3"/>
        <v>75</v>
      </c>
      <c r="N97">
        <v>2</v>
      </c>
      <c r="O97" s="3"/>
      <c r="P97" s="2"/>
      <c r="Q97" s="10">
        <f t="shared" si="4"/>
        <v>75</v>
      </c>
    </row>
    <row r="98" spans="1:17" x14ac:dyDescent="0.3">
      <c r="A98">
        <v>97</v>
      </c>
      <c r="B98" s="3">
        <v>44754</v>
      </c>
      <c r="C98" s="3">
        <f t="shared" si="5"/>
        <v>44754</v>
      </c>
      <c r="D98">
        <v>6250</v>
      </c>
      <c r="E98" s="43" t="str">
        <f>VLOOKUP(SalesTable[[#This Row],[Salesperson ID]],Salespeople!$A$2:$B$16,2,TRUE)</f>
        <v>Sergio Galvez</v>
      </c>
      <c r="F98">
        <v>12883</v>
      </c>
      <c r="G98" t="s">
        <v>123</v>
      </c>
      <c r="H98" t="s">
        <v>56</v>
      </c>
      <c r="I98" t="s">
        <v>44</v>
      </c>
      <c r="K98" s="4">
        <v>12</v>
      </c>
      <c r="L98" s="8">
        <v>7</v>
      </c>
      <c r="M98" s="10">
        <f t="shared" si="3"/>
        <v>84</v>
      </c>
      <c r="N98">
        <v>2</v>
      </c>
      <c r="O98" s="3"/>
      <c r="P98" s="2"/>
      <c r="Q98" s="10">
        <f t="shared" si="4"/>
        <v>84</v>
      </c>
    </row>
    <row r="99" spans="1:17" x14ac:dyDescent="0.3">
      <c r="A99">
        <v>98</v>
      </c>
      <c r="B99" s="3">
        <v>44754</v>
      </c>
      <c r="C99" s="3">
        <f t="shared" si="5"/>
        <v>44754</v>
      </c>
      <c r="D99">
        <v>5418</v>
      </c>
      <c r="E99" s="43" t="str">
        <f>VLOOKUP(SalesTable[[#This Row],[Salesperson ID]],Salespeople!$A$2:$B$16,2,TRUE)</f>
        <v>Isabell  Couture</v>
      </c>
      <c r="F99">
        <v>16736</v>
      </c>
      <c r="G99" t="s">
        <v>40</v>
      </c>
      <c r="H99" t="s">
        <v>41</v>
      </c>
      <c r="I99" t="s">
        <v>70</v>
      </c>
      <c r="K99" s="4">
        <v>5.95</v>
      </c>
      <c r="L99" s="8">
        <v>4</v>
      </c>
      <c r="M99" s="10">
        <f t="shared" si="3"/>
        <v>23.8</v>
      </c>
      <c r="N99">
        <v>1</v>
      </c>
      <c r="O99" s="3"/>
      <c r="P99" s="2"/>
      <c r="Q99" s="10">
        <f t="shared" si="4"/>
        <v>23.8</v>
      </c>
    </row>
    <row r="100" spans="1:17" x14ac:dyDescent="0.3">
      <c r="A100">
        <v>99</v>
      </c>
      <c r="B100" s="3">
        <v>44755</v>
      </c>
      <c r="C100" s="3">
        <f t="shared" si="5"/>
        <v>44755</v>
      </c>
      <c r="D100">
        <v>6464</v>
      </c>
      <c r="E100" s="43" t="str">
        <f>VLOOKUP(SalesTable[[#This Row],[Salesperson ID]],Salespeople!$A$2:$B$16,2,TRUE)</f>
        <v>Sergio Galvez</v>
      </c>
      <c r="F100">
        <v>28365</v>
      </c>
      <c r="G100" t="s">
        <v>53</v>
      </c>
      <c r="H100" t="s">
        <v>54</v>
      </c>
      <c r="I100" t="s">
        <v>99</v>
      </c>
      <c r="K100" s="4">
        <v>12</v>
      </c>
      <c r="L100" s="8">
        <v>7</v>
      </c>
      <c r="M100" s="10">
        <f t="shared" si="3"/>
        <v>84</v>
      </c>
      <c r="N100">
        <v>1</v>
      </c>
      <c r="O100" s="3"/>
      <c r="P100" s="2"/>
      <c r="Q100" s="10">
        <f t="shared" si="4"/>
        <v>84</v>
      </c>
    </row>
    <row r="101" spans="1:17" x14ac:dyDescent="0.3">
      <c r="A101">
        <v>100</v>
      </c>
      <c r="B101" s="3">
        <v>44755</v>
      </c>
      <c r="C101" s="3">
        <f t="shared" si="5"/>
        <v>44755</v>
      </c>
      <c r="D101">
        <v>5400</v>
      </c>
      <c r="E101" s="43" t="str">
        <f>VLOOKUP(SalesTable[[#This Row],[Salesperson ID]],Salespeople!$A$2:$B$16,2,TRUE)</f>
        <v>Igor Almeida</v>
      </c>
      <c r="F101">
        <v>16974</v>
      </c>
      <c r="G101" t="s">
        <v>147</v>
      </c>
      <c r="H101" t="s">
        <v>49</v>
      </c>
      <c r="I101" t="s">
        <v>44</v>
      </c>
      <c r="K101" s="4">
        <v>12</v>
      </c>
      <c r="L101" s="8">
        <v>4</v>
      </c>
      <c r="M101" s="10">
        <f t="shared" si="3"/>
        <v>48</v>
      </c>
      <c r="N101">
        <v>0</v>
      </c>
      <c r="O101" s="3"/>
      <c r="P101" s="2"/>
      <c r="Q101" s="10">
        <f t="shared" si="4"/>
        <v>48</v>
      </c>
    </row>
    <row r="102" spans="1:17" x14ac:dyDescent="0.3">
      <c r="A102">
        <v>101</v>
      </c>
      <c r="B102" s="3">
        <v>44756</v>
      </c>
      <c r="C102" s="3">
        <f t="shared" si="5"/>
        <v>44756</v>
      </c>
      <c r="D102">
        <v>6464</v>
      </c>
      <c r="E102" s="43" t="str">
        <f>VLOOKUP(SalesTable[[#This Row],[Salesperson ID]],Salespeople!$A$2:$B$16,2,TRUE)</f>
        <v>Sergio Galvez</v>
      </c>
      <c r="F102">
        <v>15353</v>
      </c>
      <c r="G102" t="s">
        <v>58</v>
      </c>
      <c r="H102" t="s">
        <v>38</v>
      </c>
      <c r="I102" t="s">
        <v>36</v>
      </c>
      <c r="K102" s="4">
        <v>5.95</v>
      </c>
      <c r="L102" s="8">
        <v>3</v>
      </c>
      <c r="M102" s="10">
        <f t="shared" si="3"/>
        <v>17.850000000000001</v>
      </c>
      <c r="N102">
        <v>2</v>
      </c>
      <c r="O102" s="3"/>
      <c r="P102" s="2"/>
      <c r="Q102" s="10">
        <f t="shared" si="4"/>
        <v>17.850000000000001</v>
      </c>
    </row>
    <row r="103" spans="1:17" x14ac:dyDescent="0.3">
      <c r="A103">
        <v>102</v>
      </c>
      <c r="B103" s="3">
        <v>44756</v>
      </c>
      <c r="C103" s="3">
        <f t="shared" si="5"/>
        <v>44756</v>
      </c>
      <c r="D103">
        <v>5382</v>
      </c>
      <c r="E103" s="43" t="str">
        <f>VLOOKUP(SalesTable[[#This Row],[Salesperson ID]],Salespeople!$A$2:$B$16,2,TRUE)</f>
        <v>Igor Almeida</v>
      </c>
      <c r="F103">
        <v>26269</v>
      </c>
      <c r="G103" t="s">
        <v>118</v>
      </c>
      <c r="H103" t="s">
        <v>96</v>
      </c>
      <c r="I103" t="s">
        <v>52</v>
      </c>
      <c r="K103" s="4">
        <v>7.5</v>
      </c>
      <c r="L103" s="8">
        <v>3</v>
      </c>
      <c r="M103" s="10">
        <f t="shared" si="3"/>
        <v>22.5</v>
      </c>
      <c r="N103">
        <v>0</v>
      </c>
      <c r="O103" s="3"/>
      <c r="P103" s="2"/>
      <c r="Q103" s="10">
        <f t="shared" si="4"/>
        <v>22.5</v>
      </c>
    </row>
    <row r="104" spans="1:17" x14ac:dyDescent="0.3">
      <c r="A104">
        <v>103</v>
      </c>
      <c r="B104" s="3">
        <v>44757</v>
      </c>
      <c r="C104" s="3">
        <f t="shared" si="5"/>
        <v>44757</v>
      </c>
      <c r="D104">
        <v>6464</v>
      </c>
      <c r="E104" s="43" t="str">
        <f>VLOOKUP(SalesTable[[#This Row],[Salesperson ID]],Salespeople!$A$2:$B$16,2,TRUE)</f>
        <v>Sergio Galvez</v>
      </c>
      <c r="F104">
        <v>16272</v>
      </c>
      <c r="G104" t="s">
        <v>125</v>
      </c>
      <c r="H104" t="s">
        <v>41</v>
      </c>
      <c r="I104" t="s">
        <v>44</v>
      </c>
      <c r="K104" s="4">
        <v>12</v>
      </c>
      <c r="L104" s="8">
        <v>6</v>
      </c>
      <c r="M104" s="10">
        <f t="shared" si="3"/>
        <v>72</v>
      </c>
      <c r="N104">
        <v>0</v>
      </c>
      <c r="O104" s="3"/>
      <c r="P104" s="2"/>
      <c r="Q104" s="10">
        <f t="shared" si="4"/>
        <v>72</v>
      </c>
    </row>
    <row r="105" spans="1:17" x14ac:dyDescent="0.3">
      <c r="A105">
        <v>104</v>
      </c>
      <c r="B105" s="3">
        <v>44757</v>
      </c>
      <c r="C105" s="3">
        <f t="shared" si="5"/>
        <v>44757</v>
      </c>
      <c r="D105">
        <v>6464</v>
      </c>
      <c r="E105" s="43" t="str">
        <f>VLOOKUP(SalesTable[[#This Row],[Salesperson ID]],Salespeople!$A$2:$B$16,2,TRUE)</f>
        <v>Sergio Galvez</v>
      </c>
      <c r="F105">
        <v>22708</v>
      </c>
      <c r="G105" t="s">
        <v>127</v>
      </c>
      <c r="H105" t="s">
        <v>63</v>
      </c>
      <c r="I105" t="s">
        <v>52</v>
      </c>
      <c r="K105" s="4">
        <v>7.5</v>
      </c>
      <c r="L105" s="8">
        <v>5</v>
      </c>
      <c r="M105" s="10">
        <f t="shared" si="3"/>
        <v>37.5</v>
      </c>
      <c r="N105">
        <v>2</v>
      </c>
      <c r="O105" s="3"/>
      <c r="P105" s="2"/>
      <c r="Q105" s="10">
        <f t="shared" si="4"/>
        <v>37.5</v>
      </c>
    </row>
    <row r="106" spans="1:17" x14ac:dyDescent="0.3">
      <c r="A106">
        <v>105</v>
      </c>
      <c r="B106" s="3">
        <v>44757</v>
      </c>
      <c r="C106" s="3">
        <f t="shared" si="5"/>
        <v>44757</v>
      </c>
      <c r="D106">
        <v>6357</v>
      </c>
      <c r="E106" s="43" t="str">
        <f>VLOOKUP(SalesTable[[#This Row],[Salesperson ID]],Salespeople!$A$2:$B$16,2,TRUE)</f>
        <v>Sergio Galvez</v>
      </c>
      <c r="F106">
        <v>17972</v>
      </c>
      <c r="G106" t="s">
        <v>148</v>
      </c>
      <c r="H106" t="s">
        <v>56</v>
      </c>
      <c r="I106" t="s">
        <v>36</v>
      </c>
      <c r="K106" s="4">
        <v>5.95</v>
      </c>
      <c r="L106" s="8">
        <v>9</v>
      </c>
      <c r="M106" s="10">
        <f t="shared" si="3"/>
        <v>53.550000000000004</v>
      </c>
      <c r="N106">
        <v>2</v>
      </c>
      <c r="O106" s="3"/>
      <c r="P106" s="2"/>
      <c r="Q106" s="10">
        <f t="shared" si="4"/>
        <v>53.550000000000004</v>
      </c>
    </row>
    <row r="107" spans="1:17" x14ac:dyDescent="0.3">
      <c r="A107">
        <v>106</v>
      </c>
      <c r="B107" s="3">
        <v>44757</v>
      </c>
      <c r="C107" s="3">
        <f t="shared" si="5"/>
        <v>44757</v>
      </c>
      <c r="D107">
        <v>5418</v>
      </c>
      <c r="E107" s="43" t="str">
        <f>VLOOKUP(SalesTable[[#This Row],[Salesperson ID]],Salespeople!$A$2:$B$16,2,TRUE)</f>
        <v>Isabell  Couture</v>
      </c>
      <c r="F107">
        <v>10523</v>
      </c>
      <c r="G107" t="s">
        <v>149</v>
      </c>
      <c r="H107" t="s">
        <v>38</v>
      </c>
      <c r="I107" t="s">
        <v>59</v>
      </c>
      <c r="K107" s="4">
        <v>9</v>
      </c>
      <c r="L107" s="8">
        <v>2</v>
      </c>
      <c r="M107" s="10">
        <f t="shared" si="3"/>
        <v>18</v>
      </c>
      <c r="N107">
        <v>1</v>
      </c>
      <c r="O107" s="3"/>
      <c r="P107" s="2"/>
      <c r="Q107" s="10">
        <f t="shared" si="4"/>
        <v>18</v>
      </c>
    </row>
    <row r="108" spans="1:17" x14ac:dyDescent="0.3">
      <c r="A108">
        <v>107</v>
      </c>
      <c r="B108" s="3">
        <v>44757</v>
      </c>
      <c r="C108" s="3">
        <f t="shared" si="5"/>
        <v>44757</v>
      </c>
      <c r="D108">
        <v>6678</v>
      </c>
      <c r="E108" s="43" t="str">
        <f>VLOOKUP(SalesTable[[#This Row],[Salesperson ID]],Salespeople!$A$2:$B$16,2,TRUE)</f>
        <v>Sergio Galvez</v>
      </c>
      <c r="F108">
        <v>15353</v>
      </c>
      <c r="G108" t="s">
        <v>58</v>
      </c>
      <c r="H108" t="s">
        <v>38</v>
      </c>
      <c r="I108" t="s">
        <v>61</v>
      </c>
      <c r="K108" s="4">
        <v>9</v>
      </c>
      <c r="L108" s="8">
        <v>4</v>
      </c>
      <c r="M108" s="10">
        <f t="shared" si="3"/>
        <v>36</v>
      </c>
      <c r="N108">
        <v>2</v>
      </c>
      <c r="O108" s="3"/>
      <c r="P108" s="2"/>
      <c r="Q108" s="10">
        <f t="shared" si="4"/>
        <v>36</v>
      </c>
    </row>
    <row r="109" spans="1:17" x14ac:dyDescent="0.3">
      <c r="A109">
        <v>108</v>
      </c>
      <c r="B109" s="3">
        <v>44758</v>
      </c>
      <c r="C109" s="3">
        <f t="shared" si="5"/>
        <v>44758</v>
      </c>
      <c r="D109">
        <v>8064</v>
      </c>
      <c r="E109" s="43" t="str">
        <f>VLOOKUP(SalesTable[[#This Row],[Salesperson ID]],Salespeople!$A$2:$B$16,2,TRUE)</f>
        <v>Sergio Galvez</v>
      </c>
      <c r="F109">
        <v>21702</v>
      </c>
      <c r="G109" t="s">
        <v>150</v>
      </c>
      <c r="H109" t="s">
        <v>56</v>
      </c>
      <c r="I109" t="s">
        <v>68</v>
      </c>
      <c r="K109" s="4">
        <v>7.5</v>
      </c>
      <c r="L109" s="8">
        <v>7</v>
      </c>
      <c r="M109" s="10">
        <f t="shared" si="3"/>
        <v>52.5</v>
      </c>
      <c r="N109">
        <v>0</v>
      </c>
      <c r="O109" s="3"/>
      <c r="P109" s="2"/>
      <c r="Q109" s="10">
        <f t="shared" si="4"/>
        <v>52.5</v>
      </c>
    </row>
    <row r="110" spans="1:17" x14ac:dyDescent="0.3">
      <c r="A110">
        <v>109</v>
      </c>
      <c r="B110" s="3">
        <v>44758</v>
      </c>
      <c r="C110" s="3">
        <f t="shared" si="5"/>
        <v>44758</v>
      </c>
      <c r="D110">
        <v>5418</v>
      </c>
      <c r="E110" s="43" t="str">
        <f>VLOOKUP(SalesTable[[#This Row],[Salesperson ID]],Salespeople!$A$2:$B$16,2,TRUE)</f>
        <v>Isabell  Couture</v>
      </c>
      <c r="F110">
        <v>11124</v>
      </c>
      <c r="G110" t="s">
        <v>42</v>
      </c>
      <c r="H110" t="s">
        <v>43</v>
      </c>
      <c r="I110" t="s">
        <v>39</v>
      </c>
      <c r="K110" s="4">
        <v>8</v>
      </c>
      <c r="L110" s="8">
        <v>7</v>
      </c>
      <c r="M110" s="10">
        <f t="shared" si="3"/>
        <v>56</v>
      </c>
      <c r="N110">
        <v>3</v>
      </c>
      <c r="O110" s="3"/>
      <c r="P110" s="2"/>
      <c r="Q110" s="10">
        <f t="shared" si="4"/>
        <v>56</v>
      </c>
    </row>
    <row r="111" spans="1:17" x14ac:dyDescent="0.3">
      <c r="A111">
        <v>110</v>
      </c>
      <c r="B111" s="3">
        <v>44758</v>
      </c>
      <c r="C111" s="3">
        <f t="shared" si="5"/>
        <v>44758</v>
      </c>
      <c r="D111">
        <v>5400</v>
      </c>
      <c r="E111" s="43" t="str">
        <f>VLOOKUP(SalesTable[[#This Row],[Salesperson ID]],Salespeople!$A$2:$B$16,2,TRUE)</f>
        <v>Igor Almeida</v>
      </c>
      <c r="F111">
        <v>13321</v>
      </c>
      <c r="G111" t="s">
        <v>151</v>
      </c>
      <c r="H111" t="s">
        <v>35</v>
      </c>
      <c r="I111" t="s">
        <v>47</v>
      </c>
      <c r="K111" s="4">
        <v>7.5</v>
      </c>
      <c r="L111" s="8">
        <v>5</v>
      </c>
      <c r="M111" s="10">
        <f t="shared" si="3"/>
        <v>37.5</v>
      </c>
      <c r="N111">
        <v>2</v>
      </c>
      <c r="O111" s="3"/>
      <c r="P111" s="2"/>
      <c r="Q111" s="10">
        <f t="shared" si="4"/>
        <v>37.5</v>
      </c>
    </row>
    <row r="112" spans="1:17" x14ac:dyDescent="0.3">
      <c r="A112">
        <v>111</v>
      </c>
      <c r="B112" s="3">
        <v>44758</v>
      </c>
      <c r="C112" s="3">
        <f t="shared" si="5"/>
        <v>44758</v>
      </c>
      <c r="D112">
        <v>8064</v>
      </c>
      <c r="E112" s="43" t="str">
        <f>VLOOKUP(SalesTable[[#This Row],[Salesperson ID]],Salespeople!$A$2:$B$16,2,TRUE)</f>
        <v>Sergio Galvez</v>
      </c>
      <c r="F112">
        <v>23827</v>
      </c>
      <c r="G112" t="s">
        <v>152</v>
      </c>
      <c r="H112" t="s">
        <v>78</v>
      </c>
      <c r="I112" t="s">
        <v>39</v>
      </c>
      <c r="K112" s="4">
        <v>8</v>
      </c>
      <c r="L112" s="8">
        <v>5</v>
      </c>
      <c r="M112" s="10">
        <f t="shared" si="3"/>
        <v>40</v>
      </c>
      <c r="N112">
        <v>0</v>
      </c>
      <c r="O112" s="3"/>
      <c r="P112" s="2"/>
      <c r="Q112" s="10">
        <f t="shared" si="4"/>
        <v>40</v>
      </c>
    </row>
    <row r="113" spans="1:17" x14ac:dyDescent="0.3">
      <c r="A113">
        <v>112</v>
      </c>
      <c r="B113" s="3">
        <v>44758</v>
      </c>
      <c r="C113" s="3">
        <f t="shared" si="5"/>
        <v>44758</v>
      </c>
      <c r="D113">
        <v>6892</v>
      </c>
      <c r="E113" s="43" t="str">
        <f>VLOOKUP(SalesTable[[#This Row],[Salesperson ID]],Salespeople!$A$2:$B$16,2,TRUE)</f>
        <v>Sergio Galvez</v>
      </c>
      <c r="F113">
        <v>25929</v>
      </c>
      <c r="G113" t="s">
        <v>65</v>
      </c>
      <c r="H113" t="s">
        <v>66</v>
      </c>
      <c r="I113" t="s">
        <v>99</v>
      </c>
      <c r="K113" s="4">
        <v>12</v>
      </c>
      <c r="L113" s="8">
        <v>10</v>
      </c>
      <c r="M113" s="10">
        <f t="shared" si="3"/>
        <v>120</v>
      </c>
      <c r="N113">
        <v>0</v>
      </c>
      <c r="O113" s="3"/>
      <c r="P113" s="2"/>
      <c r="Q113" s="10">
        <f t="shared" si="4"/>
        <v>120</v>
      </c>
    </row>
    <row r="114" spans="1:17" x14ac:dyDescent="0.3">
      <c r="A114">
        <v>113</v>
      </c>
      <c r="B114" s="3">
        <v>44759</v>
      </c>
      <c r="C114" s="3">
        <f t="shared" si="5"/>
        <v>44759</v>
      </c>
      <c r="D114">
        <v>6678</v>
      </c>
      <c r="E114" s="43" t="str">
        <f>VLOOKUP(SalesTable[[#This Row],[Salesperson ID]],Salespeople!$A$2:$B$16,2,TRUE)</f>
        <v>Sergio Galvez</v>
      </c>
      <c r="F114">
        <v>16741</v>
      </c>
      <c r="G114" t="s">
        <v>153</v>
      </c>
      <c r="H114" t="s">
        <v>46</v>
      </c>
      <c r="I114" t="s">
        <v>68</v>
      </c>
      <c r="K114" s="4">
        <v>7.5</v>
      </c>
      <c r="L114" s="8">
        <v>2</v>
      </c>
      <c r="M114" s="10">
        <f t="shared" si="3"/>
        <v>15</v>
      </c>
      <c r="N114">
        <v>3</v>
      </c>
      <c r="O114" s="3"/>
      <c r="P114" s="2"/>
      <c r="Q114" s="10">
        <f t="shared" si="4"/>
        <v>15</v>
      </c>
    </row>
    <row r="115" spans="1:17" x14ac:dyDescent="0.3">
      <c r="A115">
        <v>114</v>
      </c>
      <c r="B115" s="3">
        <v>44759</v>
      </c>
      <c r="C115" s="3">
        <f t="shared" si="5"/>
        <v>44759</v>
      </c>
      <c r="D115">
        <v>6571</v>
      </c>
      <c r="E115" s="43" t="str">
        <f>VLOOKUP(SalesTable[[#This Row],[Salesperson ID]],Salespeople!$A$2:$B$16,2,TRUE)</f>
        <v>Sergio Galvez</v>
      </c>
      <c r="F115">
        <v>21803</v>
      </c>
      <c r="G115" t="s">
        <v>154</v>
      </c>
      <c r="H115" t="s">
        <v>49</v>
      </c>
      <c r="I115" t="s">
        <v>52</v>
      </c>
      <c r="K115" s="4">
        <v>7.5</v>
      </c>
      <c r="L115" s="8">
        <v>2</v>
      </c>
      <c r="M115" s="10">
        <f t="shared" si="3"/>
        <v>15</v>
      </c>
      <c r="N115">
        <v>0</v>
      </c>
      <c r="O115" s="3"/>
      <c r="P115" s="2"/>
      <c r="Q115" s="10">
        <f t="shared" si="4"/>
        <v>15</v>
      </c>
    </row>
    <row r="116" spans="1:17" x14ac:dyDescent="0.3">
      <c r="A116">
        <v>115</v>
      </c>
      <c r="B116" s="3">
        <v>44759</v>
      </c>
      <c r="C116" s="3">
        <f t="shared" si="5"/>
        <v>44759</v>
      </c>
      <c r="D116">
        <v>4350</v>
      </c>
      <c r="E116" s="43" t="str">
        <f>VLOOKUP(SalesTable[[#This Row],[Salesperson ID]],Salespeople!$A$2:$B$16,2,TRUE)</f>
        <v>Igor Almeida</v>
      </c>
      <c r="F116">
        <v>20177</v>
      </c>
      <c r="G116" t="s">
        <v>103</v>
      </c>
      <c r="H116" t="s">
        <v>41</v>
      </c>
      <c r="I116" t="s">
        <v>99</v>
      </c>
      <c r="K116" s="4">
        <v>12</v>
      </c>
      <c r="L116" s="8">
        <v>1</v>
      </c>
      <c r="M116" s="10">
        <f t="shared" si="3"/>
        <v>12</v>
      </c>
      <c r="N116">
        <v>2</v>
      </c>
      <c r="O116" s="3"/>
      <c r="P116" s="2"/>
      <c r="Q116" s="10">
        <f t="shared" si="4"/>
        <v>12</v>
      </c>
    </row>
    <row r="117" spans="1:17" x14ac:dyDescent="0.3">
      <c r="A117">
        <v>116</v>
      </c>
      <c r="B117" s="3">
        <v>44760</v>
      </c>
      <c r="C117" s="3">
        <f t="shared" si="5"/>
        <v>44760</v>
      </c>
      <c r="D117">
        <v>8064</v>
      </c>
      <c r="E117" s="43" t="str">
        <f>VLOOKUP(SalesTable[[#This Row],[Salesperson ID]],Salespeople!$A$2:$B$16,2,TRUE)</f>
        <v>Sergio Galvez</v>
      </c>
      <c r="F117">
        <v>24142</v>
      </c>
      <c r="G117" t="s">
        <v>116</v>
      </c>
      <c r="H117" t="s">
        <v>88</v>
      </c>
      <c r="I117" t="s">
        <v>36</v>
      </c>
      <c r="K117" s="4">
        <v>5.95</v>
      </c>
      <c r="L117" s="8">
        <v>8</v>
      </c>
      <c r="M117" s="10">
        <f t="shared" si="3"/>
        <v>47.6</v>
      </c>
      <c r="N117">
        <v>2</v>
      </c>
      <c r="O117" s="3"/>
      <c r="P117" s="2"/>
      <c r="Q117" s="10">
        <f t="shared" si="4"/>
        <v>47.6</v>
      </c>
    </row>
    <row r="118" spans="1:17" x14ac:dyDescent="0.3">
      <c r="A118">
        <v>117</v>
      </c>
      <c r="B118" s="3">
        <v>44760</v>
      </c>
      <c r="C118" s="3">
        <f t="shared" si="5"/>
        <v>44760</v>
      </c>
      <c r="D118">
        <v>6143</v>
      </c>
      <c r="E118" s="43" t="str">
        <f>VLOOKUP(SalesTable[[#This Row],[Salesperson ID]],Salespeople!$A$2:$B$16,2,TRUE)</f>
        <v>Liane Cormier</v>
      </c>
      <c r="F118">
        <v>10550</v>
      </c>
      <c r="G118" t="s">
        <v>155</v>
      </c>
      <c r="H118" t="s">
        <v>145</v>
      </c>
      <c r="I118" t="s">
        <v>39</v>
      </c>
      <c r="K118" s="4">
        <v>8</v>
      </c>
      <c r="L118" s="8">
        <v>3</v>
      </c>
      <c r="M118" s="10">
        <f t="shared" si="3"/>
        <v>24</v>
      </c>
      <c r="N118">
        <v>2</v>
      </c>
      <c r="O118" s="3"/>
      <c r="P118" s="2"/>
      <c r="Q118" s="10">
        <f t="shared" si="4"/>
        <v>24</v>
      </c>
    </row>
    <row r="119" spans="1:17" x14ac:dyDescent="0.3">
      <c r="A119">
        <v>118</v>
      </c>
      <c r="B119" s="3">
        <v>44762</v>
      </c>
      <c r="C119" s="3">
        <f t="shared" si="5"/>
        <v>44762</v>
      </c>
      <c r="D119">
        <v>6464</v>
      </c>
      <c r="E119" s="43" t="str">
        <f>VLOOKUP(SalesTable[[#This Row],[Salesperson ID]],Salespeople!$A$2:$B$16,2,TRUE)</f>
        <v>Sergio Galvez</v>
      </c>
      <c r="F119">
        <v>10828</v>
      </c>
      <c r="G119" t="s">
        <v>156</v>
      </c>
      <c r="H119" t="s">
        <v>49</v>
      </c>
      <c r="I119" t="s">
        <v>68</v>
      </c>
      <c r="K119" s="4">
        <v>7.5</v>
      </c>
      <c r="L119" s="8">
        <v>8</v>
      </c>
      <c r="M119" s="10">
        <f t="shared" si="3"/>
        <v>60</v>
      </c>
      <c r="N119">
        <v>0</v>
      </c>
      <c r="O119" s="3"/>
      <c r="P119" s="2"/>
      <c r="Q119" s="10">
        <f t="shared" si="4"/>
        <v>60</v>
      </c>
    </row>
    <row r="120" spans="1:17" x14ac:dyDescent="0.3">
      <c r="A120">
        <v>119</v>
      </c>
      <c r="B120" s="3">
        <v>44762</v>
      </c>
      <c r="C120" s="3">
        <f t="shared" si="5"/>
        <v>44762</v>
      </c>
      <c r="D120">
        <v>8064</v>
      </c>
      <c r="E120" s="43" t="str">
        <f>VLOOKUP(SalesTable[[#This Row],[Salesperson ID]],Salespeople!$A$2:$B$16,2,TRUE)</f>
        <v>Sergio Galvez</v>
      </c>
      <c r="F120">
        <v>10734</v>
      </c>
      <c r="G120" t="s">
        <v>157</v>
      </c>
      <c r="H120" t="s">
        <v>56</v>
      </c>
      <c r="I120" t="s">
        <v>59</v>
      </c>
      <c r="K120" s="4">
        <v>9</v>
      </c>
      <c r="L120" s="8">
        <v>7</v>
      </c>
      <c r="M120" s="10">
        <f t="shared" si="3"/>
        <v>63</v>
      </c>
      <c r="N120">
        <v>2</v>
      </c>
      <c r="O120" s="3"/>
      <c r="P120" s="2"/>
      <c r="Q120" s="10">
        <f t="shared" si="4"/>
        <v>63</v>
      </c>
    </row>
    <row r="121" spans="1:17" x14ac:dyDescent="0.3">
      <c r="A121">
        <v>120</v>
      </c>
      <c r="B121" s="3">
        <v>44762</v>
      </c>
      <c r="C121" s="3">
        <f t="shared" si="5"/>
        <v>44762</v>
      </c>
      <c r="D121">
        <v>4350</v>
      </c>
      <c r="E121" s="43" t="str">
        <f>VLOOKUP(SalesTable[[#This Row],[Salesperson ID]],Salespeople!$A$2:$B$16,2,TRUE)</f>
        <v>Igor Almeida</v>
      </c>
      <c r="F121">
        <v>26512</v>
      </c>
      <c r="G121" t="s">
        <v>158</v>
      </c>
      <c r="H121" t="s">
        <v>41</v>
      </c>
      <c r="I121" t="s">
        <v>52</v>
      </c>
      <c r="K121" s="4">
        <v>7.5</v>
      </c>
      <c r="L121" s="8">
        <v>1</v>
      </c>
      <c r="M121" s="10">
        <f t="shared" si="3"/>
        <v>7.5</v>
      </c>
      <c r="N121">
        <v>3</v>
      </c>
      <c r="O121" s="3"/>
      <c r="P121" s="2"/>
      <c r="Q121" s="10">
        <f t="shared" si="4"/>
        <v>7.5</v>
      </c>
    </row>
    <row r="122" spans="1:17" x14ac:dyDescent="0.3">
      <c r="A122">
        <v>121</v>
      </c>
      <c r="B122" s="3">
        <v>44763</v>
      </c>
      <c r="C122" s="3">
        <f t="shared" si="5"/>
        <v>44763</v>
      </c>
      <c r="D122">
        <v>5400</v>
      </c>
      <c r="E122" s="43" t="str">
        <f>VLOOKUP(SalesTable[[#This Row],[Salesperson ID]],Salespeople!$A$2:$B$16,2,TRUE)</f>
        <v>Igor Almeida</v>
      </c>
      <c r="F122">
        <v>18195</v>
      </c>
      <c r="G122" t="s">
        <v>159</v>
      </c>
      <c r="H122" t="s">
        <v>51</v>
      </c>
      <c r="I122" t="s">
        <v>64</v>
      </c>
      <c r="K122" s="4">
        <v>5.95</v>
      </c>
      <c r="L122" s="8">
        <v>2</v>
      </c>
      <c r="M122" s="10">
        <f t="shared" si="3"/>
        <v>11.9</v>
      </c>
      <c r="N122">
        <v>1</v>
      </c>
      <c r="O122" s="3"/>
      <c r="P122" s="2"/>
      <c r="Q122" s="10">
        <f t="shared" si="4"/>
        <v>11.9</v>
      </c>
    </row>
    <row r="123" spans="1:17" x14ac:dyDescent="0.3">
      <c r="A123">
        <v>122</v>
      </c>
      <c r="B123" s="3">
        <v>44765</v>
      </c>
      <c r="C123" s="3">
        <f t="shared" si="5"/>
        <v>44765</v>
      </c>
      <c r="D123">
        <v>6678</v>
      </c>
      <c r="E123" s="43" t="str">
        <f>VLOOKUP(SalesTable[[#This Row],[Salesperson ID]],Salespeople!$A$2:$B$16,2,TRUE)</f>
        <v>Sergio Galvez</v>
      </c>
      <c r="F123">
        <v>23531</v>
      </c>
      <c r="G123" t="s">
        <v>160</v>
      </c>
      <c r="H123" t="s">
        <v>49</v>
      </c>
      <c r="I123" t="s">
        <v>36</v>
      </c>
      <c r="K123" s="4">
        <v>5.95</v>
      </c>
      <c r="L123" s="8">
        <v>1</v>
      </c>
      <c r="M123" s="10">
        <f t="shared" si="3"/>
        <v>5.95</v>
      </c>
      <c r="N123">
        <v>0</v>
      </c>
      <c r="O123" s="3"/>
      <c r="P123" s="2"/>
      <c r="Q123" s="10">
        <f t="shared" si="4"/>
        <v>5.95</v>
      </c>
    </row>
    <row r="124" spans="1:17" x14ac:dyDescent="0.3">
      <c r="A124">
        <v>123</v>
      </c>
      <c r="B124" s="3">
        <v>44765</v>
      </c>
      <c r="C124" s="3">
        <f t="shared" si="5"/>
        <v>44765</v>
      </c>
      <c r="D124">
        <v>6678</v>
      </c>
      <c r="E124" s="43" t="str">
        <f>VLOOKUP(SalesTable[[#This Row],[Salesperson ID]],Salespeople!$A$2:$B$16,2,TRUE)</f>
        <v>Sergio Galvez</v>
      </c>
      <c r="F124">
        <v>19112</v>
      </c>
      <c r="G124" t="s">
        <v>136</v>
      </c>
      <c r="H124" t="s">
        <v>35</v>
      </c>
      <c r="I124" t="s">
        <v>57</v>
      </c>
      <c r="K124" s="4">
        <v>9</v>
      </c>
      <c r="L124" s="8">
        <v>7</v>
      </c>
      <c r="M124" s="10">
        <f t="shared" si="3"/>
        <v>63</v>
      </c>
      <c r="N124">
        <v>0</v>
      </c>
      <c r="O124" s="3"/>
      <c r="P124" s="2"/>
      <c r="Q124" s="10">
        <f t="shared" si="4"/>
        <v>63</v>
      </c>
    </row>
    <row r="125" spans="1:17" x14ac:dyDescent="0.3">
      <c r="A125">
        <v>124</v>
      </c>
      <c r="B125" s="3">
        <v>44765</v>
      </c>
      <c r="C125" s="3">
        <f t="shared" si="5"/>
        <v>44765</v>
      </c>
      <c r="D125">
        <v>6143</v>
      </c>
      <c r="E125" s="43" t="str">
        <f>VLOOKUP(SalesTable[[#This Row],[Salesperson ID]],Salespeople!$A$2:$B$16,2,TRUE)</f>
        <v>Liane Cormier</v>
      </c>
      <c r="F125">
        <v>21321</v>
      </c>
      <c r="G125" t="s">
        <v>161</v>
      </c>
      <c r="H125" t="s">
        <v>78</v>
      </c>
      <c r="I125" t="s">
        <v>61</v>
      </c>
      <c r="K125" s="4">
        <v>9</v>
      </c>
      <c r="L125" s="8">
        <v>1</v>
      </c>
      <c r="M125" s="10">
        <f t="shared" si="3"/>
        <v>9</v>
      </c>
      <c r="N125">
        <v>3</v>
      </c>
      <c r="O125" s="3"/>
      <c r="P125" s="2"/>
      <c r="Q125" s="10">
        <f t="shared" si="4"/>
        <v>9</v>
      </c>
    </row>
    <row r="126" spans="1:17" x14ac:dyDescent="0.3">
      <c r="A126">
        <v>125</v>
      </c>
      <c r="B126" s="3">
        <v>44765</v>
      </c>
      <c r="C126" s="3">
        <f t="shared" si="5"/>
        <v>44765</v>
      </c>
      <c r="D126">
        <v>6678</v>
      </c>
      <c r="E126" s="43" t="str">
        <f>VLOOKUP(SalesTable[[#This Row],[Salesperson ID]],Salespeople!$A$2:$B$16,2,TRUE)</f>
        <v>Sergio Galvez</v>
      </c>
      <c r="F126">
        <v>20051</v>
      </c>
      <c r="G126" t="s">
        <v>91</v>
      </c>
      <c r="H126" t="s">
        <v>92</v>
      </c>
      <c r="I126" t="s">
        <v>82</v>
      </c>
      <c r="K126" s="4">
        <v>12</v>
      </c>
      <c r="L126" s="8">
        <v>2</v>
      </c>
      <c r="M126" s="10">
        <f t="shared" si="3"/>
        <v>24</v>
      </c>
      <c r="N126">
        <v>1</v>
      </c>
      <c r="O126" s="3"/>
      <c r="P126" s="2"/>
      <c r="Q126" s="10">
        <f t="shared" si="4"/>
        <v>24</v>
      </c>
    </row>
    <row r="127" spans="1:17" x14ac:dyDescent="0.3">
      <c r="A127">
        <v>126</v>
      </c>
      <c r="B127" s="3">
        <v>44765</v>
      </c>
      <c r="C127" s="3">
        <f t="shared" si="5"/>
        <v>44765</v>
      </c>
      <c r="D127">
        <v>5454</v>
      </c>
      <c r="E127" s="43" t="str">
        <f>VLOOKUP(SalesTable[[#This Row],[Salesperson ID]],Salespeople!$A$2:$B$16,2,TRUE)</f>
        <v>Isabell  Couture</v>
      </c>
      <c r="F127">
        <v>25772</v>
      </c>
      <c r="G127" t="s">
        <v>162</v>
      </c>
      <c r="H127" t="s">
        <v>96</v>
      </c>
      <c r="I127" t="s">
        <v>82</v>
      </c>
      <c r="K127" s="4">
        <v>12</v>
      </c>
      <c r="L127" s="8">
        <v>5</v>
      </c>
      <c r="M127" s="10">
        <f t="shared" si="3"/>
        <v>60</v>
      </c>
      <c r="N127">
        <v>2</v>
      </c>
      <c r="O127" s="3"/>
      <c r="P127" s="2"/>
      <c r="Q127" s="10">
        <f t="shared" si="4"/>
        <v>60</v>
      </c>
    </row>
    <row r="128" spans="1:17" x14ac:dyDescent="0.3">
      <c r="A128">
        <v>127</v>
      </c>
      <c r="B128" s="3">
        <v>44765</v>
      </c>
      <c r="C128" s="3">
        <f t="shared" si="5"/>
        <v>44765</v>
      </c>
      <c r="D128">
        <v>8064</v>
      </c>
      <c r="E128" s="43" t="str">
        <f>VLOOKUP(SalesTable[[#This Row],[Salesperson ID]],Salespeople!$A$2:$B$16,2,TRUE)</f>
        <v>Sergio Galvez</v>
      </c>
      <c r="F128">
        <v>17610</v>
      </c>
      <c r="G128" t="s">
        <v>163</v>
      </c>
      <c r="H128" t="s">
        <v>41</v>
      </c>
      <c r="I128" t="s">
        <v>82</v>
      </c>
      <c r="K128" s="4">
        <v>12</v>
      </c>
      <c r="L128" s="8">
        <v>10</v>
      </c>
      <c r="M128" s="10">
        <f t="shared" si="3"/>
        <v>120</v>
      </c>
      <c r="N128">
        <v>0</v>
      </c>
      <c r="O128" s="3"/>
      <c r="P128" s="2"/>
      <c r="Q128" s="10">
        <f t="shared" si="4"/>
        <v>120</v>
      </c>
    </row>
    <row r="129" spans="1:17" x14ac:dyDescent="0.3">
      <c r="A129">
        <v>128</v>
      </c>
      <c r="B129" s="3">
        <v>44766</v>
      </c>
      <c r="C129" s="3">
        <f t="shared" si="5"/>
        <v>44766</v>
      </c>
      <c r="D129">
        <v>1384</v>
      </c>
      <c r="E129" s="43" t="str">
        <f>VLOOKUP(SalesTable[[#This Row],[Salesperson ID]],Salespeople!$A$2:$B$16,2,TRUE)</f>
        <v>Igor Almeida</v>
      </c>
      <c r="F129">
        <v>14342</v>
      </c>
      <c r="G129" t="s">
        <v>164</v>
      </c>
      <c r="H129" t="s">
        <v>84</v>
      </c>
      <c r="I129" t="s">
        <v>68</v>
      </c>
      <c r="K129" s="4">
        <v>7.5</v>
      </c>
      <c r="L129" s="8">
        <v>4</v>
      </c>
      <c r="M129" s="10">
        <f t="shared" si="3"/>
        <v>30</v>
      </c>
      <c r="N129">
        <v>0</v>
      </c>
      <c r="O129" s="3"/>
      <c r="P129" s="2"/>
      <c r="Q129" s="10">
        <f t="shared" si="4"/>
        <v>30</v>
      </c>
    </row>
    <row r="130" spans="1:17" x14ac:dyDescent="0.3">
      <c r="A130">
        <v>129</v>
      </c>
      <c r="B130" s="3">
        <v>44766</v>
      </c>
      <c r="C130" s="3">
        <f t="shared" si="5"/>
        <v>44766</v>
      </c>
      <c r="D130">
        <v>6143</v>
      </c>
      <c r="E130" s="43" t="str">
        <f>VLOOKUP(SalesTable[[#This Row],[Salesperson ID]],Salespeople!$A$2:$B$16,2,TRUE)</f>
        <v>Liane Cormier</v>
      </c>
      <c r="F130">
        <v>22912</v>
      </c>
      <c r="G130" t="s">
        <v>165</v>
      </c>
      <c r="H130" t="s">
        <v>98</v>
      </c>
      <c r="I130" t="s">
        <v>61</v>
      </c>
      <c r="K130" s="4">
        <v>9</v>
      </c>
      <c r="L130" s="8">
        <v>6</v>
      </c>
      <c r="M130" s="10">
        <f t="shared" ref="M130:M193" si="6">K130*L130</f>
        <v>54</v>
      </c>
      <c r="N130">
        <v>2</v>
      </c>
      <c r="O130" s="3"/>
      <c r="P130" s="2"/>
      <c r="Q130" s="10">
        <f t="shared" ref="Q130:Q193" si="7">M130-M130*P130</f>
        <v>54</v>
      </c>
    </row>
    <row r="131" spans="1:17" x14ac:dyDescent="0.3">
      <c r="A131">
        <v>130</v>
      </c>
      <c r="B131" s="3">
        <v>44766</v>
      </c>
      <c r="C131" s="3">
        <f t="shared" ref="C131:C194" si="8">B131</f>
        <v>44766</v>
      </c>
      <c r="D131">
        <v>6678</v>
      </c>
      <c r="E131" s="43" t="str">
        <f>VLOOKUP(SalesTable[[#This Row],[Salesperson ID]],Salespeople!$A$2:$B$16,2,TRUE)</f>
        <v>Sergio Galvez</v>
      </c>
      <c r="F131">
        <v>10793</v>
      </c>
      <c r="G131" t="s">
        <v>166</v>
      </c>
      <c r="H131" t="s">
        <v>63</v>
      </c>
      <c r="I131" t="s">
        <v>57</v>
      </c>
      <c r="K131" s="4">
        <v>9</v>
      </c>
      <c r="L131" s="8">
        <v>2</v>
      </c>
      <c r="M131" s="10">
        <f t="shared" si="6"/>
        <v>18</v>
      </c>
      <c r="N131">
        <v>1</v>
      </c>
      <c r="O131" s="3"/>
      <c r="P131" s="2"/>
      <c r="Q131" s="10">
        <f t="shared" si="7"/>
        <v>18</v>
      </c>
    </row>
    <row r="132" spans="1:17" x14ac:dyDescent="0.3">
      <c r="A132">
        <v>131</v>
      </c>
      <c r="B132" s="3">
        <v>44767</v>
      </c>
      <c r="C132" s="3">
        <f t="shared" si="8"/>
        <v>44767</v>
      </c>
      <c r="D132">
        <v>5400</v>
      </c>
      <c r="E132" s="43" t="str">
        <f>VLOOKUP(SalesTable[[#This Row],[Salesperson ID]],Salespeople!$A$2:$B$16,2,TRUE)</f>
        <v>Igor Almeida</v>
      </c>
      <c r="F132">
        <v>25329</v>
      </c>
      <c r="G132" t="s">
        <v>167</v>
      </c>
      <c r="H132" t="s">
        <v>92</v>
      </c>
      <c r="I132" t="s">
        <v>39</v>
      </c>
      <c r="K132" s="4">
        <v>8</v>
      </c>
      <c r="L132" s="8">
        <v>10</v>
      </c>
      <c r="M132" s="10">
        <f t="shared" si="6"/>
        <v>80</v>
      </c>
      <c r="N132">
        <v>1</v>
      </c>
      <c r="O132" s="3"/>
      <c r="P132" s="2"/>
      <c r="Q132" s="10">
        <f t="shared" si="7"/>
        <v>80</v>
      </c>
    </row>
    <row r="133" spans="1:17" x14ac:dyDescent="0.3">
      <c r="A133">
        <v>132</v>
      </c>
      <c r="B133" s="3">
        <v>44768</v>
      </c>
      <c r="C133" s="3">
        <f t="shared" si="8"/>
        <v>44768</v>
      </c>
      <c r="D133">
        <v>6143</v>
      </c>
      <c r="E133" s="43" t="str">
        <f>VLOOKUP(SalesTable[[#This Row],[Salesperson ID]],Salespeople!$A$2:$B$16,2,TRUE)</f>
        <v>Liane Cormier</v>
      </c>
      <c r="F133">
        <v>20051</v>
      </c>
      <c r="G133" t="s">
        <v>91</v>
      </c>
      <c r="H133" t="s">
        <v>92</v>
      </c>
      <c r="I133" t="s">
        <v>44</v>
      </c>
      <c r="K133" s="4">
        <v>12</v>
      </c>
      <c r="L133" s="8">
        <v>1</v>
      </c>
      <c r="M133" s="10">
        <f t="shared" si="6"/>
        <v>12</v>
      </c>
      <c r="N133">
        <v>3</v>
      </c>
      <c r="O133" s="3"/>
      <c r="P133" s="2"/>
      <c r="Q133" s="10">
        <f t="shared" si="7"/>
        <v>12</v>
      </c>
    </row>
    <row r="134" spans="1:17" x14ac:dyDescent="0.3">
      <c r="A134">
        <v>133</v>
      </c>
      <c r="B134" s="3">
        <v>44768</v>
      </c>
      <c r="C134" s="3">
        <f t="shared" si="8"/>
        <v>44768</v>
      </c>
      <c r="D134">
        <v>6678</v>
      </c>
      <c r="E134" s="43" t="str">
        <f>VLOOKUP(SalesTable[[#This Row],[Salesperson ID]],Salespeople!$A$2:$B$16,2,TRUE)</f>
        <v>Sergio Galvez</v>
      </c>
      <c r="F134">
        <v>28317</v>
      </c>
      <c r="G134" t="s">
        <v>168</v>
      </c>
      <c r="H134" t="s">
        <v>51</v>
      </c>
      <c r="I134" t="s">
        <v>57</v>
      </c>
      <c r="K134" s="4">
        <v>9</v>
      </c>
      <c r="L134" s="8">
        <v>5</v>
      </c>
      <c r="M134" s="10">
        <f t="shared" si="6"/>
        <v>45</v>
      </c>
      <c r="N134">
        <v>2</v>
      </c>
      <c r="O134" s="3"/>
      <c r="P134" s="2"/>
      <c r="Q134" s="10">
        <f t="shared" si="7"/>
        <v>45</v>
      </c>
    </row>
    <row r="135" spans="1:17" x14ac:dyDescent="0.3">
      <c r="A135">
        <v>134</v>
      </c>
      <c r="B135" s="3">
        <v>44768</v>
      </c>
      <c r="C135" s="3">
        <f t="shared" si="8"/>
        <v>44768</v>
      </c>
      <c r="D135">
        <v>5346</v>
      </c>
      <c r="E135" s="43" t="str">
        <f>VLOOKUP(SalesTable[[#This Row],[Salesperson ID]],Salespeople!$A$2:$B$16,2,TRUE)</f>
        <v>Igor Almeida</v>
      </c>
      <c r="F135">
        <v>22015</v>
      </c>
      <c r="G135" t="s">
        <v>108</v>
      </c>
      <c r="H135" t="s">
        <v>56</v>
      </c>
      <c r="I135" t="s">
        <v>70</v>
      </c>
      <c r="K135" s="4">
        <v>5.95</v>
      </c>
      <c r="L135" s="8">
        <v>5</v>
      </c>
      <c r="M135" s="10">
        <f t="shared" si="6"/>
        <v>29.75</v>
      </c>
      <c r="N135">
        <v>0</v>
      </c>
      <c r="O135" s="3"/>
      <c r="P135" s="2"/>
      <c r="Q135" s="10">
        <f t="shared" si="7"/>
        <v>29.75</v>
      </c>
    </row>
    <row r="136" spans="1:17" x14ac:dyDescent="0.3">
      <c r="A136">
        <v>135</v>
      </c>
      <c r="B136" s="3">
        <v>44769</v>
      </c>
      <c r="C136" s="3">
        <f t="shared" si="8"/>
        <v>44769</v>
      </c>
      <c r="D136">
        <v>8064</v>
      </c>
      <c r="E136" s="43" t="str">
        <f>VLOOKUP(SalesTable[[#This Row],[Salesperson ID]],Salespeople!$A$2:$B$16,2,TRUE)</f>
        <v>Sergio Galvez</v>
      </c>
      <c r="F136">
        <v>18962</v>
      </c>
      <c r="G136" t="s">
        <v>169</v>
      </c>
      <c r="H136" t="s">
        <v>51</v>
      </c>
      <c r="I136" t="s">
        <v>52</v>
      </c>
      <c r="K136" s="4">
        <v>7.5</v>
      </c>
      <c r="L136" s="8">
        <v>8</v>
      </c>
      <c r="M136" s="10">
        <f t="shared" si="6"/>
        <v>60</v>
      </c>
      <c r="N136">
        <v>2</v>
      </c>
      <c r="O136" s="3"/>
      <c r="P136" s="2"/>
      <c r="Q136" s="10">
        <f t="shared" si="7"/>
        <v>60</v>
      </c>
    </row>
    <row r="137" spans="1:17" x14ac:dyDescent="0.3">
      <c r="A137">
        <v>136</v>
      </c>
      <c r="B137" s="3">
        <v>44769</v>
      </c>
      <c r="C137" s="3">
        <f t="shared" si="8"/>
        <v>44769</v>
      </c>
      <c r="D137">
        <v>1384</v>
      </c>
      <c r="E137" s="43" t="str">
        <f>VLOOKUP(SalesTable[[#This Row],[Salesperson ID]],Salespeople!$A$2:$B$16,2,TRUE)</f>
        <v>Igor Almeida</v>
      </c>
      <c r="F137">
        <v>21339</v>
      </c>
      <c r="G137" t="s">
        <v>75</v>
      </c>
      <c r="H137" t="s">
        <v>41</v>
      </c>
      <c r="I137" t="s">
        <v>82</v>
      </c>
      <c r="K137" s="4">
        <v>12</v>
      </c>
      <c r="L137" s="8">
        <v>8</v>
      </c>
      <c r="M137" s="10">
        <f t="shared" si="6"/>
        <v>96</v>
      </c>
      <c r="N137">
        <v>3</v>
      </c>
      <c r="O137" s="3"/>
      <c r="P137" s="2"/>
      <c r="Q137" s="10">
        <f t="shared" si="7"/>
        <v>96</v>
      </c>
    </row>
    <row r="138" spans="1:17" x14ac:dyDescent="0.3">
      <c r="A138">
        <v>137</v>
      </c>
      <c r="B138" s="3">
        <v>44770</v>
      </c>
      <c r="C138" s="3">
        <f t="shared" si="8"/>
        <v>44770</v>
      </c>
      <c r="D138">
        <v>6892</v>
      </c>
      <c r="E138" s="43" t="str">
        <f>VLOOKUP(SalesTable[[#This Row],[Salesperson ID]],Salespeople!$A$2:$B$16,2,TRUE)</f>
        <v>Sergio Galvez</v>
      </c>
      <c r="F138">
        <v>16953</v>
      </c>
      <c r="G138" t="s">
        <v>170</v>
      </c>
      <c r="H138" t="s">
        <v>41</v>
      </c>
      <c r="I138" t="s">
        <v>44</v>
      </c>
      <c r="K138" s="4">
        <v>12</v>
      </c>
      <c r="L138" s="8">
        <v>6</v>
      </c>
      <c r="M138" s="10">
        <f t="shared" si="6"/>
        <v>72</v>
      </c>
      <c r="N138">
        <v>2</v>
      </c>
      <c r="O138" s="3"/>
      <c r="P138" s="2"/>
      <c r="Q138" s="10">
        <f t="shared" si="7"/>
        <v>72</v>
      </c>
    </row>
    <row r="139" spans="1:17" x14ac:dyDescent="0.3">
      <c r="A139">
        <v>138</v>
      </c>
      <c r="B139" s="3">
        <v>44770</v>
      </c>
      <c r="C139" s="3">
        <f t="shared" si="8"/>
        <v>44770</v>
      </c>
      <c r="D139">
        <v>8064</v>
      </c>
      <c r="E139" s="43" t="str">
        <f>VLOOKUP(SalesTable[[#This Row],[Salesperson ID]],Salespeople!$A$2:$B$16,2,TRUE)</f>
        <v>Sergio Galvez</v>
      </c>
      <c r="F139">
        <v>22912</v>
      </c>
      <c r="G139" t="s">
        <v>165</v>
      </c>
      <c r="H139" t="s">
        <v>98</v>
      </c>
      <c r="I139" t="s">
        <v>52</v>
      </c>
      <c r="K139" s="4">
        <v>7.5</v>
      </c>
      <c r="L139" s="8">
        <v>7</v>
      </c>
      <c r="M139" s="10">
        <f t="shared" si="6"/>
        <v>52.5</v>
      </c>
      <c r="N139">
        <v>3</v>
      </c>
      <c r="O139" s="3"/>
      <c r="P139" s="2"/>
      <c r="Q139" s="10">
        <f t="shared" si="7"/>
        <v>52.5</v>
      </c>
    </row>
    <row r="140" spans="1:17" x14ac:dyDescent="0.3">
      <c r="A140">
        <v>139</v>
      </c>
      <c r="B140" s="3">
        <v>44771</v>
      </c>
      <c r="C140" s="3">
        <f t="shared" si="8"/>
        <v>44771</v>
      </c>
      <c r="D140">
        <v>6143</v>
      </c>
      <c r="E140" s="43" t="str">
        <f>VLOOKUP(SalesTable[[#This Row],[Salesperson ID]],Salespeople!$A$2:$B$16,2,TRUE)</f>
        <v>Liane Cormier</v>
      </c>
      <c r="F140">
        <v>22829</v>
      </c>
      <c r="G140" t="s">
        <v>171</v>
      </c>
      <c r="H140" t="s">
        <v>38</v>
      </c>
      <c r="I140" t="s">
        <v>52</v>
      </c>
      <c r="K140" s="4">
        <v>7.5</v>
      </c>
      <c r="L140" s="8">
        <v>4</v>
      </c>
      <c r="M140" s="10">
        <f t="shared" si="6"/>
        <v>30</v>
      </c>
      <c r="N140">
        <v>2</v>
      </c>
      <c r="O140" s="3"/>
      <c r="P140" s="2"/>
      <c r="Q140" s="10">
        <f t="shared" si="7"/>
        <v>30</v>
      </c>
    </row>
    <row r="141" spans="1:17" x14ac:dyDescent="0.3">
      <c r="A141">
        <v>140</v>
      </c>
      <c r="B141" s="3">
        <v>44772</v>
      </c>
      <c r="C141" s="3">
        <f t="shared" si="8"/>
        <v>44772</v>
      </c>
      <c r="D141">
        <v>6464</v>
      </c>
      <c r="E141" s="43" t="str">
        <f>VLOOKUP(SalesTable[[#This Row],[Salesperson ID]],Salespeople!$A$2:$B$16,2,TRUE)</f>
        <v>Sergio Galvez</v>
      </c>
      <c r="F141">
        <v>15464</v>
      </c>
      <c r="G141" t="s">
        <v>144</v>
      </c>
      <c r="H141" t="s">
        <v>145</v>
      </c>
      <c r="I141" t="s">
        <v>99</v>
      </c>
      <c r="K141" s="4">
        <v>12</v>
      </c>
      <c r="L141" s="8">
        <v>3</v>
      </c>
      <c r="M141" s="10">
        <f t="shared" si="6"/>
        <v>36</v>
      </c>
      <c r="N141">
        <v>2</v>
      </c>
      <c r="O141" s="3"/>
      <c r="P141" s="2"/>
      <c r="Q141" s="10">
        <f t="shared" si="7"/>
        <v>36</v>
      </c>
    </row>
    <row r="142" spans="1:17" x14ac:dyDescent="0.3">
      <c r="A142">
        <v>141</v>
      </c>
      <c r="B142" s="3">
        <v>44772</v>
      </c>
      <c r="C142" s="3">
        <f t="shared" si="8"/>
        <v>44772</v>
      </c>
      <c r="D142">
        <v>5346</v>
      </c>
      <c r="E142" s="43" t="str">
        <f>VLOOKUP(SalesTable[[#This Row],[Salesperson ID]],Salespeople!$A$2:$B$16,2,TRUE)</f>
        <v>Igor Almeida</v>
      </c>
      <c r="F142">
        <v>23455</v>
      </c>
      <c r="G142" t="s">
        <v>119</v>
      </c>
      <c r="H142" t="s">
        <v>46</v>
      </c>
      <c r="I142" t="s">
        <v>70</v>
      </c>
      <c r="K142" s="4">
        <v>5.95</v>
      </c>
      <c r="L142" s="8">
        <v>1</v>
      </c>
      <c r="M142" s="10">
        <f t="shared" si="6"/>
        <v>5.95</v>
      </c>
      <c r="N142">
        <v>2</v>
      </c>
      <c r="O142" s="3"/>
      <c r="P142" s="2"/>
      <c r="Q142" s="10">
        <f t="shared" si="7"/>
        <v>5.95</v>
      </c>
    </row>
    <row r="143" spans="1:17" x14ac:dyDescent="0.3">
      <c r="A143">
        <v>142</v>
      </c>
      <c r="B143" s="3">
        <v>44772</v>
      </c>
      <c r="C143" s="3">
        <f t="shared" si="8"/>
        <v>44772</v>
      </c>
      <c r="D143">
        <v>5400</v>
      </c>
      <c r="E143" s="43" t="str">
        <f>VLOOKUP(SalesTable[[#This Row],[Salesperson ID]],Salespeople!$A$2:$B$16,2,TRUE)</f>
        <v>Igor Almeida</v>
      </c>
      <c r="F143">
        <v>17376</v>
      </c>
      <c r="G143" t="s">
        <v>172</v>
      </c>
      <c r="H143" t="s">
        <v>41</v>
      </c>
      <c r="I143" t="s">
        <v>61</v>
      </c>
      <c r="K143" s="4">
        <v>9</v>
      </c>
      <c r="L143" s="8">
        <v>3</v>
      </c>
      <c r="M143" s="10">
        <f t="shared" si="6"/>
        <v>27</v>
      </c>
      <c r="N143">
        <v>0</v>
      </c>
      <c r="O143" s="3"/>
      <c r="P143" s="2"/>
      <c r="Q143" s="10">
        <f t="shared" si="7"/>
        <v>27</v>
      </c>
    </row>
    <row r="144" spans="1:17" x14ac:dyDescent="0.3">
      <c r="A144">
        <v>143</v>
      </c>
      <c r="B144" s="3">
        <v>44772</v>
      </c>
      <c r="C144" s="3">
        <f t="shared" si="8"/>
        <v>44772</v>
      </c>
      <c r="D144">
        <v>6143</v>
      </c>
      <c r="E144" s="43" t="str">
        <f>VLOOKUP(SalesTable[[#This Row],[Salesperson ID]],Salespeople!$A$2:$B$16,2,TRUE)</f>
        <v>Liane Cormier</v>
      </c>
      <c r="F144">
        <v>21104</v>
      </c>
      <c r="G144" t="s">
        <v>126</v>
      </c>
      <c r="H144" t="s">
        <v>51</v>
      </c>
      <c r="I144" t="s">
        <v>61</v>
      </c>
      <c r="K144" s="4">
        <v>9</v>
      </c>
      <c r="L144" s="8">
        <v>2</v>
      </c>
      <c r="M144" s="10">
        <f t="shared" si="6"/>
        <v>18</v>
      </c>
      <c r="N144">
        <v>1</v>
      </c>
      <c r="O144" s="3"/>
      <c r="P144" s="2"/>
      <c r="Q144" s="10">
        <f t="shared" si="7"/>
        <v>18</v>
      </c>
    </row>
    <row r="145" spans="1:17" x14ac:dyDescent="0.3">
      <c r="A145">
        <v>144</v>
      </c>
      <c r="B145" s="3">
        <v>44773</v>
      </c>
      <c r="C145" s="3">
        <f t="shared" si="8"/>
        <v>44773</v>
      </c>
      <c r="D145">
        <v>5418</v>
      </c>
      <c r="E145" s="43" t="str">
        <f>VLOOKUP(SalesTable[[#This Row],[Salesperson ID]],Salespeople!$A$2:$B$16,2,TRUE)</f>
        <v>Isabell  Couture</v>
      </c>
      <c r="F145">
        <v>27850</v>
      </c>
      <c r="G145" t="s">
        <v>173</v>
      </c>
      <c r="H145" t="s">
        <v>38</v>
      </c>
      <c r="I145" t="s">
        <v>64</v>
      </c>
      <c r="K145" s="4">
        <v>5.95</v>
      </c>
      <c r="L145" s="8">
        <v>3</v>
      </c>
      <c r="M145" s="10">
        <f t="shared" si="6"/>
        <v>17.850000000000001</v>
      </c>
      <c r="N145">
        <v>2</v>
      </c>
      <c r="O145" s="3"/>
      <c r="P145" s="2"/>
      <c r="Q145" s="10">
        <f t="shared" si="7"/>
        <v>17.850000000000001</v>
      </c>
    </row>
    <row r="146" spans="1:17" x14ac:dyDescent="0.3">
      <c r="A146">
        <v>145</v>
      </c>
      <c r="B146" s="3">
        <v>44774</v>
      </c>
      <c r="C146" s="3">
        <f t="shared" si="8"/>
        <v>44774</v>
      </c>
      <c r="D146">
        <v>6143</v>
      </c>
      <c r="E146" s="43" t="str">
        <f>VLOOKUP(SalesTable[[#This Row],[Salesperson ID]],Salespeople!$A$2:$B$16,2,TRUE)</f>
        <v>Liane Cormier</v>
      </c>
      <c r="F146">
        <v>21959</v>
      </c>
      <c r="G146" t="s">
        <v>87</v>
      </c>
      <c r="H146" t="s">
        <v>88</v>
      </c>
      <c r="I146" t="s">
        <v>61</v>
      </c>
      <c r="K146" s="4">
        <v>9</v>
      </c>
      <c r="L146" s="8">
        <v>8</v>
      </c>
      <c r="M146" s="10">
        <f t="shared" si="6"/>
        <v>72</v>
      </c>
      <c r="N146">
        <v>1</v>
      </c>
      <c r="O146" s="3"/>
      <c r="P146" s="2"/>
      <c r="Q146" s="10">
        <f t="shared" si="7"/>
        <v>72</v>
      </c>
    </row>
    <row r="147" spans="1:17" x14ac:dyDescent="0.3">
      <c r="A147">
        <v>146</v>
      </c>
      <c r="B147" s="3">
        <v>44775</v>
      </c>
      <c r="C147" s="3">
        <f t="shared" si="8"/>
        <v>44775</v>
      </c>
      <c r="D147">
        <v>5346</v>
      </c>
      <c r="E147" s="43" t="str">
        <f>VLOOKUP(SalesTable[[#This Row],[Salesperson ID]],Salespeople!$A$2:$B$16,2,TRUE)</f>
        <v>Igor Almeida</v>
      </c>
      <c r="F147">
        <v>27995</v>
      </c>
      <c r="G147" t="s">
        <v>104</v>
      </c>
      <c r="H147" t="s">
        <v>43</v>
      </c>
      <c r="I147" t="s">
        <v>82</v>
      </c>
      <c r="K147" s="4">
        <v>12</v>
      </c>
      <c r="L147" s="8">
        <v>3</v>
      </c>
      <c r="M147" s="10">
        <f t="shared" si="6"/>
        <v>36</v>
      </c>
      <c r="N147">
        <v>2</v>
      </c>
      <c r="O147" s="3"/>
      <c r="P147" s="2"/>
      <c r="Q147" s="10">
        <f t="shared" si="7"/>
        <v>36</v>
      </c>
    </row>
    <row r="148" spans="1:17" x14ac:dyDescent="0.3">
      <c r="A148">
        <v>147</v>
      </c>
      <c r="B148" s="3">
        <v>44775</v>
      </c>
      <c r="C148" s="3">
        <f t="shared" si="8"/>
        <v>44775</v>
      </c>
      <c r="D148">
        <v>8064</v>
      </c>
      <c r="E148" s="43" t="str">
        <f>VLOOKUP(SalesTable[[#This Row],[Salesperson ID]],Salespeople!$A$2:$B$16,2,TRUE)</f>
        <v>Sergio Galvez</v>
      </c>
      <c r="F148">
        <v>22094</v>
      </c>
      <c r="G148" t="s">
        <v>74</v>
      </c>
      <c r="H148" t="s">
        <v>51</v>
      </c>
      <c r="I148" t="s">
        <v>36</v>
      </c>
      <c r="K148" s="4">
        <v>5.95</v>
      </c>
      <c r="L148" s="8">
        <v>4</v>
      </c>
      <c r="M148" s="10">
        <f t="shared" si="6"/>
        <v>23.8</v>
      </c>
      <c r="N148">
        <v>2</v>
      </c>
      <c r="O148" s="3"/>
      <c r="P148" s="2"/>
      <c r="Q148" s="10">
        <f t="shared" si="7"/>
        <v>23.8</v>
      </c>
    </row>
    <row r="149" spans="1:17" x14ac:dyDescent="0.3">
      <c r="A149">
        <v>148</v>
      </c>
      <c r="B149" s="3">
        <v>44775</v>
      </c>
      <c r="C149" s="3">
        <f t="shared" si="8"/>
        <v>44775</v>
      </c>
      <c r="D149">
        <v>6571</v>
      </c>
      <c r="E149" s="43" t="str">
        <f>VLOOKUP(SalesTable[[#This Row],[Salesperson ID]],Salespeople!$A$2:$B$16,2,TRUE)</f>
        <v>Sergio Galvez</v>
      </c>
      <c r="F149">
        <v>26350</v>
      </c>
      <c r="G149" t="s">
        <v>174</v>
      </c>
      <c r="H149" t="s">
        <v>84</v>
      </c>
      <c r="I149" t="s">
        <v>52</v>
      </c>
      <c r="K149" s="4">
        <v>7.5</v>
      </c>
      <c r="L149" s="8">
        <v>3</v>
      </c>
      <c r="M149" s="10">
        <f t="shared" si="6"/>
        <v>22.5</v>
      </c>
      <c r="N149">
        <v>0</v>
      </c>
      <c r="O149" s="3"/>
      <c r="P149" s="2"/>
      <c r="Q149" s="10">
        <f t="shared" si="7"/>
        <v>22.5</v>
      </c>
    </row>
    <row r="150" spans="1:17" x14ac:dyDescent="0.3">
      <c r="A150">
        <v>149</v>
      </c>
      <c r="B150" s="3">
        <v>44776</v>
      </c>
      <c r="C150" s="3">
        <f t="shared" si="8"/>
        <v>44776</v>
      </c>
      <c r="D150">
        <v>6892</v>
      </c>
      <c r="E150" s="43" t="str">
        <f>VLOOKUP(SalesTable[[#This Row],[Salesperson ID]],Salespeople!$A$2:$B$16,2,TRUE)</f>
        <v>Sergio Galvez</v>
      </c>
      <c r="F150">
        <v>15868</v>
      </c>
      <c r="G150" t="s">
        <v>175</v>
      </c>
      <c r="H150" t="s">
        <v>88</v>
      </c>
      <c r="I150" t="s">
        <v>61</v>
      </c>
      <c r="K150" s="4">
        <v>9</v>
      </c>
      <c r="L150" s="8">
        <v>8</v>
      </c>
      <c r="M150" s="10">
        <f t="shared" si="6"/>
        <v>72</v>
      </c>
      <c r="N150">
        <v>2</v>
      </c>
      <c r="O150" s="3"/>
      <c r="P150" s="2"/>
      <c r="Q150" s="10">
        <f t="shared" si="7"/>
        <v>72</v>
      </c>
    </row>
    <row r="151" spans="1:17" x14ac:dyDescent="0.3">
      <c r="A151">
        <v>150</v>
      </c>
      <c r="B151" s="3">
        <v>44776</v>
      </c>
      <c r="C151" s="3">
        <f t="shared" si="8"/>
        <v>44776</v>
      </c>
      <c r="D151">
        <v>6143</v>
      </c>
      <c r="E151" s="43" t="str">
        <f>VLOOKUP(SalesTable[[#This Row],[Salesperson ID]],Salespeople!$A$2:$B$16,2,TRUE)</f>
        <v>Liane Cormier</v>
      </c>
      <c r="F151">
        <v>14342</v>
      </c>
      <c r="G151" t="s">
        <v>164</v>
      </c>
      <c r="H151" t="s">
        <v>84</v>
      </c>
      <c r="I151" t="s">
        <v>47</v>
      </c>
      <c r="K151" s="4">
        <v>7.5</v>
      </c>
      <c r="L151" s="8">
        <v>8</v>
      </c>
      <c r="M151" s="10">
        <f t="shared" si="6"/>
        <v>60</v>
      </c>
      <c r="N151">
        <v>2</v>
      </c>
      <c r="O151" s="3"/>
      <c r="P151" s="2"/>
      <c r="Q151" s="10">
        <f t="shared" si="7"/>
        <v>60</v>
      </c>
    </row>
    <row r="152" spans="1:17" x14ac:dyDescent="0.3">
      <c r="A152">
        <v>151</v>
      </c>
      <c r="B152" s="3">
        <v>44776</v>
      </c>
      <c r="C152" s="3">
        <f t="shared" si="8"/>
        <v>44776</v>
      </c>
      <c r="D152">
        <v>4350</v>
      </c>
      <c r="E152" s="43" t="str">
        <f>VLOOKUP(SalesTable[[#This Row],[Salesperson ID]],Salespeople!$A$2:$B$16,2,TRUE)</f>
        <v>Igor Almeida</v>
      </c>
      <c r="F152">
        <v>17696</v>
      </c>
      <c r="G152" t="s">
        <v>176</v>
      </c>
      <c r="H152" t="s">
        <v>49</v>
      </c>
      <c r="I152" t="s">
        <v>68</v>
      </c>
      <c r="K152" s="4">
        <v>7.5</v>
      </c>
      <c r="L152" s="8">
        <v>2</v>
      </c>
      <c r="M152" s="10">
        <f t="shared" si="6"/>
        <v>15</v>
      </c>
      <c r="N152">
        <v>2</v>
      </c>
      <c r="O152" s="3"/>
      <c r="P152" s="2"/>
      <c r="Q152" s="10">
        <f t="shared" si="7"/>
        <v>15</v>
      </c>
    </row>
    <row r="153" spans="1:17" x14ac:dyDescent="0.3">
      <c r="A153">
        <v>152</v>
      </c>
      <c r="B153" s="3">
        <v>44777</v>
      </c>
      <c r="C153" s="3">
        <f t="shared" si="8"/>
        <v>44777</v>
      </c>
      <c r="D153">
        <v>6143</v>
      </c>
      <c r="E153" s="43" t="str">
        <f>VLOOKUP(SalesTable[[#This Row],[Salesperson ID]],Salespeople!$A$2:$B$16,2,TRUE)</f>
        <v>Liane Cormier</v>
      </c>
      <c r="F153">
        <v>17252</v>
      </c>
      <c r="G153" t="s">
        <v>122</v>
      </c>
      <c r="H153" t="s">
        <v>78</v>
      </c>
      <c r="I153" t="s">
        <v>59</v>
      </c>
      <c r="K153" s="4">
        <v>9</v>
      </c>
      <c r="L153" s="8">
        <v>2</v>
      </c>
      <c r="M153" s="10">
        <f t="shared" si="6"/>
        <v>18</v>
      </c>
      <c r="N153">
        <v>0</v>
      </c>
      <c r="O153" s="3"/>
      <c r="P153" s="2"/>
      <c r="Q153" s="10">
        <f t="shared" si="7"/>
        <v>18</v>
      </c>
    </row>
    <row r="154" spans="1:17" x14ac:dyDescent="0.3">
      <c r="A154">
        <v>153</v>
      </c>
      <c r="B154" s="3">
        <v>44778</v>
      </c>
      <c r="C154" s="3">
        <f t="shared" si="8"/>
        <v>44778</v>
      </c>
      <c r="D154">
        <v>5400</v>
      </c>
      <c r="E154" s="43" t="str">
        <f>VLOOKUP(SalesTable[[#This Row],[Salesperson ID]],Salespeople!$A$2:$B$16,2,TRUE)</f>
        <v>Igor Almeida</v>
      </c>
      <c r="F154">
        <v>21339</v>
      </c>
      <c r="G154" t="s">
        <v>75</v>
      </c>
      <c r="H154" t="s">
        <v>41</v>
      </c>
      <c r="I154" t="s">
        <v>99</v>
      </c>
      <c r="K154" s="4">
        <v>12</v>
      </c>
      <c r="L154" s="8">
        <v>9</v>
      </c>
      <c r="M154" s="10">
        <f t="shared" si="6"/>
        <v>108</v>
      </c>
      <c r="N154">
        <v>3</v>
      </c>
      <c r="O154" s="3"/>
      <c r="P154" s="2"/>
      <c r="Q154" s="10">
        <f t="shared" si="7"/>
        <v>108</v>
      </c>
    </row>
    <row r="155" spans="1:17" x14ac:dyDescent="0.3">
      <c r="A155">
        <v>154</v>
      </c>
      <c r="B155" s="3">
        <v>44778</v>
      </c>
      <c r="C155" s="3">
        <f t="shared" si="8"/>
        <v>44778</v>
      </c>
      <c r="D155">
        <v>6678</v>
      </c>
      <c r="E155" s="43" t="str">
        <f>VLOOKUP(SalesTable[[#This Row],[Salesperson ID]],Salespeople!$A$2:$B$16,2,TRUE)</f>
        <v>Sergio Galvez</v>
      </c>
      <c r="F155">
        <v>11959</v>
      </c>
      <c r="G155" t="s">
        <v>177</v>
      </c>
      <c r="H155" t="s">
        <v>98</v>
      </c>
      <c r="I155" t="s">
        <v>36</v>
      </c>
      <c r="K155" s="4">
        <v>5.95</v>
      </c>
      <c r="L155" s="8">
        <v>6</v>
      </c>
      <c r="M155" s="10">
        <f t="shared" si="6"/>
        <v>35.700000000000003</v>
      </c>
      <c r="N155">
        <v>3</v>
      </c>
      <c r="O155" s="3"/>
      <c r="P155" s="2"/>
      <c r="Q155" s="10">
        <f t="shared" si="7"/>
        <v>35.700000000000003</v>
      </c>
    </row>
    <row r="156" spans="1:17" x14ac:dyDescent="0.3">
      <c r="A156">
        <v>155</v>
      </c>
      <c r="B156" s="3">
        <v>44778</v>
      </c>
      <c r="C156" s="3">
        <f t="shared" si="8"/>
        <v>44778</v>
      </c>
      <c r="D156">
        <v>6678</v>
      </c>
      <c r="E156" s="43" t="str">
        <f>VLOOKUP(SalesTable[[#This Row],[Salesperson ID]],Salespeople!$A$2:$B$16,2,TRUE)</f>
        <v>Sergio Galvez</v>
      </c>
      <c r="F156">
        <v>24302</v>
      </c>
      <c r="G156" t="s">
        <v>178</v>
      </c>
      <c r="H156" t="s">
        <v>43</v>
      </c>
      <c r="I156" t="s">
        <v>70</v>
      </c>
      <c r="K156" s="4">
        <v>5.95</v>
      </c>
      <c r="L156" s="8">
        <v>8</v>
      </c>
      <c r="M156" s="10">
        <f t="shared" si="6"/>
        <v>47.6</v>
      </c>
      <c r="N156">
        <v>0</v>
      </c>
      <c r="O156" s="3"/>
      <c r="P156" s="2"/>
      <c r="Q156" s="10">
        <f t="shared" si="7"/>
        <v>47.6</v>
      </c>
    </row>
    <row r="157" spans="1:17" x14ac:dyDescent="0.3">
      <c r="A157">
        <v>156</v>
      </c>
      <c r="B157" s="3">
        <v>44779</v>
      </c>
      <c r="C157" s="3">
        <f t="shared" si="8"/>
        <v>44779</v>
      </c>
      <c r="D157">
        <v>6892</v>
      </c>
      <c r="E157" s="43" t="str">
        <f>VLOOKUP(SalesTable[[#This Row],[Salesperson ID]],Salespeople!$A$2:$B$16,2,TRUE)</f>
        <v>Sergio Galvez</v>
      </c>
      <c r="F157">
        <v>17640</v>
      </c>
      <c r="G157" t="s">
        <v>179</v>
      </c>
      <c r="H157" t="s">
        <v>66</v>
      </c>
      <c r="I157" t="s">
        <v>70</v>
      </c>
      <c r="K157" s="4">
        <v>5.95</v>
      </c>
      <c r="L157" s="8">
        <v>9</v>
      </c>
      <c r="M157" s="10">
        <f t="shared" si="6"/>
        <v>53.550000000000004</v>
      </c>
      <c r="N157">
        <v>1</v>
      </c>
      <c r="O157" s="3"/>
      <c r="P157" s="2"/>
      <c r="Q157" s="10">
        <f t="shared" si="7"/>
        <v>53.550000000000004</v>
      </c>
    </row>
    <row r="158" spans="1:17" x14ac:dyDescent="0.3">
      <c r="A158">
        <v>157</v>
      </c>
      <c r="B158" s="3">
        <v>44779</v>
      </c>
      <c r="C158" s="3">
        <f t="shared" si="8"/>
        <v>44779</v>
      </c>
      <c r="D158">
        <v>6678</v>
      </c>
      <c r="E158" s="43" t="str">
        <f>VLOOKUP(SalesTable[[#This Row],[Salesperson ID]],Salespeople!$A$2:$B$16,2,TRUE)</f>
        <v>Sergio Galvez</v>
      </c>
      <c r="F158">
        <v>15256</v>
      </c>
      <c r="G158" t="s">
        <v>71</v>
      </c>
      <c r="H158" t="s">
        <v>51</v>
      </c>
      <c r="I158" t="s">
        <v>99</v>
      </c>
      <c r="K158" s="4">
        <v>12</v>
      </c>
      <c r="L158" s="8">
        <v>6</v>
      </c>
      <c r="M158" s="10">
        <f t="shared" si="6"/>
        <v>72</v>
      </c>
      <c r="N158">
        <v>2</v>
      </c>
      <c r="O158" s="3"/>
      <c r="P158" s="2"/>
      <c r="Q158" s="10">
        <f t="shared" si="7"/>
        <v>72</v>
      </c>
    </row>
    <row r="159" spans="1:17" x14ac:dyDescent="0.3">
      <c r="A159">
        <v>158</v>
      </c>
      <c r="B159" s="3">
        <v>44779</v>
      </c>
      <c r="C159" s="3">
        <f t="shared" si="8"/>
        <v>44779</v>
      </c>
      <c r="D159">
        <v>6464</v>
      </c>
      <c r="E159" s="43" t="str">
        <f>VLOOKUP(SalesTable[[#This Row],[Salesperson ID]],Salespeople!$A$2:$B$16,2,TRUE)</f>
        <v>Sergio Galvez</v>
      </c>
      <c r="F159">
        <v>21293</v>
      </c>
      <c r="G159" t="s">
        <v>112</v>
      </c>
      <c r="H159" t="s">
        <v>92</v>
      </c>
      <c r="I159" t="s">
        <v>82</v>
      </c>
      <c r="K159" s="4">
        <v>12</v>
      </c>
      <c r="L159" s="8">
        <v>6</v>
      </c>
      <c r="M159" s="10">
        <f t="shared" si="6"/>
        <v>72</v>
      </c>
      <c r="N159">
        <v>3</v>
      </c>
      <c r="O159" s="3"/>
      <c r="P159" s="2"/>
      <c r="Q159" s="10">
        <f t="shared" si="7"/>
        <v>72</v>
      </c>
    </row>
    <row r="160" spans="1:17" x14ac:dyDescent="0.3">
      <c r="A160">
        <v>159</v>
      </c>
      <c r="B160" s="3">
        <v>44779</v>
      </c>
      <c r="C160" s="3">
        <f t="shared" si="8"/>
        <v>44779</v>
      </c>
      <c r="D160">
        <v>8064</v>
      </c>
      <c r="E160" s="43" t="str">
        <f>VLOOKUP(SalesTable[[#This Row],[Salesperson ID]],Salespeople!$A$2:$B$16,2,TRUE)</f>
        <v>Sergio Galvez</v>
      </c>
      <c r="F160">
        <v>16595</v>
      </c>
      <c r="G160" t="s">
        <v>180</v>
      </c>
      <c r="H160" t="s">
        <v>51</v>
      </c>
      <c r="I160" t="s">
        <v>70</v>
      </c>
      <c r="K160" s="4">
        <v>5.95</v>
      </c>
      <c r="L160" s="8">
        <v>10</v>
      </c>
      <c r="M160" s="10">
        <f t="shared" si="6"/>
        <v>59.5</v>
      </c>
      <c r="N160">
        <v>2</v>
      </c>
      <c r="O160" s="3"/>
      <c r="P160" s="2"/>
      <c r="Q160" s="10">
        <f t="shared" si="7"/>
        <v>59.5</v>
      </c>
    </row>
    <row r="161" spans="1:17" x14ac:dyDescent="0.3">
      <c r="A161">
        <v>160</v>
      </c>
      <c r="B161" s="3">
        <v>44779</v>
      </c>
      <c r="C161" s="3">
        <f t="shared" si="8"/>
        <v>44779</v>
      </c>
      <c r="D161">
        <v>6678</v>
      </c>
      <c r="E161" s="43" t="str">
        <f>VLOOKUP(SalesTable[[#This Row],[Salesperson ID]],Salespeople!$A$2:$B$16,2,TRUE)</f>
        <v>Sergio Galvez</v>
      </c>
      <c r="F161">
        <v>26500</v>
      </c>
      <c r="G161" t="s">
        <v>83</v>
      </c>
      <c r="H161" t="s">
        <v>84</v>
      </c>
      <c r="I161" t="s">
        <v>64</v>
      </c>
      <c r="K161" s="4">
        <v>5.95</v>
      </c>
      <c r="L161" s="8">
        <v>8</v>
      </c>
      <c r="M161" s="10">
        <f t="shared" si="6"/>
        <v>47.6</v>
      </c>
      <c r="N161">
        <v>1</v>
      </c>
      <c r="O161" s="3"/>
      <c r="P161" s="2"/>
      <c r="Q161" s="10">
        <f t="shared" si="7"/>
        <v>47.6</v>
      </c>
    </row>
    <row r="162" spans="1:17" x14ac:dyDescent="0.3">
      <c r="A162">
        <v>161</v>
      </c>
      <c r="B162" s="3">
        <v>44779</v>
      </c>
      <c r="C162" s="3">
        <f t="shared" si="8"/>
        <v>44779</v>
      </c>
      <c r="D162">
        <v>6357</v>
      </c>
      <c r="E162" s="43" t="str">
        <f>VLOOKUP(SalesTable[[#This Row],[Salesperson ID]],Salespeople!$A$2:$B$16,2,TRUE)</f>
        <v>Sergio Galvez</v>
      </c>
      <c r="F162">
        <v>24537</v>
      </c>
      <c r="G162" t="s">
        <v>181</v>
      </c>
      <c r="H162" t="s">
        <v>66</v>
      </c>
      <c r="I162" t="s">
        <v>47</v>
      </c>
      <c r="K162" s="4">
        <v>7.5</v>
      </c>
      <c r="L162" s="8">
        <v>10</v>
      </c>
      <c r="M162" s="10">
        <f t="shared" si="6"/>
        <v>75</v>
      </c>
      <c r="N162">
        <v>2</v>
      </c>
      <c r="O162" s="3"/>
      <c r="P162" s="2"/>
      <c r="Q162" s="10">
        <f t="shared" si="7"/>
        <v>75</v>
      </c>
    </row>
    <row r="163" spans="1:17" x14ac:dyDescent="0.3">
      <c r="A163">
        <v>162</v>
      </c>
      <c r="B163" s="3">
        <v>44780</v>
      </c>
      <c r="C163" s="3">
        <f t="shared" si="8"/>
        <v>44780</v>
      </c>
      <c r="D163">
        <v>6250</v>
      </c>
      <c r="E163" s="43" t="str">
        <f>VLOOKUP(SalesTable[[#This Row],[Salesperson ID]],Salespeople!$A$2:$B$16,2,TRUE)</f>
        <v>Sergio Galvez</v>
      </c>
      <c r="F163">
        <v>23687</v>
      </c>
      <c r="G163" t="s">
        <v>182</v>
      </c>
      <c r="H163" t="s">
        <v>78</v>
      </c>
      <c r="I163" t="s">
        <v>70</v>
      </c>
      <c r="K163" s="4">
        <v>5.95</v>
      </c>
      <c r="L163" s="8">
        <v>9</v>
      </c>
      <c r="M163" s="10">
        <f t="shared" si="6"/>
        <v>53.550000000000004</v>
      </c>
      <c r="N163">
        <v>3</v>
      </c>
      <c r="O163" s="3"/>
      <c r="P163" s="2"/>
      <c r="Q163" s="10">
        <f t="shared" si="7"/>
        <v>53.550000000000004</v>
      </c>
    </row>
    <row r="164" spans="1:17" x14ac:dyDescent="0.3">
      <c r="A164">
        <v>163</v>
      </c>
      <c r="B164" s="3">
        <v>44780</v>
      </c>
      <c r="C164" s="3">
        <f t="shared" si="8"/>
        <v>44780</v>
      </c>
      <c r="D164">
        <v>5418</v>
      </c>
      <c r="E164" s="43" t="str">
        <f>VLOOKUP(SalesTable[[#This Row],[Salesperson ID]],Salespeople!$A$2:$B$16,2,TRUE)</f>
        <v>Isabell  Couture</v>
      </c>
      <c r="F164">
        <v>20832</v>
      </c>
      <c r="G164" t="s">
        <v>183</v>
      </c>
      <c r="H164" t="s">
        <v>63</v>
      </c>
      <c r="I164" t="s">
        <v>64</v>
      </c>
      <c r="K164" s="4">
        <v>5.95</v>
      </c>
      <c r="L164" s="8">
        <v>5</v>
      </c>
      <c r="M164" s="10">
        <f t="shared" si="6"/>
        <v>29.75</v>
      </c>
      <c r="N164">
        <v>2</v>
      </c>
      <c r="O164" s="3"/>
      <c r="P164" s="2"/>
      <c r="Q164" s="10">
        <f t="shared" si="7"/>
        <v>29.75</v>
      </c>
    </row>
    <row r="165" spans="1:17" x14ac:dyDescent="0.3">
      <c r="A165">
        <v>164</v>
      </c>
      <c r="B165" s="3">
        <v>44781</v>
      </c>
      <c r="C165" s="3">
        <f t="shared" si="8"/>
        <v>44781</v>
      </c>
      <c r="D165">
        <v>6357</v>
      </c>
      <c r="E165" s="43" t="str">
        <f>VLOOKUP(SalesTable[[#This Row],[Salesperson ID]],Salespeople!$A$2:$B$16,2,TRUE)</f>
        <v>Sergio Galvez</v>
      </c>
      <c r="F165">
        <v>13122</v>
      </c>
      <c r="G165" t="s">
        <v>184</v>
      </c>
      <c r="H165" t="s">
        <v>145</v>
      </c>
      <c r="I165" t="s">
        <v>39</v>
      </c>
      <c r="K165" s="4">
        <v>8</v>
      </c>
      <c r="L165" s="8">
        <v>3</v>
      </c>
      <c r="M165" s="10">
        <f t="shared" si="6"/>
        <v>24</v>
      </c>
      <c r="N165">
        <v>1</v>
      </c>
      <c r="O165" s="3"/>
      <c r="P165" s="2"/>
      <c r="Q165" s="10">
        <f t="shared" si="7"/>
        <v>24</v>
      </c>
    </row>
    <row r="166" spans="1:17" x14ac:dyDescent="0.3">
      <c r="A166">
        <v>165</v>
      </c>
      <c r="B166" s="3">
        <v>44781</v>
      </c>
      <c r="C166" s="3">
        <f t="shared" si="8"/>
        <v>44781</v>
      </c>
      <c r="D166">
        <v>4350</v>
      </c>
      <c r="E166" s="43" t="str">
        <f>VLOOKUP(SalesTable[[#This Row],[Salesperson ID]],Salespeople!$A$2:$B$16,2,TRUE)</f>
        <v>Igor Almeida</v>
      </c>
      <c r="F166">
        <v>20912</v>
      </c>
      <c r="G166" t="s">
        <v>140</v>
      </c>
      <c r="H166" t="s">
        <v>88</v>
      </c>
      <c r="I166" t="s">
        <v>57</v>
      </c>
      <c r="K166" s="4">
        <v>9</v>
      </c>
      <c r="L166" s="8">
        <v>8</v>
      </c>
      <c r="M166" s="10">
        <f t="shared" si="6"/>
        <v>72</v>
      </c>
      <c r="N166">
        <v>3</v>
      </c>
      <c r="O166" s="3"/>
      <c r="P166" s="2"/>
      <c r="Q166" s="10">
        <f t="shared" si="7"/>
        <v>72</v>
      </c>
    </row>
    <row r="167" spans="1:17" x14ac:dyDescent="0.3">
      <c r="A167">
        <v>166</v>
      </c>
      <c r="B167" s="3">
        <v>44781</v>
      </c>
      <c r="C167" s="3">
        <f t="shared" si="8"/>
        <v>44781</v>
      </c>
      <c r="D167">
        <v>8064</v>
      </c>
      <c r="E167" s="43" t="str">
        <f>VLOOKUP(SalesTable[[#This Row],[Salesperson ID]],Salespeople!$A$2:$B$16,2,TRUE)</f>
        <v>Sergio Galvez</v>
      </c>
      <c r="F167">
        <v>18345</v>
      </c>
      <c r="G167" t="s">
        <v>185</v>
      </c>
      <c r="H167" t="s">
        <v>35</v>
      </c>
      <c r="I167" t="s">
        <v>47</v>
      </c>
      <c r="K167" s="4">
        <v>7.5</v>
      </c>
      <c r="L167" s="8">
        <v>5</v>
      </c>
      <c r="M167" s="10">
        <f t="shared" si="6"/>
        <v>37.5</v>
      </c>
      <c r="N167">
        <v>0</v>
      </c>
      <c r="O167" s="3"/>
      <c r="P167" s="2"/>
      <c r="Q167" s="10">
        <f t="shared" si="7"/>
        <v>37.5</v>
      </c>
    </row>
    <row r="168" spans="1:17" x14ac:dyDescent="0.3">
      <c r="A168">
        <v>167</v>
      </c>
      <c r="B168" s="3">
        <v>44781</v>
      </c>
      <c r="C168" s="3">
        <f t="shared" si="8"/>
        <v>44781</v>
      </c>
      <c r="D168">
        <v>6464</v>
      </c>
      <c r="E168" s="43" t="str">
        <f>VLOOKUP(SalesTable[[#This Row],[Salesperson ID]],Salespeople!$A$2:$B$16,2,TRUE)</f>
        <v>Sergio Galvez</v>
      </c>
      <c r="F168">
        <v>22749</v>
      </c>
      <c r="G168" t="s">
        <v>186</v>
      </c>
      <c r="H168" t="s">
        <v>56</v>
      </c>
      <c r="I168" t="s">
        <v>61</v>
      </c>
      <c r="K168" s="4">
        <v>9</v>
      </c>
      <c r="L168" s="8">
        <v>7</v>
      </c>
      <c r="M168" s="10">
        <f t="shared" si="6"/>
        <v>63</v>
      </c>
      <c r="N168">
        <v>0</v>
      </c>
      <c r="O168" s="3"/>
      <c r="P168" s="2"/>
      <c r="Q168" s="10">
        <f t="shared" si="7"/>
        <v>63</v>
      </c>
    </row>
    <row r="169" spans="1:17" x14ac:dyDescent="0.3">
      <c r="A169">
        <v>168</v>
      </c>
      <c r="B169" s="3">
        <v>44781</v>
      </c>
      <c r="C169" s="3">
        <f t="shared" si="8"/>
        <v>44781</v>
      </c>
      <c r="D169">
        <v>8064</v>
      </c>
      <c r="E169" s="43" t="str">
        <f>VLOOKUP(SalesTable[[#This Row],[Salesperson ID]],Salespeople!$A$2:$B$16,2,TRUE)</f>
        <v>Sergio Galvez</v>
      </c>
      <c r="F169">
        <v>20051</v>
      </c>
      <c r="G169" t="s">
        <v>91</v>
      </c>
      <c r="H169" t="s">
        <v>92</v>
      </c>
      <c r="I169" t="s">
        <v>70</v>
      </c>
      <c r="K169" s="4">
        <v>5.95</v>
      </c>
      <c r="L169" s="8">
        <v>4</v>
      </c>
      <c r="M169" s="10">
        <f t="shared" si="6"/>
        <v>23.8</v>
      </c>
      <c r="N169">
        <v>0</v>
      </c>
      <c r="O169" s="3"/>
      <c r="P169" s="2"/>
      <c r="Q169" s="10">
        <f t="shared" si="7"/>
        <v>23.8</v>
      </c>
    </row>
    <row r="170" spans="1:17" x14ac:dyDescent="0.3">
      <c r="A170">
        <v>169</v>
      </c>
      <c r="B170" s="3">
        <v>44782</v>
      </c>
      <c r="C170" s="3">
        <f t="shared" si="8"/>
        <v>44782</v>
      </c>
      <c r="D170">
        <v>6678</v>
      </c>
      <c r="E170" s="43" t="str">
        <f>VLOOKUP(SalesTable[[#This Row],[Salesperson ID]],Salespeople!$A$2:$B$16,2,TRUE)</f>
        <v>Sergio Galvez</v>
      </c>
      <c r="F170">
        <v>26018</v>
      </c>
      <c r="G170" t="s">
        <v>187</v>
      </c>
      <c r="H170" t="s">
        <v>63</v>
      </c>
      <c r="I170" t="s">
        <v>99</v>
      </c>
      <c r="K170" s="4">
        <v>12</v>
      </c>
      <c r="L170" s="8">
        <v>8</v>
      </c>
      <c r="M170" s="10">
        <f t="shared" si="6"/>
        <v>96</v>
      </c>
      <c r="N170">
        <v>3</v>
      </c>
      <c r="O170" s="3"/>
      <c r="P170" s="2"/>
      <c r="Q170" s="10">
        <f t="shared" si="7"/>
        <v>96</v>
      </c>
    </row>
    <row r="171" spans="1:17" x14ac:dyDescent="0.3">
      <c r="A171">
        <v>170</v>
      </c>
      <c r="B171" s="3">
        <v>44782</v>
      </c>
      <c r="C171" s="3">
        <f t="shared" si="8"/>
        <v>44782</v>
      </c>
      <c r="D171">
        <v>6892</v>
      </c>
      <c r="E171" s="43" t="str">
        <f>VLOOKUP(SalesTable[[#This Row],[Salesperson ID]],Salespeople!$A$2:$B$16,2,TRUE)</f>
        <v>Sergio Galvez</v>
      </c>
      <c r="F171">
        <v>25764</v>
      </c>
      <c r="G171" t="s">
        <v>139</v>
      </c>
      <c r="H171" t="s">
        <v>84</v>
      </c>
      <c r="I171" t="s">
        <v>64</v>
      </c>
      <c r="K171" s="4">
        <v>5.95</v>
      </c>
      <c r="L171" s="8">
        <v>2</v>
      </c>
      <c r="M171" s="10">
        <f t="shared" si="6"/>
        <v>11.9</v>
      </c>
      <c r="N171">
        <v>3</v>
      </c>
      <c r="O171" s="3"/>
      <c r="P171" s="2"/>
      <c r="Q171" s="10">
        <f t="shared" si="7"/>
        <v>11.9</v>
      </c>
    </row>
    <row r="172" spans="1:17" x14ac:dyDescent="0.3">
      <c r="A172">
        <v>171</v>
      </c>
      <c r="B172" s="3">
        <v>44782</v>
      </c>
      <c r="C172" s="3">
        <f t="shared" si="8"/>
        <v>44782</v>
      </c>
      <c r="D172">
        <v>8064</v>
      </c>
      <c r="E172" s="43" t="str">
        <f>VLOOKUP(SalesTable[[#This Row],[Salesperson ID]],Salespeople!$A$2:$B$16,2,TRUE)</f>
        <v>Sergio Galvez</v>
      </c>
      <c r="F172">
        <v>18982</v>
      </c>
      <c r="G172" t="s">
        <v>134</v>
      </c>
      <c r="H172" t="s">
        <v>98</v>
      </c>
      <c r="I172" t="s">
        <v>68</v>
      </c>
      <c r="K172" s="4">
        <v>7.5</v>
      </c>
      <c r="L172" s="8">
        <v>1</v>
      </c>
      <c r="M172" s="10">
        <f t="shared" si="6"/>
        <v>7.5</v>
      </c>
      <c r="N172">
        <v>0</v>
      </c>
      <c r="O172" s="3"/>
      <c r="P172" s="2"/>
      <c r="Q172" s="10">
        <f t="shared" si="7"/>
        <v>7.5</v>
      </c>
    </row>
    <row r="173" spans="1:17" x14ac:dyDescent="0.3">
      <c r="A173">
        <v>172</v>
      </c>
      <c r="B173" s="3">
        <v>44783</v>
      </c>
      <c r="C173" s="3">
        <f t="shared" si="8"/>
        <v>44783</v>
      </c>
      <c r="D173">
        <v>5400</v>
      </c>
      <c r="E173" s="43" t="str">
        <f>VLOOKUP(SalesTable[[#This Row],[Salesperson ID]],Salespeople!$A$2:$B$16,2,TRUE)</f>
        <v>Igor Almeida</v>
      </c>
      <c r="F173">
        <v>25511</v>
      </c>
      <c r="G173" t="s">
        <v>141</v>
      </c>
      <c r="H173" t="s">
        <v>43</v>
      </c>
      <c r="I173" t="s">
        <v>57</v>
      </c>
      <c r="K173" s="4">
        <v>9</v>
      </c>
      <c r="L173" s="8">
        <v>1</v>
      </c>
      <c r="M173" s="10">
        <f t="shared" si="6"/>
        <v>9</v>
      </c>
      <c r="N173">
        <v>3</v>
      </c>
      <c r="O173" s="3"/>
      <c r="P173" s="2"/>
      <c r="Q173" s="10">
        <f t="shared" si="7"/>
        <v>9</v>
      </c>
    </row>
    <row r="174" spans="1:17" x14ac:dyDescent="0.3">
      <c r="A174">
        <v>173</v>
      </c>
      <c r="B174" s="3">
        <v>44785</v>
      </c>
      <c r="C174" s="3">
        <f t="shared" si="8"/>
        <v>44785</v>
      </c>
      <c r="D174">
        <v>8064</v>
      </c>
      <c r="E174" s="43" t="str">
        <f>VLOOKUP(SalesTable[[#This Row],[Salesperson ID]],Salespeople!$A$2:$B$16,2,TRUE)</f>
        <v>Sergio Galvez</v>
      </c>
      <c r="F174">
        <v>24735</v>
      </c>
      <c r="G174" t="s">
        <v>188</v>
      </c>
      <c r="H174" t="s">
        <v>54</v>
      </c>
      <c r="I174" t="s">
        <v>70</v>
      </c>
      <c r="K174" s="4">
        <v>5.95</v>
      </c>
      <c r="L174" s="8">
        <v>3</v>
      </c>
      <c r="M174" s="10">
        <f t="shared" si="6"/>
        <v>17.850000000000001</v>
      </c>
      <c r="N174">
        <v>3</v>
      </c>
      <c r="O174" s="3"/>
      <c r="P174" s="2"/>
      <c r="Q174" s="10">
        <f t="shared" si="7"/>
        <v>17.850000000000001</v>
      </c>
    </row>
    <row r="175" spans="1:17" x14ac:dyDescent="0.3">
      <c r="A175">
        <v>174</v>
      </c>
      <c r="B175" s="3">
        <v>44785</v>
      </c>
      <c r="C175" s="3">
        <f t="shared" si="8"/>
        <v>44785</v>
      </c>
      <c r="D175">
        <v>8064</v>
      </c>
      <c r="E175" s="43" t="str">
        <f>VLOOKUP(SalesTable[[#This Row],[Salesperson ID]],Salespeople!$A$2:$B$16,2,TRUE)</f>
        <v>Sergio Galvez</v>
      </c>
      <c r="F175">
        <v>23450</v>
      </c>
      <c r="G175" t="s">
        <v>72</v>
      </c>
      <c r="H175" t="s">
        <v>51</v>
      </c>
      <c r="I175" t="s">
        <v>57</v>
      </c>
      <c r="K175" s="4">
        <v>9</v>
      </c>
      <c r="L175" s="8">
        <v>5</v>
      </c>
      <c r="M175" s="10">
        <f t="shared" si="6"/>
        <v>45</v>
      </c>
      <c r="N175">
        <v>3</v>
      </c>
      <c r="O175" s="3"/>
      <c r="P175" s="2"/>
      <c r="Q175" s="10">
        <f t="shared" si="7"/>
        <v>45</v>
      </c>
    </row>
    <row r="176" spans="1:17" x14ac:dyDescent="0.3">
      <c r="A176">
        <v>175</v>
      </c>
      <c r="B176" s="3">
        <v>44785</v>
      </c>
      <c r="C176" s="3">
        <f t="shared" si="8"/>
        <v>44785</v>
      </c>
      <c r="D176">
        <v>6678</v>
      </c>
      <c r="E176" s="43" t="str">
        <f>VLOOKUP(SalesTable[[#This Row],[Salesperson ID]],Salespeople!$A$2:$B$16,2,TRUE)</f>
        <v>Sergio Galvez</v>
      </c>
      <c r="F176">
        <v>12856</v>
      </c>
      <c r="G176" t="s">
        <v>189</v>
      </c>
      <c r="H176" t="s">
        <v>35</v>
      </c>
      <c r="I176" t="s">
        <v>70</v>
      </c>
      <c r="K176" s="4">
        <v>5.95</v>
      </c>
      <c r="L176" s="8">
        <v>7</v>
      </c>
      <c r="M176" s="10">
        <f t="shared" si="6"/>
        <v>41.65</v>
      </c>
      <c r="N176">
        <v>2</v>
      </c>
      <c r="O176" s="3"/>
      <c r="P176" s="2"/>
      <c r="Q176" s="10">
        <f t="shared" si="7"/>
        <v>41.65</v>
      </c>
    </row>
    <row r="177" spans="1:17" x14ac:dyDescent="0.3">
      <c r="A177">
        <v>176</v>
      </c>
      <c r="B177" s="3">
        <v>44788</v>
      </c>
      <c r="C177" s="3">
        <f t="shared" si="8"/>
        <v>44788</v>
      </c>
      <c r="D177">
        <v>6571</v>
      </c>
      <c r="E177" s="43" t="str">
        <f>VLOOKUP(SalesTable[[#This Row],[Salesperson ID]],Salespeople!$A$2:$B$16,2,TRUE)</f>
        <v>Sergio Galvez</v>
      </c>
      <c r="F177">
        <v>15616</v>
      </c>
      <c r="G177" t="s">
        <v>190</v>
      </c>
      <c r="H177" t="s">
        <v>63</v>
      </c>
      <c r="I177" t="s">
        <v>47</v>
      </c>
      <c r="K177" s="4">
        <v>7.5</v>
      </c>
      <c r="L177" s="8">
        <v>10</v>
      </c>
      <c r="M177" s="10">
        <f t="shared" si="6"/>
        <v>75</v>
      </c>
      <c r="N177">
        <v>3</v>
      </c>
      <c r="O177" s="3"/>
      <c r="P177" s="2"/>
      <c r="Q177" s="10">
        <f t="shared" si="7"/>
        <v>75</v>
      </c>
    </row>
    <row r="178" spans="1:17" x14ac:dyDescent="0.3">
      <c r="A178">
        <v>177</v>
      </c>
      <c r="B178" s="3">
        <v>44788</v>
      </c>
      <c r="C178" s="3">
        <f t="shared" si="8"/>
        <v>44788</v>
      </c>
      <c r="D178">
        <v>8064</v>
      </c>
      <c r="E178" s="43" t="str">
        <f>VLOOKUP(SalesTable[[#This Row],[Salesperson ID]],Salespeople!$A$2:$B$16,2,TRUE)</f>
        <v>Sergio Galvez</v>
      </c>
      <c r="F178">
        <v>28317</v>
      </c>
      <c r="G178" t="s">
        <v>168</v>
      </c>
      <c r="H178" t="s">
        <v>51</v>
      </c>
      <c r="I178" t="s">
        <v>59</v>
      </c>
      <c r="K178" s="4">
        <v>9</v>
      </c>
      <c r="L178" s="8">
        <v>3</v>
      </c>
      <c r="M178" s="10">
        <f t="shared" si="6"/>
        <v>27</v>
      </c>
      <c r="N178">
        <v>3</v>
      </c>
      <c r="O178" s="3"/>
      <c r="P178" s="2"/>
      <c r="Q178" s="10">
        <f t="shared" si="7"/>
        <v>27</v>
      </c>
    </row>
    <row r="179" spans="1:17" x14ac:dyDescent="0.3">
      <c r="A179">
        <v>178</v>
      </c>
      <c r="B179" s="3">
        <v>44788</v>
      </c>
      <c r="C179" s="3">
        <f t="shared" si="8"/>
        <v>44788</v>
      </c>
      <c r="D179">
        <v>5382</v>
      </c>
      <c r="E179" s="43" t="str">
        <f>VLOOKUP(SalesTable[[#This Row],[Salesperson ID]],Salespeople!$A$2:$B$16,2,TRUE)</f>
        <v>Igor Almeida</v>
      </c>
      <c r="F179">
        <v>23133</v>
      </c>
      <c r="G179" t="s">
        <v>191</v>
      </c>
      <c r="H179" t="s">
        <v>41</v>
      </c>
      <c r="I179" t="s">
        <v>52</v>
      </c>
      <c r="K179" s="4">
        <v>7.5</v>
      </c>
      <c r="L179" s="8">
        <v>4</v>
      </c>
      <c r="M179" s="10">
        <f t="shared" si="6"/>
        <v>30</v>
      </c>
      <c r="N179">
        <v>3</v>
      </c>
      <c r="O179" s="3"/>
      <c r="P179" s="2"/>
      <c r="Q179" s="10">
        <f t="shared" si="7"/>
        <v>30</v>
      </c>
    </row>
    <row r="180" spans="1:17" x14ac:dyDescent="0.3">
      <c r="A180">
        <v>179</v>
      </c>
      <c r="B180" s="3">
        <v>44789</v>
      </c>
      <c r="C180" s="3">
        <f t="shared" si="8"/>
        <v>44789</v>
      </c>
      <c r="D180">
        <v>6143</v>
      </c>
      <c r="E180" s="43" t="str">
        <f>VLOOKUP(SalesTable[[#This Row],[Salesperson ID]],Salespeople!$A$2:$B$16,2,TRUE)</f>
        <v>Liane Cormier</v>
      </c>
      <c r="F180">
        <v>22645</v>
      </c>
      <c r="G180" t="s">
        <v>111</v>
      </c>
      <c r="H180" t="s">
        <v>41</v>
      </c>
      <c r="I180" t="s">
        <v>68</v>
      </c>
      <c r="K180" s="4">
        <v>7.5</v>
      </c>
      <c r="L180" s="8">
        <v>9</v>
      </c>
      <c r="M180" s="10">
        <f t="shared" si="6"/>
        <v>67.5</v>
      </c>
      <c r="N180">
        <v>0</v>
      </c>
      <c r="O180" s="3"/>
      <c r="P180" s="2"/>
      <c r="Q180" s="10">
        <f t="shared" si="7"/>
        <v>67.5</v>
      </c>
    </row>
    <row r="181" spans="1:17" x14ac:dyDescent="0.3">
      <c r="A181">
        <v>180</v>
      </c>
      <c r="B181" s="3">
        <v>44789</v>
      </c>
      <c r="C181" s="3">
        <f t="shared" si="8"/>
        <v>44789</v>
      </c>
      <c r="D181">
        <v>6678</v>
      </c>
      <c r="E181" s="43" t="str">
        <f>VLOOKUP(SalesTable[[#This Row],[Salesperson ID]],Salespeople!$A$2:$B$16,2,TRUE)</f>
        <v>Sergio Galvez</v>
      </c>
      <c r="F181">
        <v>22883</v>
      </c>
      <c r="G181" t="s">
        <v>192</v>
      </c>
      <c r="H181" t="s">
        <v>66</v>
      </c>
      <c r="I181" t="s">
        <v>99</v>
      </c>
      <c r="K181" s="4">
        <v>12</v>
      </c>
      <c r="L181" s="8">
        <v>9</v>
      </c>
      <c r="M181" s="10">
        <f t="shared" si="6"/>
        <v>108</v>
      </c>
      <c r="N181">
        <v>0</v>
      </c>
      <c r="O181" s="3"/>
      <c r="P181" s="2"/>
      <c r="Q181" s="10">
        <f t="shared" si="7"/>
        <v>108</v>
      </c>
    </row>
    <row r="182" spans="1:17" x14ac:dyDescent="0.3">
      <c r="A182">
        <v>181</v>
      </c>
      <c r="B182" s="3">
        <v>44790</v>
      </c>
      <c r="C182" s="3">
        <f t="shared" si="8"/>
        <v>44790</v>
      </c>
      <c r="D182">
        <v>5400</v>
      </c>
      <c r="E182" s="43" t="str">
        <f>VLOOKUP(SalesTable[[#This Row],[Salesperson ID]],Salespeople!$A$2:$B$16,2,TRUE)</f>
        <v>Igor Almeida</v>
      </c>
      <c r="F182">
        <v>17696</v>
      </c>
      <c r="G182" t="s">
        <v>176</v>
      </c>
      <c r="H182" t="s">
        <v>49</v>
      </c>
      <c r="I182" t="s">
        <v>52</v>
      </c>
      <c r="K182" s="4">
        <v>7.5</v>
      </c>
      <c r="L182" s="8">
        <v>10</v>
      </c>
      <c r="M182" s="10">
        <f t="shared" si="6"/>
        <v>75</v>
      </c>
      <c r="N182">
        <v>1</v>
      </c>
      <c r="O182" s="3"/>
      <c r="P182" s="2"/>
      <c r="Q182" s="10">
        <f t="shared" si="7"/>
        <v>75</v>
      </c>
    </row>
    <row r="183" spans="1:17" x14ac:dyDescent="0.3">
      <c r="A183">
        <v>182</v>
      </c>
      <c r="B183" s="3">
        <v>44790</v>
      </c>
      <c r="C183" s="3">
        <f t="shared" si="8"/>
        <v>44790</v>
      </c>
      <c r="D183">
        <v>6357</v>
      </c>
      <c r="E183" s="43" t="str">
        <f>VLOOKUP(SalesTable[[#This Row],[Salesperson ID]],Salespeople!$A$2:$B$16,2,TRUE)</f>
        <v>Sergio Galvez</v>
      </c>
      <c r="F183">
        <v>18962</v>
      </c>
      <c r="G183" t="s">
        <v>169</v>
      </c>
      <c r="H183" t="s">
        <v>51</v>
      </c>
      <c r="I183" t="s">
        <v>68</v>
      </c>
      <c r="K183" s="4">
        <v>7.5</v>
      </c>
      <c r="L183" s="8">
        <v>1</v>
      </c>
      <c r="M183" s="10">
        <f t="shared" si="6"/>
        <v>7.5</v>
      </c>
      <c r="N183">
        <v>2</v>
      </c>
      <c r="O183" s="3"/>
      <c r="P183" s="2"/>
      <c r="Q183" s="10">
        <f t="shared" si="7"/>
        <v>7.5</v>
      </c>
    </row>
    <row r="184" spans="1:17" x14ac:dyDescent="0.3">
      <c r="A184">
        <v>183</v>
      </c>
      <c r="B184" s="3">
        <v>44790</v>
      </c>
      <c r="C184" s="3">
        <f t="shared" si="8"/>
        <v>44790</v>
      </c>
      <c r="D184">
        <v>5400</v>
      </c>
      <c r="E184" s="43" t="str">
        <f>VLOOKUP(SalesTable[[#This Row],[Salesperson ID]],Salespeople!$A$2:$B$16,2,TRUE)</f>
        <v>Igor Almeida</v>
      </c>
      <c r="F184">
        <v>23448</v>
      </c>
      <c r="G184" t="s">
        <v>193</v>
      </c>
      <c r="H184" t="s">
        <v>56</v>
      </c>
      <c r="I184" t="s">
        <v>47</v>
      </c>
      <c r="K184" s="4">
        <v>7.5</v>
      </c>
      <c r="L184" s="8">
        <v>10</v>
      </c>
      <c r="M184" s="10">
        <f t="shared" si="6"/>
        <v>75</v>
      </c>
      <c r="N184">
        <v>2</v>
      </c>
      <c r="O184" s="3"/>
      <c r="P184" s="2"/>
      <c r="Q184" s="10">
        <f t="shared" si="7"/>
        <v>75</v>
      </c>
    </row>
    <row r="185" spans="1:17" x14ac:dyDescent="0.3">
      <c r="A185">
        <v>184</v>
      </c>
      <c r="B185" s="3">
        <v>44791</v>
      </c>
      <c r="C185" s="3">
        <f t="shared" si="8"/>
        <v>44791</v>
      </c>
      <c r="D185">
        <v>6250</v>
      </c>
      <c r="E185" s="43" t="str">
        <f>VLOOKUP(SalesTable[[#This Row],[Salesperson ID]],Salespeople!$A$2:$B$16,2,TRUE)</f>
        <v>Sergio Galvez</v>
      </c>
      <c r="F185">
        <v>26510</v>
      </c>
      <c r="G185" t="s">
        <v>194</v>
      </c>
      <c r="H185" t="s">
        <v>56</v>
      </c>
      <c r="I185" t="s">
        <v>61</v>
      </c>
      <c r="K185" s="4">
        <v>9</v>
      </c>
      <c r="L185" s="8">
        <v>9</v>
      </c>
      <c r="M185" s="10">
        <f t="shared" si="6"/>
        <v>81</v>
      </c>
      <c r="N185">
        <v>0</v>
      </c>
      <c r="O185" s="3"/>
      <c r="P185" s="2"/>
      <c r="Q185" s="10">
        <f t="shared" si="7"/>
        <v>81</v>
      </c>
    </row>
    <row r="186" spans="1:17" x14ac:dyDescent="0.3">
      <c r="A186">
        <v>185</v>
      </c>
      <c r="B186" s="3">
        <v>44791</v>
      </c>
      <c r="C186" s="3">
        <f t="shared" si="8"/>
        <v>44791</v>
      </c>
      <c r="D186">
        <v>6892</v>
      </c>
      <c r="E186" s="43" t="str">
        <f>VLOOKUP(SalesTable[[#This Row],[Salesperson ID]],Salespeople!$A$2:$B$16,2,TRUE)</f>
        <v>Sergio Galvez</v>
      </c>
      <c r="F186">
        <v>17067</v>
      </c>
      <c r="G186" t="s">
        <v>124</v>
      </c>
      <c r="H186" t="s">
        <v>54</v>
      </c>
      <c r="I186" t="s">
        <v>59</v>
      </c>
      <c r="K186" s="4">
        <v>9</v>
      </c>
      <c r="L186" s="8">
        <v>2</v>
      </c>
      <c r="M186" s="10">
        <f t="shared" si="6"/>
        <v>18</v>
      </c>
      <c r="N186">
        <v>3</v>
      </c>
      <c r="O186" s="3"/>
      <c r="P186" s="2"/>
      <c r="Q186" s="10">
        <f t="shared" si="7"/>
        <v>18</v>
      </c>
    </row>
    <row r="187" spans="1:17" x14ac:dyDescent="0.3">
      <c r="A187">
        <v>186</v>
      </c>
      <c r="B187" s="3">
        <v>44792</v>
      </c>
      <c r="C187" s="3">
        <f t="shared" si="8"/>
        <v>44792</v>
      </c>
      <c r="D187">
        <v>6464</v>
      </c>
      <c r="E187" s="43" t="str">
        <f>VLOOKUP(SalesTable[[#This Row],[Salesperson ID]],Salespeople!$A$2:$B$16,2,TRUE)</f>
        <v>Sergio Galvez</v>
      </c>
      <c r="F187">
        <v>23607</v>
      </c>
      <c r="G187" t="s">
        <v>195</v>
      </c>
      <c r="H187" t="s">
        <v>46</v>
      </c>
      <c r="I187" t="s">
        <v>44</v>
      </c>
      <c r="K187" s="4">
        <v>12</v>
      </c>
      <c r="L187" s="8">
        <v>8</v>
      </c>
      <c r="M187" s="10">
        <f t="shared" si="6"/>
        <v>96</v>
      </c>
      <c r="N187">
        <v>2</v>
      </c>
      <c r="O187" s="3"/>
      <c r="P187" s="2"/>
      <c r="Q187" s="10">
        <f t="shared" si="7"/>
        <v>96</v>
      </c>
    </row>
    <row r="188" spans="1:17" x14ac:dyDescent="0.3">
      <c r="A188">
        <v>187</v>
      </c>
      <c r="B188" s="3">
        <v>44792</v>
      </c>
      <c r="C188" s="3">
        <f t="shared" si="8"/>
        <v>44792</v>
      </c>
      <c r="D188">
        <v>6357</v>
      </c>
      <c r="E188" s="43" t="str">
        <f>VLOOKUP(SalesTable[[#This Row],[Salesperson ID]],Salespeople!$A$2:$B$16,2,TRUE)</f>
        <v>Sergio Galvez</v>
      </c>
      <c r="F188">
        <v>17038</v>
      </c>
      <c r="G188" t="s">
        <v>94</v>
      </c>
      <c r="H188" t="s">
        <v>88</v>
      </c>
      <c r="I188" t="s">
        <v>99</v>
      </c>
      <c r="K188" s="4">
        <v>12</v>
      </c>
      <c r="L188" s="8">
        <v>10</v>
      </c>
      <c r="M188" s="10">
        <f t="shared" si="6"/>
        <v>120</v>
      </c>
      <c r="N188">
        <v>1</v>
      </c>
      <c r="O188" s="3"/>
      <c r="P188" s="2"/>
      <c r="Q188" s="10">
        <f t="shared" si="7"/>
        <v>120</v>
      </c>
    </row>
    <row r="189" spans="1:17" x14ac:dyDescent="0.3">
      <c r="A189">
        <v>188</v>
      </c>
      <c r="B189" s="3">
        <v>44792</v>
      </c>
      <c r="C189" s="3">
        <f t="shared" si="8"/>
        <v>44792</v>
      </c>
      <c r="D189">
        <v>6464</v>
      </c>
      <c r="E189" s="43" t="str">
        <f>VLOOKUP(SalesTable[[#This Row],[Salesperson ID]],Salespeople!$A$2:$B$16,2,TRUE)</f>
        <v>Sergio Galvez</v>
      </c>
      <c r="F189">
        <v>10828</v>
      </c>
      <c r="G189" t="s">
        <v>156</v>
      </c>
      <c r="H189" t="s">
        <v>49</v>
      </c>
      <c r="I189" t="s">
        <v>47</v>
      </c>
      <c r="K189" s="4">
        <v>7.5</v>
      </c>
      <c r="L189" s="8">
        <v>1</v>
      </c>
      <c r="M189" s="10">
        <f t="shared" si="6"/>
        <v>7.5</v>
      </c>
      <c r="N189">
        <v>1</v>
      </c>
      <c r="O189" s="3"/>
      <c r="P189" s="2"/>
      <c r="Q189" s="10">
        <f t="shared" si="7"/>
        <v>7.5</v>
      </c>
    </row>
    <row r="190" spans="1:17" x14ac:dyDescent="0.3">
      <c r="A190">
        <v>189</v>
      </c>
      <c r="B190" s="3">
        <v>44792</v>
      </c>
      <c r="C190" s="3">
        <f t="shared" si="8"/>
        <v>44792</v>
      </c>
      <c r="D190">
        <v>4350</v>
      </c>
      <c r="E190" s="43" t="str">
        <f>VLOOKUP(SalesTable[[#This Row],[Salesperson ID]],Salespeople!$A$2:$B$16,2,TRUE)</f>
        <v>Igor Almeida</v>
      </c>
      <c r="F190">
        <v>25329</v>
      </c>
      <c r="G190" t="s">
        <v>167</v>
      </c>
      <c r="H190" t="s">
        <v>92</v>
      </c>
      <c r="I190" t="s">
        <v>99</v>
      </c>
      <c r="K190" s="4">
        <v>12</v>
      </c>
      <c r="L190" s="8">
        <v>4</v>
      </c>
      <c r="M190" s="10">
        <f t="shared" si="6"/>
        <v>48</v>
      </c>
      <c r="N190">
        <v>2</v>
      </c>
      <c r="O190" s="3"/>
      <c r="P190" s="2"/>
      <c r="Q190" s="10">
        <f t="shared" si="7"/>
        <v>48</v>
      </c>
    </row>
    <row r="191" spans="1:17" x14ac:dyDescent="0.3">
      <c r="A191">
        <v>190</v>
      </c>
      <c r="B191" s="3">
        <v>44792</v>
      </c>
      <c r="C191" s="3">
        <f t="shared" si="8"/>
        <v>44792</v>
      </c>
      <c r="D191">
        <v>6892</v>
      </c>
      <c r="E191" s="43" t="str">
        <f>VLOOKUP(SalesTable[[#This Row],[Salesperson ID]],Salespeople!$A$2:$B$16,2,TRUE)</f>
        <v>Sergio Galvez</v>
      </c>
      <c r="F191">
        <v>23361</v>
      </c>
      <c r="G191" t="s">
        <v>196</v>
      </c>
      <c r="H191" t="s">
        <v>41</v>
      </c>
      <c r="I191" t="s">
        <v>64</v>
      </c>
      <c r="K191" s="4">
        <v>5.95</v>
      </c>
      <c r="L191" s="8">
        <v>4</v>
      </c>
      <c r="M191" s="10">
        <f t="shared" si="6"/>
        <v>23.8</v>
      </c>
      <c r="N191">
        <v>0</v>
      </c>
      <c r="O191" s="3"/>
      <c r="P191" s="2"/>
      <c r="Q191" s="10">
        <f t="shared" si="7"/>
        <v>23.8</v>
      </c>
    </row>
    <row r="192" spans="1:17" x14ac:dyDescent="0.3">
      <c r="A192">
        <v>191</v>
      </c>
      <c r="B192" s="3">
        <v>44793</v>
      </c>
      <c r="C192" s="3">
        <f t="shared" si="8"/>
        <v>44793</v>
      </c>
      <c r="D192">
        <v>6464</v>
      </c>
      <c r="E192" s="43" t="str">
        <f>VLOOKUP(SalesTable[[#This Row],[Salesperson ID]],Salespeople!$A$2:$B$16,2,TRUE)</f>
        <v>Sergio Galvez</v>
      </c>
      <c r="F192">
        <v>10793</v>
      </c>
      <c r="G192" t="s">
        <v>166</v>
      </c>
      <c r="H192" t="s">
        <v>63</v>
      </c>
      <c r="I192" t="s">
        <v>36</v>
      </c>
      <c r="K192" s="4">
        <v>5.95</v>
      </c>
      <c r="L192" s="8">
        <v>3</v>
      </c>
      <c r="M192" s="10">
        <f t="shared" si="6"/>
        <v>17.850000000000001</v>
      </c>
      <c r="N192">
        <v>2</v>
      </c>
      <c r="O192" s="3"/>
      <c r="P192" s="2"/>
      <c r="Q192" s="10">
        <f t="shared" si="7"/>
        <v>17.850000000000001</v>
      </c>
    </row>
    <row r="193" spans="1:17" x14ac:dyDescent="0.3">
      <c r="A193">
        <v>192</v>
      </c>
      <c r="B193" s="3">
        <v>44793</v>
      </c>
      <c r="C193" s="3">
        <f t="shared" si="8"/>
        <v>44793</v>
      </c>
      <c r="D193">
        <v>6464</v>
      </c>
      <c r="E193" s="43" t="str">
        <f>VLOOKUP(SalesTable[[#This Row],[Salesperson ID]],Salespeople!$A$2:$B$16,2,TRUE)</f>
        <v>Sergio Galvez</v>
      </c>
      <c r="F193">
        <v>25772</v>
      </c>
      <c r="G193" t="s">
        <v>162</v>
      </c>
      <c r="H193" t="s">
        <v>96</v>
      </c>
      <c r="I193" t="s">
        <v>44</v>
      </c>
      <c r="K193" s="4">
        <v>12</v>
      </c>
      <c r="L193" s="8">
        <v>3</v>
      </c>
      <c r="M193" s="10">
        <f t="shared" si="6"/>
        <v>36</v>
      </c>
      <c r="N193">
        <v>2</v>
      </c>
      <c r="O193" s="3"/>
      <c r="P193" s="2"/>
      <c r="Q193" s="10">
        <f t="shared" si="7"/>
        <v>36</v>
      </c>
    </row>
    <row r="194" spans="1:17" x14ac:dyDescent="0.3">
      <c r="A194">
        <v>193</v>
      </c>
      <c r="B194" s="3">
        <v>44793</v>
      </c>
      <c r="C194" s="3">
        <f t="shared" si="8"/>
        <v>44793</v>
      </c>
      <c r="D194">
        <v>4350</v>
      </c>
      <c r="E194" s="43" t="str">
        <f>VLOOKUP(SalesTable[[#This Row],[Salesperson ID]],Salespeople!$A$2:$B$16,2,TRUE)</f>
        <v>Igor Almeida</v>
      </c>
      <c r="F194">
        <v>15616</v>
      </c>
      <c r="G194" t="s">
        <v>190</v>
      </c>
      <c r="H194" t="s">
        <v>63</v>
      </c>
      <c r="I194" t="s">
        <v>68</v>
      </c>
      <c r="K194" s="4">
        <v>7.5</v>
      </c>
      <c r="L194" s="8">
        <v>4</v>
      </c>
      <c r="M194" s="10">
        <f t="shared" ref="M194:M257" si="9">K194*L194</f>
        <v>30</v>
      </c>
      <c r="N194">
        <v>1</v>
      </c>
      <c r="O194" s="3"/>
      <c r="P194" s="2"/>
      <c r="Q194" s="10">
        <f t="shared" ref="Q194:Q257" si="10">M194-M194*P194</f>
        <v>30</v>
      </c>
    </row>
    <row r="195" spans="1:17" x14ac:dyDescent="0.3">
      <c r="A195">
        <v>194</v>
      </c>
      <c r="B195" s="3">
        <v>44793</v>
      </c>
      <c r="C195" s="3">
        <f t="shared" ref="C195:C258" si="11">B195</f>
        <v>44793</v>
      </c>
      <c r="D195">
        <v>8064</v>
      </c>
      <c r="E195" s="43" t="str">
        <f>VLOOKUP(SalesTable[[#This Row],[Salesperson ID]],Salespeople!$A$2:$B$16,2,TRUE)</f>
        <v>Sergio Galvez</v>
      </c>
      <c r="F195">
        <v>12504</v>
      </c>
      <c r="G195" t="s">
        <v>197</v>
      </c>
      <c r="H195" t="s">
        <v>56</v>
      </c>
      <c r="I195" t="s">
        <v>36</v>
      </c>
      <c r="K195" s="4">
        <v>5.95</v>
      </c>
      <c r="L195" s="8">
        <v>5</v>
      </c>
      <c r="M195" s="10">
        <f t="shared" si="9"/>
        <v>29.75</v>
      </c>
      <c r="N195">
        <v>0</v>
      </c>
      <c r="O195" s="3"/>
      <c r="P195" s="2"/>
      <c r="Q195" s="10">
        <f t="shared" si="10"/>
        <v>29.75</v>
      </c>
    </row>
    <row r="196" spans="1:17" x14ac:dyDescent="0.3">
      <c r="A196">
        <v>195</v>
      </c>
      <c r="B196" s="3">
        <v>44793</v>
      </c>
      <c r="C196" s="3">
        <f t="shared" si="11"/>
        <v>44793</v>
      </c>
      <c r="D196">
        <v>6143</v>
      </c>
      <c r="E196" s="43" t="str">
        <f>VLOOKUP(SalesTable[[#This Row],[Salesperson ID]],Salespeople!$A$2:$B$16,2,TRUE)</f>
        <v>Liane Cormier</v>
      </c>
      <c r="F196">
        <v>15868</v>
      </c>
      <c r="G196" t="s">
        <v>175</v>
      </c>
      <c r="H196" t="s">
        <v>88</v>
      </c>
      <c r="I196" t="s">
        <v>68</v>
      </c>
      <c r="K196" s="4">
        <v>7.5</v>
      </c>
      <c r="L196" s="8">
        <v>1</v>
      </c>
      <c r="M196" s="10">
        <f t="shared" si="9"/>
        <v>7.5</v>
      </c>
      <c r="N196">
        <v>1</v>
      </c>
      <c r="O196" s="3"/>
      <c r="P196" s="2"/>
      <c r="Q196" s="10">
        <f t="shared" si="10"/>
        <v>7.5</v>
      </c>
    </row>
    <row r="197" spans="1:17" x14ac:dyDescent="0.3">
      <c r="A197">
        <v>196</v>
      </c>
      <c r="B197" s="3">
        <v>44794</v>
      </c>
      <c r="C197" s="3">
        <f t="shared" si="11"/>
        <v>44794</v>
      </c>
      <c r="D197">
        <v>6464</v>
      </c>
      <c r="E197" s="43" t="str">
        <f>VLOOKUP(SalesTable[[#This Row],[Salesperson ID]],Salespeople!$A$2:$B$16,2,TRUE)</f>
        <v>Sergio Galvez</v>
      </c>
      <c r="F197">
        <v>22611</v>
      </c>
      <c r="G197" t="s">
        <v>115</v>
      </c>
      <c r="H197" t="s">
        <v>98</v>
      </c>
      <c r="I197" t="s">
        <v>59</v>
      </c>
      <c r="K197" s="4">
        <v>9</v>
      </c>
      <c r="L197" s="8">
        <v>5</v>
      </c>
      <c r="M197" s="10">
        <f t="shared" si="9"/>
        <v>45</v>
      </c>
      <c r="N197">
        <v>2</v>
      </c>
      <c r="O197" s="3"/>
      <c r="P197" s="2"/>
      <c r="Q197" s="10">
        <f t="shared" si="10"/>
        <v>45</v>
      </c>
    </row>
    <row r="198" spans="1:17" x14ac:dyDescent="0.3">
      <c r="A198">
        <v>197</v>
      </c>
      <c r="B198" s="3">
        <v>44794</v>
      </c>
      <c r="C198" s="3">
        <f t="shared" si="11"/>
        <v>44794</v>
      </c>
      <c r="D198">
        <v>8064</v>
      </c>
      <c r="E198" s="43" t="str">
        <f>VLOOKUP(SalesTable[[#This Row],[Salesperson ID]],Salespeople!$A$2:$B$16,2,TRUE)</f>
        <v>Sergio Galvez</v>
      </c>
      <c r="F198">
        <v>24537</v>
      </c>
      <c r="G198" t="s">
        <v>181</v>
      </c>
      <c r="H198" t="s">
        <v>66</v>
      </c>
      <c r="I198" t="s">
        <v>68</v>
      </c>
      <c r="K198" s="4">
        <v>7.5</v>
      </c>
      <c r="L198" s="8">
        <v>4</v>
      </c>
      <c r="M198" s="10">
        <f t="shared" si="9"/>
        <v>30</v>
      </c>
      <c r="N198">
        <v>2</v>
      </c>
      <c r="O198" s="3"/>
      <c r="P198" s="2"/>
      <c r="Q198" s="10">
        <f t="shared" si="10"/>
        <v>30</v>
      </c>
    </row>
    <row r="199" spans="1:17" x14ac:dyDescent="0.3">
      <c r="A199">
        <v>198</v>
      </c>
      <c r="B199" s="3">
        <v>44795</v>
      </c>
      <c r="C199" s="3">
        <f t="shared" si="11"/>
        <v>44795</v>
      </c>
      <c r="D199">
        <v>6678</v>
      </c>
      <c r="E199" s="43" t="str">
        <f>VLOOKUP(SalesTable[[#This Row],[Salesperson ID]],Salespeople!$A$2:$B$16,2,TRUE)</f>
        <v>Sergio Galvez</v>
      </c>
      <c r="F199">
        <v>23827</v>
      </c>
      <c r="G199" t="s">
        <v>152</v>
      </c>
      <c r="H199" t="s">
        <v>78</v>
      </c>
      <c r="I199" t="s">
        <v>47</v>
      </c>
      <c r="K199" s="4">
        <v>7.5</v>
      </c>
      <c r="L199" s="8">
        <v>9</v>
      </c>
      <c r="M199" s="10">
        <f t="shared" si="9"/>
        <v>67.5</v>
      </c>
      <c r="N199">
        <v>3</v>
      </c>
      <c r="O199" s="3"/>
      <c r="P199" s="2"/>
      <c r="Q199" s="10">
        <f t="shared" si="10"/>
        <v>67.5</v>
      </c>
    </row>
    <row r="200" spans="1:17" x14ac:dyDescent="0.3">
      <c r="A200">
        <v>199</v>
      </c>
      <c r="B200" s="3">
        <v>44795</v>
      </c>
      <c r="C200" s="3">
        <f t="shared" si="11"/>
        <v>44795</v>
      </c>
      <c r="D200">
        <v>6892</v>
      </c>
      <c r="E200" s="43" t="str">
        <f>VLOOKUP(SalesTable[[#This Row],[Salesperson ID]],Salespeople!$A$2:$B$16,2,TRUE)</f>
        <v>Sergio Galvez</v>
      </c>
      <c r="F200">
        <v>12971</v>
      </c>
      <c r="G200" t="s">
        <v>146</v>
      </c>
      <c r="H200" t="s">
        <v>92</v>
      </c>
      <c r="I200" t="s">
        <v>39</v>
      </c>
      <c r="K200" s="4">
        <v>8</v>
      </c>
      <c r="L200" s="8">
        <v>9</v>
      </c>
      <c r="M200" s="10">
        <f t="shared" si="9"/>
        <v>72</v>
      </c>
      <c r="N200">
        <v>0</v>
      </c>
      <c r="O200" s="3"/>
      <c r="P200" s="2"/>
      <c r="Q200" s="10">
        <f t="shared" si="10"/>
        <v>72</v>
      </c>
    </row>
    <row r="201" spans="1:17" x14ac:dyDescent="0.3">
      <c r="A201">
        <v>200</v>
      </c>
      <c r="B201" s="3">
        <v>44797</v>
      </c>
      <c r="C201" s="3">
        <f t="shared" si="11"/>
        <v>44797</v>
      </c>
      <c r="D201">
        <v>6464</v>
      </c>
      <c r="E201" s="43" t="str">
        <f>VLOOKUP(SalesTable[[#This Row],[Salesperson ID]],Salespeople!$A$2:$B$16,2,TRUE)</f>
        <v>Sergio Galvez</v>
      </c>
      <c r="F201">
        <v>15561</v>
      </c>
      <c r="G201" t="s">
        <v>69</v>
      </c>
      <c r="H201" t="s">
        <v>56</v>
      </c>
      <c r="I201" t="s">
        <v>64</v>
      </c>
      <c r="K201" s="4">
        <v>5.95</v>
      </c>
      <c r="L201" s="8">
        <v>8</v>
      </c>
      <c r="M201" s="10">
        <f t="shared" si="9"/>
        <v>47.6</v>
      </c>
      <c r="N201">
        <v>2</v>
      </c>
      <c r="O201" s="3"/>
      <c r="P201" s="2"/>
      <c r="Q201" s="10">
        <f t="shared" si="10"/>
        <v>47.6</v>
      </c>
    </row>
    <row r="202" spans="1:17" x14ac:dyDescent="0.3">
      <c r="A202">
        <v>201</v>
      </c>
      <c r="B202" s="3">
        <v>44797</v>
      </c>
      <c r="C202" s="3">
        <f t="shared" si="11"/>
        <v>44797</v>
      </c>
      <c r="D202">
        <v>6464</v>
      </c>
      <c r="E202" s="43" t="str">
        <f>VLOOKUP(SalesTable[[#This Row],[Salesperson ID]],Salespeople!$A$2:$B$16,2,TRUE)</f>
        <v>Sergio Galvez</v>
      </c>
      <c r="F202">
        <v>19842</v>
      </c>
      <c r="G202" t="s">
        <v>198</v>
      </c>
      <c r="H202" t="s">
        <v>96</v>
      </c>
      <c r="I202" t="s">
        <v>61</v>
      </c>
      <c r="K202" s="4">
        <v>9</v>
      </c>
      <c r="L202" s="8">
        <v>8</v>
      </c>
      <c r="M202" s="10">
        <f t="shared" si="9"/>
        <v>72</v>
      </c>
      <c r="N202">
        <v>2</v>
      </c>
      <c r="O202" s="3"/>
      <c r="P202" s="2"/>
      <c r="Q202" s="10">
        <f t="shared" si="10"/>
        <v>72</v>
      </c>
    </row>
    <row r="203" spans="1:17" x14ac:dyDescent="0.3">
      <c r="A203">
        <v>202</v>
      </c>
      <c r="B203" s="3">
        <v>44798</v>
      </c>
      <c r="C203" s="3">
        <f t="shared" si="11"/>
        <v>44798</v>
      </c>
      <c r="D203">
        <v>5382</v>
      </c>
      <c r="E203" s="43" t="str">
        <f>VLOOKUP(SalesTable[[#This Row],[Salesperson ID]],Salespeople!$A$2:$B$16,2,TRUE)</f>
        <v>Igor Almeida</v>
      </c>
      <c r="F203">
        <v>25940</v>
      </c>
      <c r="G203" t="s">
        <v>199</v>
      </c>
      <c r="H203" t="s">
        <v>84</v>
      </c>
      <c r="I203" t="s">
        <v>39</v>
      </c>
      <c r="K203" s="4">
        <v>8</v>
      </c>
      <c r="L203" s="8">
        <v>4</v>
      </c>
      <c r="M203" s="10">
        <f t="shared" si="9"/>
        <v>32</v>
      </c>
      <c r="N203">
        <v>1</v>
      </c>
      <c r="O203" s="3"/>
      <c r="P203" s="2"/>
      <c r="Q203" s="10">
        <f t="shared" si="10"/>
        <v>32</v>
      </c>
    </row>
    <row r="204" spans="1:17" x14ac:dyDescent="0.3">
      <c r="A204">
        <v>203</v>
      </c>
      <c r="B204" s="3">
        <v>44798</v>
      </c>
      <c r="C204" s="3">
        <f t="shared" si="11"/>
        <v>44798</v>
      </c>
      <c r="D204">
        <v>5346</v>
      </c>
      <c r="E204" s="43" t="str">
        <f>VLOOKUP(SalesTable[[#This Row],[Salesperson ID]],Salespeople!$A$2:$B$16,2,TRUE)</f>
        <v>Igor Almeida</v>
      </c>
      <c r="F204">
        <v>24735</v>
      </c>
      <c r="G204" t="s">
        <v>188</v>
      </c>
      <c r="H204" t="s">
        <v>54</v>
      </c>
      <c r="I204" t="s">
        <v>36</v>
      </c>
      <c r="K204" s="4">
        <v>5.95</v>
      </c>
      <c r="L204" s="8">
        <v>9</v>
      </c>
      <c r="M204" s="10">
        <f t="shared" si="9"/>
        <v>53.550000000000004</v>
      </c>
      <c r="N204">
        <v>1</v>
      </c>
      <c r="O204" s="3"/>
      <c r="P204" s="2"/>
      <c r="Q204" s="10">
        <f t="shared" si="10"/>
        <v>53.550000000000004</v>
      </c>
    </row>
    <row r="205" spans="1:17" x14ac:dyDescent="0.3">
      <c r="A205">
        <v>204</v>
      </c>
      <c r="B205" s="3">
        <v>44798</v>
      </c>
      <c r="C205" s="3">
        <f t="shared" si="11"/>
        <v>44798</v>
      </c>
      <c r="D205">
        <v>5400</v>
      </c>
      <c r="E205" s="43" t="str">
        <f>VLOOKUP(SalesTable[[#This Row],[Salesperson ID]],Salespeople!$A$2:$B$16,2,TRUE)</f>
        <v>Igor Almeida</v>
      </c>
      <c r="F205">
        <v>16953</v>
      </c>
      <c r="G205" t="s">
        <v>170</v>
      </c>
      <c r="H205" t="s">
        <v>41</v>
      </c>
      <c r="I205" t="s">
        <v>82</v>
      </c>
      <c r="K205" s="4">
        <v>12</v>
      </c>
      <c r="L205" s="8">
        <v>5</v>
      </c>
      <c r="M205" s="10">
        <f t="shared" si="9"/>
        <v>60</v>
      </c>
      <c r="N205">
        <v>3</v>
      </c>
      <c r="O205" s="3"/>
      <c r="P205" s="2"/>
      <c r="Q205" s="10">
        <f t="shared" si="10"/>
        <v>60</v>
      </c>
    </row>
    <row r="206" spans="1:17" x14ac:dyDescent="0.3">
      <c r="A206">
        <v>205</v>
      </c>
      <c r="B206" s="3">
        <v>44798</v>
      </c>
      <c r="C206" s="3">
        <f t="shared" si="11"/>
        <v>44798</v>
      </c>
      <c r="D206">
        <v>8064</v>
      </c>
      <c r="E206" s="43" t="str">
        <f>VLOOKUP(SalesTable[[#This Row],[Salesperson ID]],Salespeople!$A$2:$B$16,2,TRUE)</f>
        <v>Sergio Galvez</v>
      </c>
      <c r="F206">
        <v>17640</v>
      </c>
      <c r="G206" t="s">
        <v>179</v>
      </c>
      <c r="H206" t="s">
        <v>66</v>
      </c>
      <c r="I206" t="s">
        <v>36</v>
      </c>
      <c r="K206" s="4">
        <v>5.95</v>
      </c>
      <c r="L206" s="8">
        <v>8</v>
      </c>
      <c r="M206" s="10">
        <f t="shared" si="9"/>
        <v>47.6</v>
      </c>
      <c r="N206">
        <v>2</v>
      </c>
      <c r="O206" s="3"/>
      <c r="P206" s="2"/>
      <c r="Q206" s="10">
        <f t="shared" si="10"/>
        <v>47.6</v>
      </c>
    </row>
    <row r="207" spans="1:17" x14ac:dyDescent="0.3">
      <c r="A207">
        <v>206</v>
      </c>
      <c r="B207" s="3">
        <v>44798</v>
      </c>
      <c r="C207" s="3">
        <f t="shared" si="11"/>
        <v>44798</v>
      </c>
      <c r="D207">
        <v>6357</v>
      </c>
      <c r="E207" s="43" t="str">
        <f>VLOOKUP(SalesTable[[#This Row],[Salesperson ID]],Salespeople!$A$2:$B$16,2,TRUE)</f>
        <v>Sergio Galvez</v>
      </c>
      <c r="F207">
        <v>22911</v>
      </c>
      <c r="G207" t="s">
        <v>114</v>
      </c>
      <c r="H207" t="s">
        <v>66</v>
      </c>
      <c r="I207" t="s">
        <v>36</v>
      </c>
      <c r="K207" s="4">
        <v>5.95</v>
      </c>
      <c r="L207" s="8">
        <v>5</v>
      </c>
      <c r="M207" s="10">
        <f t="shared" si="9"/>
        <v>29.75</v>
      </c>
      <c r="N207">
        <v>2</v>
      </c>
      <c r="O207" s="3"/>
      <c r="P207" s="2"/>
      <c r="Q207" s="10">
        <f t="shared" si="10"/>
        <v>29.75</v>
      </c>
    </row>
    <row r="208" spans="1:17" x14ac:dyDescent="0.3">
      <c r="A208">
        <v>207</v>
      </c>
      <c r="B208" s="3">
        <v>44798</v>
      </c>
      <c r="C208" s="3">
        <f t="shared" si="11"/>
        <v>44798</v>
      </c>
      <c r="D208">
        <v>6571</v>
      </c>
      <c r="E208" s="43" t="str">
        <f>VLOOKUP(SalesTable[[#This Row],[Salesperson ID]],Salespeople!$A$2:$B$16,2,TRUE)</f>
        <v>Sergio Galvez</v>
      </c>
      <c r="F208">
        <v>19737</v>
      </c>
      <c r="G208" t="s">
        <v>200</v>
      </c>
      <c r="H208" t="s">
        <v>96</v>
      </c>
      <c r="I208" t="s">
        <v>68</v>
      </c>
      <c r="K208" s="4">
        <v>7.5</v>
      </c>
      <c r="L208" s="8">
        <v>9</v>
      </c>
      <c r="M208" s="10">
        <f t="shared" si="9"/>
        <v>67.5</v>
      </c>
      <c r="N208">
        <v>0</v>
      </c>
      <c r="O208" s="3"/>
      <c r="P208" s="2"/>
      <c r="Q208" s="10">
        <f t="shared" si="10"/>
        <v>67.5</v>
      </c>
    </row>
    <row r="209" spans="1:17" x14ac:dyDescent="0.3">
      <c r="A209">
        <v>208</v>
      </c>
      <c r="B209" s="3">
        <v>44799</v>
      </c>
      <c r="C209" s="3">
        <f t="shared" si="11"/>
        <v>44799</v>
      </c>
      <c r="D209">
        <v>6571</v>
      </c>
      <c r="E209" s="43" t="str">
        <f>VLOOKUP(SalesTable[[#This Row],[Salesperson ID]],Salespeople!$A$2:$B$16,2,TRUE)</f>
        <v>Sergio Galvez</v>
      </c>
      <c r="F209">
        <v>24461</v>
      </c>
      <c r="G209" t="s">
        <v>142</v>
      </c>
      <c r="H209" t="s">
        <v>51</v>
      </c>
      <c r="I209" t="s">
        <v>59</v>
      </c>
      <c r="K209" s="4">
        <v>9</v>
      </c>
      <c r="L209" s="8">
        <v>9</v>
      </c>
      <c r="M209" s="10">
        <f t="shared" si="9"/>
        <v>81</v>
      </c>
      <c r="N209">
        <v>1</v>
      </c>
      <c r="O209" s="3"/>
      <c r="P209" s="2"/>
      <c r="Q209" s="10">
        <f t="shared" si="10"/>
        <v>81</v>
      </c>
    </row>
    <row r="210" spans="1:17" x14ac:dyDescent="0.3">
      <c r="A210">
        <v>209</v>
      </c>
      <c r="B210" s="3">
        <v>44799</v>
      </c>
      <c r="C210" s="3">
        <f t="shared" si="11"/>
        <v>44799</v>
      </c>
      <c r="D210">
        <v>5400</v>
      </c>
      <c r="E210" s="43" t="str">
        <f>VLOOKUP(SalesTable[[#This Row],[Salesperson ID]],Salespeople!$A$2:$B$16,2,TRUE)</f>
        <v>Igor Almeida</v>
      </c>
      <c r="F210">
        <v>26512</v>
      </c>
      <c r="G210" t="s">
        <v>158</v>
      </c>
      <c r="H210" t="s">
        <v>41</v>
      </c>
      <c r="I210" t="s">
        <v>61</v>
      </c>
      <c r="K210" s="4">
        <v>9</v>
      </c>
      <c r="L210" s="8">
        <v>1</v>
      </c>
      <c r="M210" s="10">
        <f t="shared" si="9"/>
        <v>9</v>
      </c>
      <c r="N210">
        <v>0</v>
      </c>
      <c r="O210" s="3"/>
      <c r="P210" s="2"/>
      <c r="Q210" s="10">
        <f t="shared" si="10"/>
        <v>9</v>
      </c>
    </row>
    <row r="211" spans="1:17" x14ac:dyDescent="0.3">
      <c r="A211">
        <v>210</v>
      </c>
      <c r="B211" s="3">
        <v>44799</v>
      </c>
      <c r="C211" s="3">
        <f t="shared" si="11"/>
        <v>44799</v>
      </c>
      <c r="D211">
        <v>5382</v>
      </c>
      <c r="E211" s="43" t="str">
        <f>VLOOKUP(SalesTable[[#This Row],[Salesperson ID]],Salespeople!$A$2:$B$16,2,TRUE)</f>
        <v>Igor Almeida</v>
      </c>
      <c r="F211">
        <v>24952</v>
      </c>
      <c r="G211" t="s">
        <v>60</v>
      </c>
      <c r="H211" t="s">
        <v>56</v>
      </c>
      <c r="I211" t="s">
        <v>52</v>
      </c>
      <c r="K211" s="4">
        <v>7.5</v>
      </c>
      <c r="L211" s="8">
        <v>6</v>
      </c>
      <c r="M211" s="10">
        <f t="shared" si="9"/>
        <v>45</v>
      </c>
      <c r="N211">
        <v>2</v>
      </c>
      <c r="O211" s="3"/>
      <c r="P211" s="2"/>
      <c r="Q211" s="10">
        <f t="shared" si="10"/>
        <v>45</v>
      </c>
    </row>
    <row r="212" spans="1:17" x14ac:dyDescent="0.3">
      <c r="A212">
        <v>211</v>
      </c>
      <c r="B212" s="3">
        <v>44799</v>
      </c>
      <c r="C212" s="3">
        <f t="shared" si="11"/>
        <v>44799</v>
      </c>
      <c r="D212">
        <v>6143</v>
      </c>
      <c r="E212" s="43" t="str">
        <f>VLOOKUP(SalesTable[[#This Row],[Salesperson ID]],Salespeople!$A$2:$B$16,2,TRUE)</f>
        <v>Liane Cormier</v>
      </c>
      <c r="F212">
        <v>13739</v>
      </c>
      <c r="G212" t="s">
        <v>130</v>
      </c>
      <c r="H212" t="s">
        <v>46</v>
      </c>
      <c r="I212" t="s">
        <v>61</v>
      </c>
      <c r="K212" s="4">
        <v>9</v>
      </c>
      <c r="L212" s="8">
        <v>3</v>
      </c>
      <c r="M212" s="10">
        <f t="shared" si="9"/>
        <v>27</v>
      </c>
      <c r="N212">
        <v>2</v>
      </c>
      <c r="O212" s="3"/>
      <c r="P212" s="2"/>
      <c r="Q212" s="10">
        <f t="shared" si="10"/>
        <v>27</v>
      </c>
    </row>
    <row r="213" spans="1:17" x14ac:dyDescent="0.3">
      <c r="A213">
        <v>212</v>
      </c>
      <c r="B213" s="3">
        <v>44800</v>
      </c>
      <c r="C213" s="3">
        <f t="shared" si="11"/>
        <v>44800</v>
      </c>
      <c r="D213">
        <v>5346</v>
      </c>
      <c r="E213" s="43" t="str">
        <f>VLOOKUP(SalesTable[[#This Row],[Salesperson ID]],Salespeople!$A$2:$B$16,2,TRUE)</f>
        <v>Igor Almeida</v>
      </c>
      <c r="F213">
        <v>20832</v>
      </c>
      <c r="G213" t="s">
        <v>183</v>
      </c>
      <c r="H213" t="s">
        <v>63</v>
      </c>
      <c r="I213" t="s">
        <v>82</v>
      </c>
      <c r="K213" s="4">
        <v>12</v>
      </c>
      <c r="L213" s="8">
        <v>10</v>
      </c>
      <c r="M213" s="10">
        <f t="shared" si="9"/>
        <v>120</v>
      </c>
      <c r="N213">
        <v>1</v>
      </c>
      <c r="O213" s="3"/>
      <c r="P213" s="2"/>
      <c r="Q213" s="10">
        <f t="shared" si="10"/>
        <v>120</v>
      </c>
    </row>
    <row r="214" spans="1:17" x14ac:dyDescent="0.3">
      <c r="A214">
        <v>213</v>
      </c>
      <c r="B214" s="3">
        <v>44800</v>
      </c>
      <c r="C214" s="3">
        <f t="shared" si="11"/>
        <v>44800</v>
      </c>
      <c r="D214">
        <v>6464</v>
      </c>
      <c r="E214" s="43" t="str">
        <f>VLOOKUP(SalesTable[[#This Row],[Salesperson ID]],Salespeople!$A$2:$B$16,2,TRUE)</f>
        <v>Sergio Galvez</v>
      </c>
      <c r="F214">
        <v>25355</v>
      </c>
      <c r="G214" t="s">
        <v>117</v>
      </c>
      <c r="H214" t="s">
        <v>98</v>
      </c>
      <c r="I214" t="s">
        <v>44</v>
      </c>
      <c r="K214" s="4">
        <v>12</v>
      </c>
      <c r="L214" s="8">
        <v>6</v>
      </c>
      <c r="M214" s="10">
        <f t="shared" si="9"/>
        <v>72</v>
      </c>
      <c r="N214">
        <v>3</v>
      </c>
      <c r="O214" s="3"/>
      <c r="P214" s="2"/>
      <c r="Q214" s="10">
        <f t="shared" si="10"/>
        <v>72</v>
      </c>
    </row>
    <row r="215" spans="1:17" x14ac:dyDescent="0.3">
      <c r="A215">
        <v>214</v>
      </c>
      <c r="B215" s="3">
        <v>44801</v>
      </c>
      <c r="C215" s="3">
        <f t="shared" si="11"/>
        <v>44801</v>
      </c>
      <c r="D215">
        <v>6678</v>
      </c>
      <c r="E215" s="43" t="str">
        <f>VLOOKUP(SalesTable[[#This Row],[Salesperson ID]],Salespeople!$A$2:$B$16,2,TRUE)</f>
        <v>Sergio Galvez</v>
      </c>
      <c r="F215">
        <v>22597</v>
      </c>
      <c r="G215" t="s">
        <v>201</v>
      </c>
      <c r="H215" t="s">
        <v>54</v>
      </c>
      <c r="I215" t="s">
        <v>39</v>
      </c>
      <c r="K215" s="4">
        <v>8</v>
      </c>
      <c r="L215" s="8">
        <v>3</v>
      </c>
      <c r="M215" s="10">
        <f t="shared" si="9"/>
        <v>24</v>
      </c>
      <c r="N215">
        <v>2</v>
      </c>
      <c r="O215" s="3"/>
      <c r="P215" s="2"/>
      <c r="Q215" s="10">
        <f t="shared" si="10"/>
        <v>24</v>
      </c>
    </row>
    <row r="216" spans="1:17" x14ac:dyDescent="0.3">
      <c r="A216">
        <v>215</v>
      </c>
      <c r="B216" s="3">
        <v>44801</v>
      </c>
      <c r="C216" s="3">
        <f t="shared" si="11"/>
        <v>44801</v>
      </c>
      <c r="D216">
        <v>6892</v>
      </c>
      <c r="E216" s="43" t="str">
        <f>VLOOKUP(SalesTable[[#This Row],[Salesperson ID]],Salespeople!$A$2:$B$16,2,TRUE)</f>
        <v>Sergio Galvez</v>
      </c>
      <c r="F216">
        <v>21702</v>
      </c>
      <c r="G216" t="s">
        <v>150</v>
      </c>
      <c r="H216" t="s">
        <v>56</v>
      </c>
      <c r="I216" t="s">
        <v>47</v>
      </c>
      <c r="K216" s="4">
        <v>7.5</v>
      </c>
      <c r="L216" s="8">
        <v>3</v>
      </c>
      <c r="M216" s="10">
        <f t="shared" si="9"/>
        <v>22.5</v>
      </c>
      <c r="N216">
        <v>1</v>
      </c>
      <c r="O216" s="3"/>
      <c r="P216" s="2"/>
      <c r="Q216" s="10">
        <f t="shared" si="10"/>
        <v>22.5</v>
      </c>
    </row>
    <row r="217" spans="1:17" x14ac:dyDescent="0.3">
      <c r="A217">
        <v>216</v>
      </c>
      <c r="B217" s="3">
        <v>44801</v>
      </c>
      <c r="C217" s="3">
        <f t="shared" si="11"/>
        <v>44801</v>
      </c>
      <c r="D217">
        <v>6678</v>
      </c>
      <c r="E217" s="43" t="str">
        <f>VLOOKUP(SalesTable[[#This Row],[Salesperson ID]],Salespeople!$A$2:$B$16,2,TRUE)</f>
        <v>Sergio Galvez</v>
      </c>
      <c r="F217">
        <v>21914</v>
      </c>
      <c r="G217" t="s">
        <v>202</v>
      </c>
      <c r="H217" t="s">
        <v>51</v>
      </c>
      <c r="I217" t="s">
        <v>64</v>
      </c>
      <c r="K217" s="4">
        <v>5.95</v>
      </c>
      <c r="L217" s="8">
        <v>2</v>
      </c>
      <c r="M217" s="10">
        <f t="shared" si="9"/>
        <v>11.9</v>
      </c>
      <c r="N217">
        <v>0</v>
      </c>
      <c r="O217" s="3"/>
      <c r="P217" s="2"/>
      <c r="Q217" s="10">
        <f t="shared" si="10"/>
        <v>11.9</v>
      </c>
    </row>
    <row r="218" spans="1:17" x14ac:dyDescent="0.3">
      <c r="A218">
        <v>217</v>
      </c>
      <c r="B218" s="3">
        <v>44802</v>
      </c>
      <c r="C218" s="3">
        <f t="shared" si="11"/>
        <v>44802</v>
      </c>
      <c r="D218">
        <v>6892</v>
      </c>
      <c r="E218" s="43" t="str">
        <f>VLOOKUP(SalesTable[[#This Row],[Salesperson ID]],Salespeople!$A$2:$B$16,2,TRUE)</f>
        <v>Sergio Galvez</v>
      </c>
      <c r="F218">
        <v>17441</v>
      </c>
      <c r="G218" t="s">
        <v>80</v>
      </c>
      <c r="H218" t="s">
        <v>51</v>
      </c>
      <c r="I218" t="s">
        <v>47</v>
      </c>
      <c r="K218" s="4">
        <v>7.5</v>
      </c>
      <c r="L218" s="8">
        <v>3</v>
      </c>
      <c r="M218" s="10">
        <f t="shared" si="9"/>
        <v>22.5</v>
      </c>
      <c r="N218">
        <v>0</v>
      </c>
      <c r="O218" s="3"/>
      <c r="P218" s="2"/>
      <c r="Q218" s="10">
        <f t="shared" si="10"/>
        <v>22.5</v>
      </c>
    </row>
    <row r="219" spans="1:17" x14ac:dyDescent="0.3">
      <c r="A219">
        <v>218</v>
      </c>
      <c r="B219" s="3">
        <v>44802</v>
      </c>
      <c r="C219" s="3">
        <f t="shared" si="11"/>
        <v>44802</v>
      </c>
      <c r="D219">
        <v>5382</v>
      </c>
      <c r="E219" s="43" t="str">
        <f>VLOOKUP(SalesTable[[#This Row],[Salesperson ID]],Salespeople!$A$2:$B$16,2,TRUE)</f>
        <v>Igor Almeida</v>
      </c>
      <c r="F219">
        <v>17376</v>
      </c>
      <c r="G219" t="s">
        <v>172</v>
      </c>
      <c r="H219" t="s">
        <v>41</v>
      </c>
      <c r="I219" t="s">
        <v>59</v>
      </c>
      <c r="K219" s="4">
        <v>9</v>
      </c>
      <c r="L219" s="8">
        <v>10</v>
      </c>
      <c r="M219" s="10">
        <f t="shared" si="9"/>
        <v>90</v>
      </c>
      <c r="N219">
        <v>1</v>
      </c>
      <c r="O219" s="3"/>
      <c r="P219" s="2"/>
      <c r="Q219" s="10">
        <f t="shared" si="10"/>
        <v>90</v>
      </c>
    </row>
    <row r="220" spans="1:17" x14ac:dyDescent="0.3">
      <c r="A220">
        <v>219</v>
      </c>
      <c r="B220" s="3">
        <v>44802</v>
      </c>
      <c r="C220" s="3">
        <f t="shared" si="11"/>
        <v>44802</v>
      </c>
      <c r="D220">
        <v>5346</v>
      </c>
      <c r="E220" s="43" t="str">
        <f>VLOOKUP(SalesTable[[#This Row],[Salesperson ID]],Salespeople!$A$2:$B$16,2,TRUE)</f>
        <v>Igor Almeida</v>
      </c>
      <c r="F220">
        <v>21104</v>
      </c>
      <c r="G220" t="s">
        <v>126</v>
      </c>
      <c r="H220" t="s">
        <v>51</v>
      </c>
      <c r="I220" t="s">
        <v>57</v>
      </c>
      <c r="K220" s="4">
        <v>9</v>
      </c>
      <c r="L220" s="8">
        <v>1</v>
      </c>
      <c r="M220" s="10">
        <f t="shared" si="9"/>
        <v>9</v>
      </c>
      <c r="N220">
        <v>1</v>
      </c>
      <c r="O220" s="3"/>
      <c r="P220" s="2"/>
      <c r="Q220" s="10">
        <f t="shared" si="10"/>
        <v>9</v>
      </c>
    </row>
    <row r="221" spans="1:17" x14ac:dyDescent="0.3">
      <c r="A221">
        <v>220</v>
      </c>
      <c r="B221" s="3">
        <v>44802</v>
      </c>
      <c r="C221" s="3">
        <f t="shared" si="11"/>
        <v>44802</v>
      </c>
      <c r="D221">
        <v>6678</v>
      </c>
      <c r="E221" s="43" t="str">
        <f>VLOOKUP(SalesTable[[#This Row],[Salesperson ID]],Salespeople!$A$2:$B$16,2,TRUE)</f>
        <v>Sergio Galvez</v>
      </c>
      <c r="F221">
        <v>13321</v>
      </c>
      <c r="G221" t="s">
        <v>151</v>
      </c>
      <c r="H221" t="s">
        <v>35</v>
      </c>
      <c r="I221" t="s">
        <v>39</v>
      </c>
      <c r="K221" s="4">
        <v>8</v>
      </c>
      <c r="L221" s="8">
        <v>10</v>
      </c>
      <c r="M221" s="10">
        <f t="shared" si="9"/>
        <v>80</v>
      </c>
      <c r="N221">
        <v>2</v>
      </c>
      <c r="O221" s="3"/>
      <c r="P221" s="2"/>
      <c r="Q221" s="10">
        <f t="shared" si="10"/>
        <v>80</v>
      </c>
    </row>
    <row r="222" spans="1:17" x14ac:dyDescent="0.3">
      <c r="A222">
        <v>221</v>
      </c>
      <c r="B222" s="3">
        <v>44803</v>
      </c>
      <c r="C222" s="3">
        <f t="shared" si="11"/>
        <v>44803</v>
      </c>
      <c r="D222">
        <v>5400</v>
      </c>
      <c r="E222" s="43" t="str">
        <f>VLOOKUP(SalesTable[[#This Row],[Salesperson ID]],Salespeople!$A$2:$B$16,2,TRUE)</f>
        <v>Igor Almeida</v>
      </c>
      <c r="F222">
        <v>26564</v>
      </c>
      <c r="G222" t="s">
        <v>86</v>
      </c>
      <c r="H222" t="s">
        <v>46</v>
      </c>
      <c r="I222" t="s">
        <v>68</v>
      </c>
      <c r="K222" s="4">
        <v>7.5</v>
      </c>
      <c r="L222" s="8">
        <v>10</v>
      </c>
      <c r="M222" s="10">
        <f t="shared" si="9"/>
        <v>75</v>
      </c>
      <c r="N222">
        <v>0</v>
      </c>
      <c r="O222" s="3"/>
      <c r="P222" s="2"/>
      <c r="Q222" s="10">
        <f t="shared" si="10"/>
        <v>75</v>
      </c>
    </row>
    <row r="223" spans="1:17" x14ac:dyDescent="0.3">
      <c r="A223">
        <v>222</v>
      </c>
      <c r="B223" s="3">
        <v>44803</v>
      </c>
      <c r="C223" s="3">
        <f t="shared" si="11"/>
        <v>44803</v>
      </c>
      <c r="D223">
        <v>5400</v>
      </c>
      <c r="E223" s="43" t="str">
        <f>VLOOKUP(SalesTable[[#This Row],[Salesperson ID]],Salespeople!$A$2:$B$16,2,TRUE)</f>
        <v>Igor Almeida</v>
      </c>
      <c r="F223">
        <v>25940</v>
      </c>
      <c r="G223" t="s">
        <v>199</v>
      </c>
      <c r="H223" t="s">
        <v>84</v>
      </c>
      <c r="I223" t="s">
        <v>99</v>
      </c>
      <c r="K223" s="4">
        <v>12</v>
      </c>
      <c r="L223" s="8">
        <v>1</v>
      </c>
      <c r="M223" s="10">
        <f t="shared" si="9"/>
        <v>12</v>
      </c>
      <c r="N223">
        <v>0</v>
      </c>
      <c r="O223" s="3"/>
      <c r="P223" s="2"/>
      <c r="Q223" s="10">
        <f t="shared" si="10"/>
        <v>12</v>
      </c>
    </row>
    <row r="224" spans="1:17" x14ac:dyDescent="0.3">
      <c r="A224">
        <v>223</v>
      </c>
      <c r="B224" s="3">
        <v>44803</v>
      </c>
      <c r="C224" s="3">
        <f t="shared" si="11"/>
        <v>44803</v>
      </c>
      <c r="D224">
        <v>6464</v>
      </c>
      <c r="E224" s="43" t="str">
        <f>VLOOKUP(SalesTable[[#This Row],[Salesperson ID]],Salespeople!$A$2:$B$16,2,TRUE)</f>
        <v>Sergio Galvez</v>
      </c>
      <c r="F224">
        <v>11959</v>
      </c>
      <c r="G224" t="s">
        <v>177</v>
      </c>
      <c r="H224" t="s">
        <v>98</v>
      </c>
      <c r="I224" t="s">
        <v>57</v>
      </c>
      <c r="K224" s="4">
        <v>9</v>
      </c>
      <c r="L224" s="8">
        <v>1</v>
      </c>
      <c r="M224" s="10">
        <f t="shared" si="9"/>
        <v>9</v>
      </c>
      <c r="N224">
        <v>2</v>
      </c>
      <c r="O224" s="3"/>
      <c r="P224" s="2"/>
      <c r="Q224" s="10">
        <f t="shared" si="10"/>
        <v>9</v>
      </c>
    </row>
    <row r="225" spans="1:17" x14ac:dyDescent="0.3">
      <c r="A225">
        <v>224</v>
      </c>
      <c r="B225" s="3">
        <v>44804</v>
      </c>
      <c r="C225" s="3">
        <f t="shared" si="11"/>
        <v>44804</v>
      </c>
      <c r="D225">
        <v>6892</v>
      </c>
      <c r="E225" s="43" t="str">
        <f>VLOOKUP(SalesTable[[#This Row],[Salesperson ID]],Salespeople!$A$2:$B$16,2,TRUE)</f>
        <v>Sergio Galvez</v>
      </c>
      <c r="F225">
        <v>22544</v>
      </c>
      <c r="G225" t="s">
        <v>138</v>
      </c>
      <c r="H225" t="s">
        <v>35</v>
      </c>
      <c r="I225" t="s">
        <v>59</v>
      </c>
      <c r="K225" s="4">
        <v>9</v>
      </c>
      <c r="L225" s="8">
        <v>6</v>
      </c>
      <c r="M225" s="10">
        <f t="shared" si="9"/>
        <v>54</v>
      </c>
      <c r="N225">
        <v>2</v>
      </c>
      <c r="O225" s="3"/>
      <c r="P225" s="2"/>
      <c r="Q225" s="10">
        <f t="shared" si="10"/>
        <v>54</v>
      </c>
    </row>
    <row r="226" spans="1:17" x14ac:dyDescent="0.3">
      <c r="A226">
        <v>225</v>
      </c>
      <c r="B226" s="3">
        <v>44804</v>
      </c>
      <c r="C226" s="3">
        <f t="shared" si="11"/>
        <v>44804</v>
      </c>
      <c r="D226">
        <v>6678</v>
      </c>
      <c r="E226" s="43" t="str">
        <f>VLOOKUP(SalesTable[[#This Row],[Salesperson ID]],Salespeople!$A$2:$B$16,2,TRUE)</f>
        <v>Sergio Galvez</v>
      </c>
      <c r="F226">
        <v>21339</v>
      </c>
      <c r="G226" t="s">
        <v>75</v>
      </c>
      <c r="H226" t="s">
        <v>41</v>
      </c>
      <c r="I226" t="s">
        <v>64</v>
      </c>
      <c r="K226" s="4">
        <v>5.95</v>
      </c>
      <c r="L226" s="8">
        <v>10</v>
      </c>
      <c r="M226" s="10">
        <f t="shared" si="9"/>
        <v>59.5</v>
      </c>
      <c r="N226">
        <v>2</v>
      </c>
      <c r="O226" s="3"/>
      <c r="P226" s="2"/>
      <c r="Q226" s="10">
        <f t="shared" si="10"/>
        <v>59.5</v>
      </c>
    </row>
    <row r="227" spans="1:17" x14ac:dyDescent="0.3">
      <c r="A227">
        <v>226</v>
      </c>
      <c r="B227" s="3">
        <v>44805</v>
      </c>
      <c r="C227" s="3">
        <f t="shared" si="11"/>
        <v>44805</v>
      </c>
      <c r="D227">
        <v>6143</v>
      </c>
      <c r="E227" s="43" t="str">
        <f>VLOOKUP(SalesTable[[#This Row],[Salesperson ID]],Salespeople!$A$2:$B$16,2,TRUE)</f>
        <v>Liane Cormier</v>
      </c>
      <c r="F227">
        <v>15625</v>
      </c>
      <c r="G227" t="s">
        <v>203</v>
      </c>
      <c r="H227" t="s">
        <v>63</v>
      </c>
      <c r="I227" t="s">
        <v>70</v>
      </c>
      <c r="K227" s="4">
        <v>5.95</v>
      </c>
      <c r="L227" s="8">
        <v>7</v>
      </c>
      <c r="M227" s="10">
        <f t="shared" si="9"/>
        <v>41.65</v>
      </c>
      <c r="N227">
        <v>1</v>
      </c>
      <c r="O227" s="3"/>
      <c r="P227" s="2"/>
      <c r="Q227" s="10">
        <f t="shared" si="10"/>
        <v>41.65</v>
      </c>
    </row>
    <row r="228" spans="1:17" x14ac:dyDescent="0.3">
      <c r="A228">
        <v>227</v>
      </c>
      <c r="B228" s="3">
        <v>44805</v>
      </c>
      <c r="C228" s="3">
        <f t="shared" si="11"/>
        <v>44805</v>
      </c>
      <c r="D228">
        <v>6143</v>
      </c>
      <c r="E228" s="43" t="str">
        <f>VLOOKUP(SalesTable[[#This Row],[Salesperson ID]],Salespeople!$A$2:$B$16,2,TRUE)</f>
        <v>Liane Cormier</v>
      </c>
      <c r="F228">
        <v>19842</v>
      </c>
      <c r="G228" t="s">
        <v>198</v>
      </c>
      <c r="H228" t="s">
        <v>96</v>
      </c>
      <c r="I228" t="s">
        <v>59</v>
      </c>
      <c r="K228" s="4">
        <v>9</v>
      </c>
      <c r="L228" s="8">
        <v>1</v>
      </c>
      <c r="M228" s="10">
        <f t="shared" si="9"/>
        <v>9</v>
      </c>
      <c r="N228">
        <v>3</v>
      </c>
      <c r="O228" s="3"/>
      <c r="P228" s="2"/>
      <c r="Q228" s="10">
        <f t="shared" si="10"/>
        <v>9</v>
      </c>
    </row>
    <row r="229" spans="1:17" x14ac:dyDescent="0.3">
      <c r="A229">
        <v>228</v>
      </c>
      <c r="B229" s="3">
        <v>44805</v>
      </c>
      <c r="C229" s="3">
        <f t="shared" si="11"/>
        <v>44805</v>
      </c>
      <c r="D229">
        <v>6250</v>
      </c>
      <c r="E229" s="43" t="str">
        <f>VLOOKUP(SalesTable[[#This Row],[Salesperson ID]],Salespeople!$A$2:$B$16,2,TRUE)</f>
        <v>Sergio Galvez</v>
      </c>
      <c r="F229">
        <v>21914</v>
      </c>
      <c r="G229" t="s">
        <v>202</v>
      </c>
      <c r="H229" t="s">
        <v>51</v>
      </c>
      <c r="I229" t="s">
        <v>82</v>
      </c>
      <c r="K229" s="4">
        <v>12</v>
      </c>
      <c r="L229" s="8">
        <v>10</v>
      </c>
      <c r="M229" s="10">
        <f t="shared" si="9"/>
        <v>120</v>
      </c>
      <c r="N229">
        <v>2</v>
      </c>
      <c r="O229" s="3"/>
      <c r="P229" s="2"/>
      <c r="Q229" s="10">
        <f t="shared" si="10"/>
        <v>120</v>
      </c>
    </row>
    <row r="230" spans="1:17" x14ac:dyDescent="0.3">
      <c r="A230">
        <v>229</v>
      </c>
      <c r="B230" s="3">
        <v>44805</v>
      </c>
      <c r="C230" s="3">
        <f t="shared" si="11"/>
        <v>44805</v>
      </c>
      <c r="D230">
        <v>6357</v>
      </c>
      <c r="E230" s="43" t="str">
        <f>VLOOKUP(SalesTable[[#This Row],[Salesperson ID]],Salespeople!$A$2:$B$16,2,TRUE)</f>
        <v>Sergio Galvez</v>
      </c>
      <c r="F230">
        <v>23133</v>
      </c>
      <c r="G230" t="s">
        <v>191</v>
      </c>
      <c r="H230" t="s">
        <v>41</v>
      </c>
      <c r="I230" t="s">
        <v>61</v>
      </c>
      <c r="K230" s="4">
        <v>9</v>
      </c>
      <c r="L230" s="8">
        <v>7</v>
      </c>
      <c r="M230" s="10">
        <f t="shared" si="9"/>
        <v>63</v>
      </c>
      <c r="N230">
        <v>2</v>
      </c>
      <c r="O230" s="3"/>
      <c r="P230" s="2"/>
      <c r="Q230" s="10">
        <f t="shared" si="10"/>
        <v>63</v>
      </c>
    </row>
    <row r="231" spans="1:17" x14ac:dyDescent="0.3">
      <c r="A231">
        <v>230</v>
      </c>
      <c r="B231" s="3">
        <v>44806</v>
      </c>
      <c r="C231" s="3">
        <f t="shared" si="11"/>
        <v>44806</v>
      </c>
      <c r="D231">
        <v>1384</v>
      </c>
      <c r="E231" s="43" t="str">
        <f>VLOOKUP(SalesTable[[#This Row],[Salesperson ID]],Salespeople!$A$2:$B$16,2,TRUE)</f>
        <v>Igor Almeida</v>
      </c>
      <c r="F231">
        <v>22829</v>
      </c>
      <c r="G231" t="s">
        <v>171</v>
      </c>
      <c r="H231" t="s">
        <v>38</v>
      </c>
      <c r="I231" t="s">
        <v>61</v>
      </c>
      <c r="K231" s="4">
        <v>9</v>
      </c>
      <c r="L231" s="8">
        <v>10</v>
      </c>
      <c r="M231" s="10">
        <f t="shared" si="9"/>
        <v>90</v>
      </c>
      <c r="N231">
        <v>3</v>
      </c>
      <c r="O231" s="3"/>
      <c r="P231" s="2"/>
      <c r="Q231" s="10">
        <f t="shared" si="10"/>
        <v>90</v>
      </c>
    </row>
    <row r="232" spans="1:17" x14ac:dyDescent="0.3">
      <c r="A232">
        <v>231</v>
      </c>
      <c r="B232" s="3">
        <v>44806</v>
      </c>
      <c r="C232" s="3">
        <f t="shared" si="11"/>
        <v>44806</v>
      </c>
      <c r="D232">
        <v>6143</v>
      </c>
      <c r="E232" s="43" t="str">
        <f>VLOOKUP(SalesTable[[#This Row],[Salesperson ID]],Salespeople!$A$2:$B$16,2,TRUE)</f>
        <v>Liane Cormier</v>
      </c>
      <c r="F232">
        <v>24302</v>
      </c>
      <c r="G232" t="s">
        <v>178</v>
      </c>
      <c r="H232" t="s">
        <v>43</v>
      </c>
      <c r="I232" t="s">
        <v>64</v>
      </c>
      <c r="K232" s="4">
        <v>5.95</v>
      </c>
      <c r="L232" s="8">
        <v>7</v>
      </c>
      <c r="M232" s="10">
        <f t="shared" si="9"/>
        <v>41.65</v>
      </c>
      <c r="N232">
        <v>2</v>
      </c>
      <c r="O232" s="3"/>
      <c r="P232" s="2"/>
      <c r="Q232" s="10">
        <f t="shared" si="10"/>
        <v>41.65</v>
      </c>
    </row>
    <row r="233" spans="1:17" x14ac:dyDescent="0.3">
      <c r="A233">
        <v>232</v>
      </c>
      <c r="B233" s="3">
        <v>44806</v>
      </c>
      <c r="C233" s="3">
        <f t="shared" si="11"/>
        <v>44806</v>
      </c>
      <c r="D233">
        <v>6571</v>
      </c>
      <c r="E233" s="43" t="str">
        <f>VLOOKUP(SalesTable[[#This Row],[Salesperson ID]],Salespeople!$A$2:$B$16,2,TRUE)</f>
        <v>Sergio Galvez</v>
      </c>
      <c r="F233">
        <v>13122</v>
      </c>
      <c r="G233" t="s">
        <v>184</v>
      </c>
      <c r="H233" t="s">
        <v>145</v>
      </c>
      <c r="I233" t="s">
        <v>99</v>
      </c>
      <c r="K233" s="4">
        <v>12</v>
      </c>
      <c r="L233" s="8">
        <v>9</v>
      </c>
      <c r="M233" s="10">
        <f t="shared" si="9"/>
        <v>108</v>
      </c>
      <c r="N233">
        <v>2</v>
      </c>
      <c r="O233" s="3"/>
      <c r="P233" s="2"/>
      <c r="Q233" s="10">
        <f t="shared" si="10"/>
        <v>108</v>
      </c>
    </row>
    <row r="234" spans="1:17" x14ac:dyDescent="0.3">
      <c r="A234">
        <v>233</v>
      </c>
      <c r="B234" s="3">
        <v>44806</v>
      </c>
      <c r="C234" s="3">
        <f t="shared" si="11"/>
        <v>44806</v>
      </c>
      <c r="D234">
        <v>1384</v>
      </c>
      <c r="E234" s="43" t="str">
        <f>VLOOKUP(SalesTable[[#This Row],[Salesperson ID]],Salespeople!$A$2:$B$16,2,TRUE)</f>
        <v>Igor Almeida</v>
      </c>
      <c r="F234">
        <v>27850</v>
      </c>
      <c r="G234" t="s">
        <v>173</v>
      </c>
      <c r="H234" t="s">
        <v>38</v>
      </c>
      <c r="I234" t="s">
        <v>70</v>
      </c>
      <c r="K234" s="4">
        <v>5.95</v>
      </c>
      <c r="L234" s="8">
        <v>2</v>
      </c>
      <c r="M234" s="10">
        <f t="shared" si="9"/>
        <v>11.9</v>
      </c>
      <c r="N234">
        <v>0</v>
      </c>
      <c r="O234" s="3"/>
      <c r="P234" s="2"/>
      <c r="Q234" s="10">
        <f t="shared" si="10"/>
        <v>11.9</v>
      </c>
    </row>
    <row r="235" spans="1:17" x14ac:dyDescent="0.3">
      <c r="A235">
        <v>234</v>
      </c>
      <c r="B235" s="3">
        <v>44806</v>
      </c>
      <c r="C235" s="3">
        <f t="shared" si="11"/>
        <v>44806</v>
      </c>
      <c r="D235">
        <v>5382</v>
      </c>
      <c r="E235" s="43" t="str">
        <f>VLOOKUP(SalesTable[[#This Row],[Salesperson ID]],Salespeople!$A$2:$B$16,2,TRUE)</f>
        <v>Igor Almeida</v>
      </c>
      <c r="F235">
        <v>14501</v>
      </c>
      <c r="G235" t="s">
        <v>204</v>
      </c>
      <c r="H235" t="s">
        <v>145</v>
      </c>
      <c r="I235" t="s">
        <v>70</v>
      </c>
      <c r="K235" s="4">
        <v>5.95</v>
      </c>
      <c r="L235" s="8">
        <v>4</v>
      </c>
      <c r="M235" s="10">
        <f t="shared" si="9"/>
        <v>23.8</v>
      </c>
      <c r="N235">
        <v>1</v>
      </c>
      <c r="O235" s="3"/>
      <c r="P235" s="2"/>
      <c r="Q235" s="10">
        <f t="shared" si="10"/>
        <v>23.8</v>
      </c>
    </row>
    <row r="236" spans="1:17" x14ac:dyDescent="0.3">
      <c r="A236">
        <v>235</v>
      </c>
      <c r="B236" s="3">
        <v>44807</v>
      </c>
      <c r="C236" s="3">
        <f t="shared" si="11"/>
        <v>44807</v>
      </c>
      <c r="D236">
        <v>6892</v>
      </c>
      <c r="E236" s="43" t="str">
        <f>VLOOKUP(SalesTable[[#This Row],[Salesperson ID]],Salespeople!$A$2:$B$16,2,TRUE)</f>
        <v>Sergio Galvez</v>
      </c>
      <c r="F236">
        <v>23448</v>
      </c>
      <c r="G236" t="s">
        <v>193</v>
      </c>
      <c r="H236" t="s">
        <v>56</v>
      </c>
      <c r="I236" t="s">
        <v>68</v>
      </c>
      <c r="K236" s="4">
        <v>7.5</v>
      </c>
      <c r="L236" s="8">
        <v>2</v>
      </c>
      <c r="M236" s="10">
        <f t="shared" si="9"/>
        <v>15</v>
      </c>
      <c r="N236">
        <v>3</v>
      </c>
      <c r="O236" s="3"/>
      <c r="P236" s="2"/>
      <c r="Q236" s="10">
        <f t="shared" si="10"/>
        <v>15</v>
      </c>
    </row>
    <row r="237" spans="1:17" x14ac:dyDescent="0.3">
      <c r="A237">
        <v>236</v>
      </c>
      <c r="B237" s="3">
        <v>44807</v>
      </c>
      <c r="C237" s="3">
        <f t="shared" si="11"/>
        <v>44807</v>
      </c>
      <c r="D237">
        <v>6464</v>
      </c>
      <c r="E237" s="43" t="str">
        <f>VLOOKUP(SalesTable[[#This Row],[Salesperson ID]],Salespeople!$A$2:$B$16,2,TRUE)</f>
        <v>Sergio Galvez</v>
      </c>
      <c r="F237">
        <v>15353</v>
      </c>
      <c r="G237" t="s">
        <v>58</v>
      </c>
      <c r="H237" t="s">
        <v>38</v>
      </c>
      <c r="I237" t="s">
        <v>57</v>
      </c>
      <c r="K237" s="4">
        <v>9</v>
      </c>
      <c r="L237" s="8">
        <v>4</v>
      </c>
      <c r="M237" s="10">
        <f t="shared" si="9"/>
        <v>36</v>
      </c>
      <c r="N237">
        <v>1</v>
      </c>
      <c r="O237" s="3"/>
      <c r="P237" s="2"/>
      <c r="Q237" s="10">
        <f t="shared" si="10"/>
        <v>36</v>
      </c>
    </row>
    <row r="238" spans="1:17" x14ac:dyDescent="0.3">
      <c r="A238">
        <v>237</v>
      </c>
      <c r="B238" s="3">
        <v>44807</v>
      </c>
      <c r="C238" s="3">
        <f t="shared" si="11"/>
        <v>44807</v>
      </c>
      <c r="D238">
        <v>6678</v>
      </c>
      <c r="E238" s="43" t="str">
        <f>VLOOKUP(SalesTable[[#This Row],[Salesperson ID]],Salespeople!$A$2:$B$16,2,TRUE)</f>
        <v>Sergio Galvez</v>
      </c>
      <c r="F238">
        <v>23687</v>
      </c>
      <c r="G238" t="s">
        <v>182</v>
      </c>
      <c r="H238" t="s">
        <v>78</v>
      </c>
      <c r="I238" t="s">
        <v>36</v>
      </c>
      <c r="K238" s="4">
        <v>5.95</v>
      </c>
      <c r="L238" s="8">
        <v>9</v>
      </c>
      <c r="M238" s="10">
        <f t="shared" si="9"/>
        <v>53.550000000000004</v>
      </c>
      <c r="N238">
        <v>2</v>
      </c>
      <c r="O238" s="3"/>
      <c r="P238" s="2"/>
      <c r="Q238" s="10">
        <f t="shared" si="10"/>
        <v>53.550000000000004</v>
      </c>
    </row>
    <row r="239" spans="1:17" x14ac:dyDescent="0.3">
      <c r="A239">
        <v>238</v>
      </c>
      <c r="B239" s="3">
        <v>44809</v>
      </c>
      <c r="C239" s="3">
        <f t="shared" si="11"/>
        <v>44809</v>
      </c>
      <c r="D239">
        <v>6571</v>
      </c>
      <c r="E239" s="43" t="str">
        <f>VLOOKUP(SalesTable[[#This Row],[Salesperson ID]],Salespeople!$A$2:$B$16,2,TRUE)</f>
        <v>Sergio Galvez</v>
      </c>
      <c r="F239">
        <v>17717</v>
      </c>
      <c r="G239" t="s">
        <v>55</v>
      </c>
      <c r="H239" t="s">
        <v>56</v>
      </c>
      <c r="I239" t="s">
        <v>36</v>
      </c>
      <c r="K239" s="4">
        <v>5.95</v>
      </c>
      <c r="L239" s="8">
        <v>7</v>
      </c>
      <c r="M239" s="10">
        <f t="shared" si="9"/>
        <v>41.65</v>
      </c>
      <c r="N239">
        <v>3</v>
      </c>
      <c r="O239" s="3"/>
      <c r="P239" s="2"/>
      <c r="Q239" s="10">
        <f t="shared" si="10"/>
        <v>41.65</v>
      </c>
    </row>
    <row r="240" spans="1:17" x14ac:dyDescent="0.3">
      <c r="A240">
        <v>239</v>
      </c>
      <c r="B240" s="3">
        <v>44810</v>
      </c>
      <c r="C240" s="3">
        <f t="shared" si="11"/>
        <v>44810</v>
      </c>
      <c r="D240">
        <v>5400</v>
      </c>
      <c r="E240" s="43" t="str">
        <f>VLOOKUP(SalesTable[[#This Row],[Salesperson ID]],Salespeople!$A$2:$B$16,2,TRUE)</f>
        <v>Igor Almeida</v>
      </c>
      <c r="F240">
        <v>16088</v>
      </c>
      <c r="G240" t="s">
        <v>205</v>
      </c>
      <c r="H240" t="s">
        <v>51</v>
      </c>
      <c r="I240" t="s">
        <v>47</v>
      </c>
      <c r="K240" s="4">
        <v>7.5</v>
      </c>
      <c r="L240" s="8">
        <v>9</v>
      </c>
      <c r="M240" s="10">
        <f t="shared" si="9"/>
        <v>67.5</v>
      </c>
      <c r="N240">
        <v>1</v>
      </c>
      <c r="O240" s="3"/>
      <c r="P240" s="2"/>
      <c r="Q240" s="10">
        <f t="shared" si="10"/>
        <v>67.5</v>
      </c>
    </row>
    <row r="241" spans="1:17" x14ac:dyDescent="0.3">
      <c r="A241">
        <v>240</v>
      </c>
      <c r="B241" s="3">
        <v>44810</v>
      </c>
      <c r="C241" s="3">
        <f t="shared" si="11"/>
        <v>44810</v>
      </c>
      <c r="D241">
        <v>5346</v>
      </c>
      <c r="E241" s="43" t="str">
        <f>VLOOKUP(SalesTable[[#This Row],[Salesperson ID]],Salespeople!$A$2:$B$16,2,TRUE)</f>
        <v>Igor Almeida</v>
      </c>
      <c r="F241">
        <v>12504</v>
      </c>
      <c r="G241" t="s">
        <v>197</v>
      </c>
      <c r="H241" t="s">
        <v>56</v>
      </c>
      <c r="I241" t="s">
        <v>57</v>
      </c>
      <c r="K241" s="4">
        <v>9</v>
      </c>
      <c r="L241" s="8">
        <v>7</v>
      </c>
      <c r="M241" s="10">
        <f t="shared" si="9"/>
        <v>63</v>
      </c>
      <c r="N241">
        <v>2</v>
      </c>
      <c r="O241" s="3"/>
      <c r="P241" s="2"/>
      <c r="Q241" s="10">
        <f t="shared" si="10"/>
        <v>63</v>
      </c>
    </row>
    <row r="242" spans="1:17" x14ac:dyDescent="0.3">
      <c r="A242">
        <v>241</v>
      </c>
      <c r="B242" s="3">
        <v>44811</v>
      </c>
      <c r="C242" s="3">
        <f t="shared" si="11"/>
        <v>44811</v>
      </c>
      <c r="D242">
        <v>8064</v>
      </c>
      <c r="E242" s="43" t="str">
        <f>VLOOKUP(SalesTable[[#This Row],[Salesperson ID]],Salespeople!$A$2:$B$16,2,TRUE)</f>
        <v>Sergio Galvez</v>
      </c>
      <c r="F242">
        <v>15868</v>
      </c>
      <c r="G242" t="s">
        <v>175</v>
      </c>
      <c r="H242" t="s">
        <v>88</v>
      </c>
      <c r="I242" t="s">
        <v>47</v>
      </c>
      <c r="K242" s="4">
        <v>7.5</v>
      </c>
      <c r="L242" s="8">
        <v>9</v>
      </c>
      <c r="M242" s="10">
        <f t="shared" si="9"/>
        <v>67.5</v>
      </c>
      <c r="N242">
        <v>3</v>
      </c>
      <c r="O242" s="3"/>
      <c r="P242" s="2"/>
      <c r="Q242" s="10">
        <f t="shared" si="10"/>
        <v>67.5</v>
      </c>
    </row>
    <row r="243" spans="1:17" x14ac:dyDescent="0.3">
      <c r="A243">
        <v>242</v>
      </c>
      <c r="B243" s="3">
        <v>44812</v>
      </c>
      <c r="C243" s="3">
        <f t="shared" si="11"/>
        <v>44812</v>
      </c>
      <c r="D243">
        <v>5400</v>
      </c>
      <c r="E243" s="43" t="str">
        <f>VLOOKUP(SalesTable[[#This Row],[Salesperson ID]],Salespeople!$A$2:$B$16,2,TRUE)</f>
        <v>Igor Almeida</v>
      </c>
      <c r="F243">
        <v>19063</v>
      </c>
      <c r="G243" t="s">
        <v>206</v>
      </c>
      <c r="H243" t="s">
        <v>41</v>
      </c>
      <c r="I243" t="s">
        <v>59</v>
      </c>
      <c r="K243" s="4">
        <v>9</v>
      </c>
      <c r="L243" s="8">
        <v>10</v>
      </c>
      <c r="M243" s="10">
        <f t="shared" si="9"/>
        <v>90</v>
      </c>
      <c r="N243">
        <v>1</v>
      </c>
      <c r="O243" s="3"/>
      <c r="P243" s="2"/>
      <c r="Q243" s="10">
        <f t="shared" si="10"/>
        <v>90</v>
      </c>
    </row>
    <row r="244" spans="1:17" x14ac:dyDescent="0.3">
      <c r="A244">
        <v>243</v>
      </c>
      <c r="B244" s="3">
        <v>44812</v>
      </c>
      <c r="C244" s="3">
        <f t="shared" si="11"/>
        <v>44812</v>
      </c>
      <c r="D244">
        <v>6678</v>
      </c>
      <c r="E244" s="43" t="str">
        <f>VLOOKUP(SalesTable[[#This Row],[Salesperson ID]],Salespeople!$A$2:$B$16,2,TRUE)</f>
        <v>Sergio Galvez</v>
      </c>
      <c r="F244">
        <v>18265</v>
      </c>
      <c r="G244" t="s">
        <v>129</v>
      </c>
      <c r="H244" t="s">
        <v>51</v>
      </c>
      <c r="I244" t="s">
        <v>64</v>
      </c>
      <c r="K244" s="4">
        <v>5.95</v>
      </c>
      <c r="L244" s="8">
        <v>4</v>
      </c>
      <c r="M244" s="10">
        <f t="shared" si="9"/>
        <v>23.8</v>
      </c>
      <c r="N244">
        <v>2</v>
      </c>
      <c r="O244" s="3"/>
      <c r="P244" s="2"/>
      <c r="Q244" s="10">
        <f t="shared" si="10"/>
        <v>23.8</v>
      </c>
    </row>
    <row r="245" spans="1:17" x14ac:dyDescent="0.3">
      <c r="A245">
        <v>244</v>
      </c>
      <c r="B245" s="3">
        <v>44812</v>
      </c>
      <c r="C245" s="3">
        <f t="shared" si="11"/>
        <v>44812</v>
      </c>
      <c r="D245">
        <v>5454</v>
      </c>
      <c r="E245" s="43" t="str">
        <f>VLOOKUP(SalesTable[[#This Row],[Salesperson ID]],Salespeople!$A$2:$B$16,2,TRUE)</f>
        <v>Isabell  Couture</v>
      </c>
      <c r="F245">
        <v>10550</v>
      </c>
      <c r="G245" t="s">
        <v>155</v>
      </c>
      <c r="H245" t="s">
        <v>145</v>
      </c>
      <c r="I245" t="s">
        <v>47</v>
      </c>
      <c r="K245" s="4">
        <v>7.5</v>
      </c>
      <c r="L245" s="8">
        <v>2</v>
      </c>
      <c r="M245" s="10">
        <f t="shared" si="9"/>
        <v>15</v>
      </c>
      <c r="N245">
        <v>2</v>
      </c>
      <c r="O245" s="3"/>
      <c r="P245" s="2"/>
      <c r="Q245" s="10">
        <f t="shared" si="10"/>
        <v>15</v>
      </c>
    </row>
    <row r="246" spans="1:17" x14ac:dyDescent="0.3">
      <c r="A246">
        <v>245</v>
      </c>
      <c r="B246" s="3">
        <v>44813</v>
      </c>
      <c r="C246" s="3">
        <f t="shared" si="11"/>
        <v>44813</v>
      </c>
      <c r="D246">
        <v>8064</v>
      </c>
      <c r="E246" s="43" t="str">
        <f>VLOOKUP(SalesTable[[#This Row],[Salesperson ID]],Salespeople!$A$2:$B$16,2,TRUE)</f>
        <v>Sergio Galvez</v>
      </c>
      <c r="F246">
        <v>17972</v>
      </c>
      <c r="G246" t="s">
        <v>148</v>
      </c>
      <c r="H246" t="s">
        <v>56</v>
      </c>
      <c r="I246" t="s">
        <v>70</v>
      </c>
      <c r="K246" s="4">
        <v>5.95</v>
      </c>
      <c r="L246" s="8">
        <v>10</v>
      </c>
      <c r="M246" s="10">
        <f t="shared" si="9"/>
        <v>59.5</v>
      </c>
      <c r="N246">
        <v>2</v>
      </c>
      <c r="O246" s="3"/>
      <c r="P246" s="2"/>
      <c r="Q246" s="10">
        <f t="shared" si="10"/>
        <v>59.5</v>
      </c>
    </row>
    <row r="247" spans="1:17" x14ac:dyDescent="0.3">
      <c r="A247">
        <v>246</v>
      </c>
      <c r="B247" s="3">
        <v>44813</v>
      </c>
      <c r="C247" s="3">
        <f t="shared" si="11"/>
        <v>44813</v>
      </c>
      <c r="D247">
        <v>4350</v>
      </c>
      <c r="E247" s="43" t="str">
        <f>VLOOKUP(SalesTable[[#This Row],[Salesperson ID]],Salespeople!$A$2:$B$16,2,TRUE)</f>
        <v>Igor Almeida</v>
      </c>
      <c r="F247">
        <v>19737</v>
      </c>
      <c r="G247" t="s">
        <v>200</v>
      </c>
      <c r="H247" t="s">
        <v>96</v>
      </c>
      <c r="I247" t="s">
        <v>52</v>
      </c>
      <c r="K247" s="4">
        <v>7.5</v>
      </c>
      <c r="L247" s="8">
        <v>6</v>
      </c>
      <c r="M247" s="10">
        <f t="shared" si="9"/>
        <v>45</v>
      </c>
      <c r="N247">
        <v>0</v>
      </c>
      <c r="O247" s="3"/>
      <c r="P247" s="2"/>
      <c r="Q247" s="10">
        <f t="shared" si="10"/>
        <v>45</v>
      </c>
    </row>
    <row r="248" spans="1:17" x14ac:dyDescent="0.3">
      <c r="A248">
        <v>247</v>
      </c>
      <c r="B248" s="3">
        <v>44813</v>
      </c>
      <c r="C248" s="3">
        <f t="shared" si="11"/>
        <v>44813</v>
      </c>
      <c r="D248">
        <v>8064</v>
      </c>
      <c r="E248" s="43" t="str">
        <f>VLOOKUP(SalesTable[[#This Row],[Salesperson ID]],Salespeople!$A$2:$B$16,2,TRUE)</f>
        <v>Sergio Galvez</v>
      </c>
      <c r="F248">
        <v>10553</v>
      </c>
      <c r="G248" t="s">
        <v>207</v>
      </c>
      <c r="H248" t="s">
        <v>49</v>
      </c>
      <c r="I248" t="s">
        <v>99</v>
      </c>
      <c r="K248" s="4">
        <v>12</v>
      </c>
      <c r="L248" s="8">
        <v>10</v>
      </c>
      <c r="M248" s="10">
        <f t="shared" si="9"/>
        <v>120</v>
      </c>
      <c r="N248">
        <v>0</v>
      </c>
      <c r="O248" s="3"/>
      <c r="P248" s="2"/>
      <c r="Q248" s="10">
        <f t="shared" si="10"/>
        <v>120</v>
      </c>
    </row>
    <row r="249" spans="1:17" x14ac:dyDescent="0.3">
      <c r="A249">
        <v>248</v>
      </c>
      <c r="B249" s="3">
        <v>44813</v>
      </c>
      <c r="C249" s="3">
        <f t="shared" si="11"/>
        <v>44813</v>
      </c>
      <c r="D249">
        <v>6464</v>
      </c>
      <c r="E249" s="43" t="str">
        <f>VLOOKUP(SalesTable[[#This Row],[Salesperson ID]],Salespeople!$A$2:$B$16,2,TRUE)</f>
        <v>Sergio Galvez</v>
      </c>
      <c r="F249">
        <v>22597</v>
      </c>
      <c r="G249" t="s">
        <v>201</v>
      </c>
      <c r="H249" t="s">
        <v>54</v>
      </c>
      <c r="I249" t="s">
        <v>99</v>
      </c>
      <c r="K249" s="4">
        <v>12</v>
      </c>
      <c r="L249" s="8">
        <v>1</v>
      </c>
      <c r="M249" s="10">
        <f t="shared" si="9"/>
        <v>12</v>
      </c>
      <c r="N249">
        <v>2</v>
      </c>
      <c r="O249" s="3"/>
      <c r="P249" s="2"/>
      <c r="Q249" s="10">
        <f t="shared" si="10"/>
        <v>12</v>
      </c>
    </row>
    <row r="250" spans="1:17" x14ac:dyDescent="0.3">
      <c r="A250">
        <v>249</v>
      </c>
      <c r="B250" s="3">
        <v>44814</v>
      </c>
      <c r="C250" s="3">
        <f t="shared" si="11"/>
        <v>44814</v>
      </c>
      <c r="D250">
        <v>4350</v>
      </c>
      <c r="E250" s="43" t="str">
        <f>VLOOKUP(SalesTable[[#This Row],[Salesperson ID]],Salespeople!$A$2:$B$16,2,TRUE)</f>
        <v>Igor Almeida</v>
      </c>
      <c r="F250">
        <v>26350</v>
      </c>
      <c r="G250" t="s">
        <v>174</v>
      </c>
      <c r="H250" t="s">
        <v>84</v>
      </c>
      <c r="I250" t="s">
        <v>61</v>
      </c>
      <c r="K250" s="4">
        <v>9</v>
      </c>
      <c r="L250" s="8">
        <v>7</v>
      </c>
      <c r="M250" s="10">
        <f t="shared" si="9"/>
        <v>63</v>
      </c>
      <c r="N250">
        <v>0</v>
      </c>
      <c r="O250" s="3"/>
      <c r="P250" s="2"/>
      <c r="Q250" s="10">
        <f t="shared" si="10"/>
        <v>63</v>
      </c>
    </row>
    <row r="251" spans="1:17" x14ac:dyDescent="0.3">
      <c r="A251">
        <v>250</v>
      </c>
      <c r="B251" s="3">
        <v>44815</v>
      </c>
      <c r="C251" s="3">
        <f t="shared" si="11"/>
        <v>44815</v>
      </c>
      <c r="D251">
        <v>6571</v>
      </c>
      <c r="E251" s="43" t="str">
        <f>VLOOKUP(SalesTable[[#This Row],[Salesperson ID]],Salespeople!$A$2:$B$16,2,TRUE)</f>
        <v>Sergio Galvez</v>
      </c>
      <c r="F251">
        <v>12882</v>
      </c>
      <c r="G251" t="s">
        <v>102</v>
      </c>
      <c r="H251" t="s">
        <v>88</v>
      </c>
      <c r="I251" t="s">
        <v>99</v>
      </c>
      <c r="K251" s="4">
        <v>12</v>
      </c>
      <c r="L251" s="8">
        <v>10</v>
      </c>
      <c r="M251" s="10">
        <f t="shared" si="9"/>
        <v>120</v>
      </c>
      <c r="N251">
        <v>3</v>
      </c>
      <c r="O251" s="3"/>
      <c r="P251" s="2"/>
      <c r="Q251" s="10">
        <f t="shared" si="10"/>
        <v>120</v>
      </c>
    </row>
    <row r="252" spans="1:17" x14ac:dyDescent="0.3">
      <c r="A252">
        <v>251</v>
      </c>
      <c r="B252" s="3">
        <v>44815</v>
      </c>
      <c r="C252" s="3">
        <f t="shared" si="11"/>
        <v>44815</v>
      </c>
      <c r="D252">
        <v>6892</v>
      </c>
      <c r="E252" s="43" t="str">
        <f>VLOOKUP(SalesTable[[#This Row],[Salesperson ID]],Salespeople!$A$2:$B$16,2,TRUE)</f>
        <v>Sergio Galvez</v>
      </c>
      <c r="F252">
        <v>23361</v>
      </c>
      <c r="G252" t="s">
        <v>196</v>
      </c>
      <c r="H252" t="s">
        <v>41</v>
      </c>
      <c r="I252" t="s">
        <v>82</v>
      </c>
      <c r="K252" s="4">
        <v>12</v>
      </c>
      <c r="L252" s="8">
        <v>5</v>
      </c>
      <c r="M252" s="10">
        <f t="shared" si="9"/>
        <v>60</v>
      </c>
      <c r="N252">
        <v>1</v>
      </c>
      <c r="O252" s="3"/>
      <c r="P252" s="2"/>
      <c r="Q252" s="10">
        <f t="shared" si="10"/>
        <v>60</v>
      </c>
    </row>
    <row r="253" spans="1:17" x14ac:dyDescent="0.3">
      <c r="A253">
        <v>252</v>
      </c>
      <c r="B253" s="3">
        <v>44815</v>
      </c>
      <c r="C253" s="3">
        <f t="shared" si="11"/>
        <v>44815</v>
      </c>
      <c r="D253">
        <v>8064</v>
      </c>
      <c r="E253" s="43" t="str">
        <f>VLOOKUP(SalesTable[[#This Row],[Salesperson ID]],Salespeople!$A$2:$B$16,2,TRUE)</f>
        <v>Sergio Galvez</v>
      </c>
      <c r="F253">
        <v>19063</v>
      </c>
      <c r="G253" t="s">
        <v>206</v>
      </c>
      <c r="H253" t="s">
        <v>41</v>
      </c>
      <c r="I253" t="s">
        <v>61</v>
      </c>
      <c r="K253" s="4">
        <v>9</v>
      </c>
      <c r="L253" s="8">
        <v>1</v>
      </c>
      <c r="M253" s="10">
        <f t="shared" si="9"/>
        <v>9</v>
      </c>
      <c r="N253">
        <v>2</v>
      </c>
      <c r="O253" s="3"/>
      <c r="P253" s="2"/>
      <c r="Q253" s="10">
        <f t="shared" si="10"/>
        <v>9</v>
      </c>
    </row>
    <row r="254" spans="1:17" x14ac:dyDescent="0.3">
      <c r="A254">
        <v>253</v>
      </c>
      <c r="B254" s="3">
        <v>44816</v>
      </c>
      <c r="C254" s="3">
        <f t="shared" si="11"/>
        <v>44816</v>
      </c>
      <c r="D254">
        <v>1384</v>
      </c>
      <c r="E254" s="43" t="str">
        <f>VLOOKUP(SalesTable[[#This Row],[Salesperson ID]],Salespeople!$A$2:$B$16,2,TRUE)</f>
        <v>Igor Almeida</v>
      </c>
      <c r="F254">
        <v>21321</v>
      </c>
      <c r="G254" t="s">
        <v>161</v>
      </c>
      <c r="H254" t="s">
        <v>78</v>
      </c>
      <c r="I254" t="s">
        <v>59</v>
      </c>
      <c r="K254" s="4">
        <v>9</v>
      </c>
      <c r="L254" s="8">
        <v>4</v>
      </c>
      <c r="M254" s="10">
        <f t="shared" si="9"/>
        <v>36</v>
      </c>
      <c r="N254">
        <v>3</v>
      </c>
      <c r="O254" s="3"/>
      <c r="P254" s="2"/>
      <c r="Q254" s="10">
        <f t="shared" si="10"/>
        <v>36</v>
      </c>
    </row>
    <row r="255" spans="1:17" x14ac:dyDescent="0.3">
      <c r="A255">
        <v>254</v>
      </c>
      <c r="B255" s="3">
        <v>44816</v>
      </c>
      <c r="C255" s="3">
        <f t="shared" si="11"/>
        <v>44816</v>
      </c>
      <c r="D255">
        <v>6143</v>
      </c>
      <c r="E255" s="43" t="str">
        <f>VLOOKUP(SalesTable[[#This Row],[Salesperson ID]],Salespeople!$A$2:$B$16,2,TRUE)</f>
        <v>Liane Cormier</v>
      </c>
      <c r="F255">
        <v>12856</v>
      </c>
      <c r="G255" t="s">
        <v>189</v>
      </c>
      <c r="H255" t="s">
        <v>35</v>
      </c>
      <c r="I255" t="s">
        <v>64</v>
      </c>
      <c r="K255" s="4">
        <v>5.95</v>
      </c>
      <c r="L255" s="8">
        <v>1</v>
      </c>
      <c r="M255" s="10">
        <f t="shared" si="9"/>
        <v>5.95</v>
      </c>
      <c r="N255">
        <v>0</v>
      </c>
      <c r="O255" s="3"/>
      <c r="P255" s="2"/>
      <c r="Q255" s="10">
        <f t="shared" si="10"/>
        <v>5.95</v>
      </c>
    </row>
    <row r="256" spans="1:17" x14ac:dyDescent="0.3">
      <c r="A256">
        <v>255</v>
      </c>
      <c r="B256" s="3">
        <v>44816</v>
      </c>
      <c r="C256" s="3">
        <f t="shared" si="11"/>
        <v>44816</v>
      </c>
      <c r="D256">
        <v>6678</v>
      </c>
      <c r="E256" s="43" t="str">
        <f>VLOOKUP(SalesTable[[#This Row],[Salesperson ID]],Salespeople!$A$2:$B$16,2,TRUE)</f>
        <v>Sergio Galvez</v>
      </c>
      <c r="F256">
        <v>21852</v>
      </c>
      <c r="G256" t="s">
        <v>93</v>
      </c>
      <c r="H256" t="s">
        <v>41</v>
      </c>
      <c r="I256" t="s">
        <v>36</v>
      </c>
      <c r="K256" s="4">
        <v>5.95</v>
      </c>
      <c r="L256" s="8">
        <v>2</v>
      </c>
      <c r="M256" s="10">
        <f t="shared" si="9"/>
        <v>11.9</v>
      </c>
      <c r="N256">
        <v>1</v>
      </c>
      <c r="O256" s="3"/>
      <c r="P256" s="2"/>
      <c r="Q256" s="10">
        <f t="shared" si="10"/>
        <v>11.9</v>
      </c>
    </row>
    <row r="257" spans="1:17" x14ac:dyDescent="0.3">
      <c r="A257">
        <v>256</v>
      </c>
      <c r="B257" s="3">
        <v>44816</v>
      </c>
      <c r="C257" s="3">
        <f t="shared" si="11"/>
        <v>44816</v>
      </c>
      <c r="D257">
        <v>6464</v>
      </c>
      <c r="E257" s="43" t="str">
        <f>VLOOKUP(SalesTable[[#This Row],[Salesperson ID]],Salespeople!$A$2:$B$16,2,TRUE)</f>
        <v>Sergio Galvez</v>
      </c>
      <c r="F257">
        <v>23585</v>
      </c>
      <c r="G257" t="s">
        <v>62</v>
      </c>
      <c r="H257" t="s">
        <v>63</v>
      </c>
      <c r="I257" t="s">
        <v>70</v>
      </c>
      <c r="K257" s="4">
        <v>5.95</v>
      </c>
      <c r="L257" s="8">
        <v>6</v>
      </c>
      <c r="M257" s="10">
        <f t="shared" si="9"/>
        <v>35.700000000000003</v>
      </c>
      <c r="N257">
        <v>0</v>
      </c>
      <c r="O257" s="3"/>
      <c r="P257" s="2"/>
      <c r="Q257" s="10">
        <f t="shared" si="10"/>
        <v>35.700000000000003</v>
      </c>
    </row>
    <row r="258" spans="1:17" x14ac:dyDescent="0.3">
      <c r="A258">
        <v>257</v>
      </c>
      <c r="B258" s="3">
        <v>44816</v>
      </c>
      <c r="C258" s="3">
        <f t="shared" si="11"/>
        <v>44816</v>
      </c>
      <c r="D258">
        <v>8064</v>
      </c>
      <c r="E258" s="43" t="str">
        <f>VLOOKUP(SalesTable[[#This Row],[Salesperson ID]],Salespeople!$A$2:$B$16,2,TRUE)</f>
        <v>Sergio Galvez</v>
      </c>
      <c r="F258">
        <v>21785</v>
      </c>
      <c r="G258" t="s">
        <v>113</v>
      </c>
      <c r="H258" t="s">
        <v>41</v>
      </c>
      <c r="I258" t="s">
        <v>59</v>
      </c>
      <c r="K258" s="4">
        <v>9</v>
      </c>
      <c r="L258" s="8">
        <v>9</v>
      </c>
      <c r="M258" s="10">
        <f t="shared" ref="M258:M307" si="12">K258*L258</f>
        <v>81</v>
      </c>
      <c r="N258">
        <v>1</v>
      </c>
      <c r="O258" s="3"/>
      <c r="P258" s="2"/>
      <c r="Q258" s="10">
        <f t="shared" ref="Q258:Q307" si="13">M258-M258*P258</f>
        <v>81</v>
      </c>
    </row>
    <row r="259" spans="1:17" x14ac:dyDescent="0.3">
      <c r="A259">
        <v>258</v>
      </c>
      <c r="B259" s="3">
        <v>44817</v>
      </c>
      <c r="C259" s="3">
        <f t="shared" ref="C259:C307" si="14">B259</f>
        <v>44817</v>
      </c>
      <c r="D259">
        <v>5346</v>
      </c>
      <c r="E259" s="43" t="str">
        <f>VLOOKUP(SalesTable[[#This Row],[Salesperson ID]],Salespeople!$A$2:$B$16,2,TRUE)</f>
        <v>Igor Almeida</v>
      </c>
      <c r="F259">
        <v>10523</v>
      </c>
      <c r="G259" t="s">
        <v>149</v>
      </c>
      <c r="H259" t="s">
        <v>38</v>
      </c>
      <c r="I259" t="s">
        <v>57</v>
      </c>
      <c r="K259" s="4">
        <v>9</v>
      </c>
      <c r="L259" s="8">
        <v>10</v>
      </c>
      <c r="M259" s="10">
        <f t="shared" si="12"/>
        <v>90</v>
      </c>
      <c r="N259">
        <v>3</v>
      </c>
      <c r="O259" s="3"/>
      <c r="P259" s="2"/>
      <c r="Q259" s="10">
        <f t="shared" si="13"/>
        <v>90</v>
      </c>
    </row>
    <row r="260" spans="1:17" x14ac:dyDescent="0.3">
      <c r="A260">
        <v>259</v>
      </c>
      <c r="B260" s="3">
        <v>44817</v>
      </c>
      <c r="C260" s="3">
        <f t="shared" si="14"/>
        <v>44817</v>
      </c>
      <c r="D260">
        <v>6892</v>
      </c>
      <c r="E260" s="43" t="str">
        <f>VLOOKUP(SalesTable[[#This Row],[Salesperson ID]],Salespeople!$A$2:$B$16,2,TRUE)</f>
        <v>Sergio Galvez</v>
      </c>
      <c r="F260">
        <v>23531</v>
      </c>
      <c r="G260" t="s">
        <v>160</v>
      </c>
      <c r="H260" t="s">
        <v>49</v>
      </c>
      <c r="I260" t="s">
        <v>57</v>
      </c>
      <c r="K260" s="4">
        <v>9</v>
      </c>
      <c r="L260" s="8">
        <v>9</v>
      </c>
      <c r="M260" s="10">
        <f t="shared" si="12"/>
        <v>81</v>
      </c>
      <c r="N260">
        <v>3</v>
      </c>
      <c r="O260" s="3"/>
      <c r="P260" s="2"/>
      <c r="Q260" s="10">
        <f t="shared" si="13"/>
        <v>81</v>
      </c>
    </row>
    <row r="261" spans="1:17" x14ac:dyDescent="0.3">
      <c r="A261">
        <v>260</v>
      </c>
      <c r="B261" s="3">
        <v>44818</v>
      </c>
      <c r="C261" s="3">
        <f t="shared" si="14"/>
        <v>44818</v>
      </c>
      <c r="D261">
        <v>4350</v>
      </c>
      <c r="E261" s="43" t="str">
        <f>VLOOKUP(SalesTable[[#This Row],[Salesperson ID]],Salespeople!$A$2:$B$16,2,TRUE)</f>
        <v>Igor Almeida</v>
      </c>
      <c r="F261">
        <v>21803</v>
      </c>
      <c r="G261" t="s">
        <v>154</v>
      </c>
      <c r="H261" t="s">
        <v>49</v>
      </c>
      <c r="I261" t="s">
        <v>61</v>
      </c>
      <c r="K261" s="4">
        <v>9</v>
      </c>
      <c r="L261" s="8">
        <v>6</v>
      </c>
      <c r="M261" s="10">
        <f t="shared" si="12"/>
        <v>54</v>
      </c>
      <c r="N261">
        <v>2</v>
      </c>
      <c r="O261" s="3"/>
      <c r="P261" s="2"/>
      <c r="Q261" s="10">
        <f t="shared" si="13"/>
        <v>54</v>
      </c>
    </row>
    <row r="262" spans="1:17" x14ac:dyDescent="0.3">
      <c r="A262">
        <v>261</v>
      </c>
      <c r="B262" s="3">
        <v>44818</v>
      </c>
      <c r="C262" s="3">
        <f t="shared" si="14"/>
        <v>44818</v>
      </c>
      <c r="D262">
        <v>8064</v>
      </c>
      <c r="E262" s="43" t="str">
        <f>VLOOKUP(SalesTable[[#This Row],[Salesperson ID]],Salespeople!$A$2:$B$16,2,TRUE)</f>
        <v>Sergio Galvez</v>
      </c>
      <c r="F262">
        <v>10061</v>
      </c>
      <c r="G262" t="s">
        <v>132</v>
      </c>
      <c r="H262" t="s">
        <v>41</v>
      </c>
      <c r="I262" t="s">
        <v>59</v>
      </c>
      <c r="K262" s="4">
        <v>9</v>
      </c>
      <c r="L262" s="8">
        <v>4</v>
      </c>
      <c r="M262" s="10">
        <f t="shared" si="12"/>
        <v>36</v>
      </c>
      <c r="N262">
        <v>3</v>
      </c>
      <c r="O262" s="3"/>
      <c r="P262" s="2"/>
      <c r="Q262" s="10">
        <f t="shared" si="13"/>
        <v>36</v>
      </c>
    </row>
    <row r="263" spans="1:17" x14ac:dyDescent="0.3">
      <c r="A263">
        <v>262</v>
      </c>
      <c r="B263" s="3">
        <v>44818</v>
      </c>
      <c r="C263" s="3">
        <f t="shared" si="14"/>
        <v>44818</v>
      </c>
      <c r="D263">
        <v>6678</v>
      </c>
      <c r="E263" s="43" t="str">
        <f>VLOOKUP(SalesTable[[#This Row],[Salesperson ID]],Salespeople!$A$2:$B$16,2,TRUE)</f>
        <v>Sergio Galvez</v>
      </c>
      <c r="F263">
        <v>27538</v>
      </c>
      <c r="G263" t="s">
        <v>37</v>
      </c>
      <c r="H263" t="s">
        <v>38</v>
      </c>
      <c r="I263" t="s">
        <v>99</v>
      </c>
      <c r="K263" s="4">
        <v>12</v>
      </c>
      <c r="L263" s="8">
        <v>2</v>
      </c>
      <c r="M263" s="10">
        <f t="shared" si="12"/>
        <v>24</v>
      </c>
      <c r="N263">
        <v>3</v>
      </c>
      <c r="O263" s="3"/>
      <c r="P263" s="2"/>
      <c r="Q263" s="10">
        <f t="shared" si="13"/>
        <v>24</v>
      </c>
    </row>
    <row r="264" spans="1:17" x14ac:dyDescent="0.3">
      <c r="A264">
        <v>263</v>
      </c>
      <c r="B264" s="3">
        <v>44818</v>
      </c>
      <c r="C264" s="3">
        <f t="shared" si="14"/>
        <v>44818</v>
      </c>
      <c r="D264">
        <v>5418</v>
      </c>
      <c r="E264" s="43" t="str">
        <f>VLOOKUP(SalesTable[[#This Row],[Salesperson ID]],Salespeople!$A$2:$B$16,2,TRUE)</f>
        <v>Isabell  Couture</v>
      </c>
      <c r="F264">
        <v>27191</v>
      </c>
      <c r="G264" t="s">
        <v>67</v>
      </c>
      <c r="H264" t="s">
        <v>38</v>
      </c>
      <c r="I264" t="s">
        <v>47</v>
      </c>
      <c r="K264" s="4">
        <v>7.5</v>
      </c>
      <c r="L264" s="8">
        <v>7</v>
      </c>
      <c r="M264" s="10">
        <f t="shared" si="12"/>
        <v>52.5</v>
      </c>
      <c r="N264">
        <v>1</v>
      </c>
      <c r="O264" s="3"/>
      <c r="P264" s="2"/>
      <c r="Q264" s="10">
        <f t="shared" si="13"/>
        <v>52.5</v>
      </c>
    </row>
    <row r="265" spans="1:17" x14ac:dyDescent="0.3">
      <c r="A265">
        <v>264</v>
      </c>
      <c r="B265" s="3">
        <v>44819</v>
      </c>
      <c r="C265" s="3">
        <f t="shared" si="14"/>
        <v>44819</v>
      </c>
      <c r="D265">
        <v>6357</v>
      </c>
      <c r="E265" s="43" t="str">
        <f>VLOOKUP(SalesTable[[#This Row],[Salesperson ID]],Salespeople!$A$2:$B$16,2,TRUE)</f>
        <v>Sergio Galvez</v>
      </c>
      <c r="F265">
        <v>14501</v>
      </c>
      <c r="G265" t="s">
        <v>204</v>
      </c>
      <c r="H265" t="s">
        <v>145</v>
      </c>
      <c r="I265" t="s">
        <v>64</v>
      </c>
      <c r="K265" s="4">
        <v>5.95</v>
      </c>
      <c r="L265" s="8">
        <v>3</v>
      </c>
      <c r="M265" s="10">
        <f t="shared" si="12"/>
        <v>17.850000000000001</v>
      </c>
      <c r="N265">
        <v>3</v>
      </c>
      <c r="O265" s="3"/>
      <c r="P265" s="2"/>
      <c r="Q265" s="10">
        <f t="shared" si="13"/>
        <v>17.850000000000001</v>
      </c>
    </row>
    <row r="266" spans="1:17" x14ac:dyDescent="0.3">
      <c r="A266">
        <v>265</v>
      </c>
      <c r="B266" s="3">
        <v>44819</v>
      </c>
      <c r="C266" s="3">
        <f t="shared" si="14"/>
        <v>44819</v>
      </c>
      <c r="D266">
        <v>6892</v>
      </c>
      <c r="E266" s="43" t="str">
        <f>VLOOKUP(SalesTable[[#This Row],[Salesperson ID]],Salespeople!$A$2:$B$16,2,TRUE)</f>
        <v>Sergio Galvez</v>
      </c>
      <c r="F266">
        <v>15868</v>
      </c>
      <c r="G266" t="s">
        <v>175</v>
      </c>
      <c r="H266" t="s">
        <v>88</v>
      </c>
      <c r="I266" t="s">
        <v>52</v>
      </c>
      <c r="K266" s="4">
        <v>7.5</v>
      </c>
      <c r="L266" s="8">
        <v>6</v>
      </c>
      <c r="M266" s="10">
        <f t="shared" si="12"/>
        <v>45</v>
      </c>
      <c r="N266">
        <v>1</v>
      </c>
      <c r="O266" s="3"/>
      <c r="P266" s="2"/>
      <c r="Q266" s="10">
        <f t="shared" si="13"/>
        <v>45</v>
      </c>
    </row>
    <row r="267" spans="1:17" x14ac:dyDescent="0.3">
      <c r="A267">
        <v>266</v>
      </c>
      <c r="B267" s="3">
        <v>44819</v>
      </c>
      <c r="C267" s="3">
        <f t="shared" si="14"/>
        <v>44819</v>
      </c>
      <c r="D267">
        <v>6892</v>
      </c>
      <c r="E267" s="43" t="str">
        <f>VLOOKUP(SalesTable[[#This Row],[Salesperson ID]],Salespeople!$A$2:$B$16,2,TRUE)</f>
        <v>Sergio Galvez</v>
      </c>
      <c r="F267">
        <v>21104</v>
      </c>
      <c r="G267" t="s">
        <v>126</v>
      </c>
      <c r="H267" t="s">
        <v>51</v>
      </c>
      <c r="I267" t="s">
        <v>59</v>
      </c>
      <c r="K267" s="4">
        <v>9</v>
      </c>
      <c r="L267" s="8">
        <v>2</v>
      </c>
      <c r="M267" s="10">
        <f t="shared" si="12"/>
        <v>18</v>
      </c>
      <c r="N267">
        <v>2</v>
      </c>
      <c r="O267" s="3"/>
      <c r="P267" s="2"/>
      <c r="Q267" s="10">
        <f t="shared" si="13"/>
        <v>18</v>
      </c>
    </row>
    <row r="268" spans="1:17" x14ac:dyDescent="0.3">
      <c r="A268">
        <v>267</v>
      </c>
      <c r="B268" s="3">
        <v>44820</v>
      </c>
      <c r="C268" s="3">
        <f t="shared" si="14"/>
        <v>44820</v>
      </c>
      <c r="D268">
        <v>6892</v>
      </c>
      <c r="E268" s="43" t="str">
        <f>VLOOKUP(SalesTable[[#This Row],[Salesperson ID]],Salespeople!$A$2:$B$16,2,TRUE)</f>
        <v>Sergio Galvez</v>
      </c>
      <c r="F268">
        <v>18195</v>
      </c>
      <c r="G268" t="s">
        <v>159</v>
      </c>
      <c r="H268" t="s">
        <v>51</v>
      </c>
      <c r="I268" t="s">
        <v>57</v>
      </c>
      <c r="K268" s="4">
        <v>9</v>
      </c>
      <c r="L268" s="8">
        <v>10</v>
      </c>
      <c r="M268" s="10">
        <f t="shared" si="12"/>
        <v>90</v>
      </c>
      <c r="N268">
        <v>0</v>
      </c>
      <c r="O268" s="3"/>
      <c r="P268" s="2"/>
      <c r="Q268" s="10">
        <f t="shared" si="13"/>
        <v>90</v>
      </c>
    </row>
    <row r="269" spans="1:17" x14ac:dyDescent="0.3">
      <c r="A269">
        <v>268</v>
      </c>
      <c r="B269" s="3">
        <v>44820</v>
      </c>
      <c r="C269" s="3">
        <f t="shared" si="14"/>
        <v>44820</v>
      </c>
      <c r="D269">
        <v>8064</v>
      </c>
      <c r="E269" s="43" t="str">
        <f>VLOOKUP(SalesTable[[#This Row],[Salesperson ID]],Salespeople!$A$2:$B$16,2,TRUE)</f>
        <v>Sergio Galvez</v>
      </c>
      <c r="F269">
        <v>26018</v>
      </c>
      <c r="G269" t="s">
        <v>187</v>
      </c>
      <c r="H269" t="s">
        <v>63</v>
      </c>
      <c r="I269" t="s">
        <v>44</v>
      </c>
      <c r="K269" s="4">
        <v>12</v>
      </c>
      <c r="L269" s="8">
        <v>8</v>
      </c>
      <c r="M269" s="10">
        <f t="shared" si="12"/>
        <v>96</v>
      </c>
      <c r="N269">
        <v>2</v>
      </c>
      <c r="O269" s="3"/>
      <c r="P269" s="2"/>
      <c r="Q269" s="10">
        <f t="shared" si="13"/>
        <v>96</v>
      </c>
    </row>
    <row r="270" spans="1:17" x14ac:dyDescent="0.3">
      <c r="A270">
        <v>269</v>
      </c>
      <c r="B270" s="3">
        <v>44821</v>
      </c>
      <c r="C270" s="3">
        <f t="shared" si="14"/>
        <v>44821</v>
      </c>
      <c r="D270">
        <v>6464</v>
      </c>
      <c r="E270" s="43" t="str">
        <f>VLOOKUP(SalesTable[[#This Row],[Salesperson ID]],Salespeople!$A$2:$B$16,2,TRUE)</f>
        <v>Sergio Galvez</v>
      </c>
      <c r="F270">
        <v>13014</v>
      </c>
      <c r="G270" t="s">
        <v>120</v>
      </c>
      <c r="H270" t="s">
        <v>51</v>
      </c>
      <c r="I270" t="s">
        <v>47</v>
      </c>
      <c r="K270" s="4">
        <v>7.5</v>
      </c>
      <c r="L270" s="8">
        <v>9</v>
      </c>
      <c r="M270" s="10">
        <f t="shared" si="12"/>
        <v>67.5</v>
      </c>
      <c r="N270">
        <v>3</v>
      </c>
      <c r="O270" s="3"/>
      <c r="P270" s="2"/>
      <c r="Q270" s="10">
        <f t="shared" si="13"/>
        <v>67.5</v>
      </c>
    </row>
    <row r="271" spans="1:17" x14ac:dyDescent="0.3">
      <c r="A271">
        <v>270</v>
      </c>
      <c r="B271" s="3">
        <v>44821</v>
      </c>
      <c r="C271" s="3">
        <f t="shared" si="14"/>
        <v>44821</v>
      </c>
      <c r="D271">
        <v>6357</v>
      </c>
      <c r="E271" s="43" t="str">
        <f>VLOOKUP(SalesTable[[#This Row],[Salesperson ID]],Salespeople!$A$2:$B$16,2,TRUE)</f>
        <v>Sergio Galvez</v>
      </c>
      <c r="F271">
        <v>20177</v>
      </c>
      <c r="G271" t="s">
        <v>103</v>
      </c>
      <c r="H271" t="s">
        <v>41</v>
      </c>
      <c r="I271" t="s">
        <v>47</v>
      </c>
      <c r="K271" s="4">
        <v>7.5</v>
      </c>
      <c r="L271" s="8">
        <v>4</v>
      </c>
      <c r="M271" s="10">
        <f t="shared" si="12"/>
        <v>30</v>
      </c>
      <c r="N271">
        <v>3</v>
      </c>
      <c r="O271" s="3"/>
      <c r="P271" s="2"/>
      <c r="Q271" s="10">
        <f t="shared" si="13"/>
        <v>30</v>
      </c>
    </row>
    <row r="272" spans="1:17" x14ac:dyDescent="0.3">
      <c r="A272">
        <v>271</v>
      </c>
      <c r="B272" s="3">
        <v>44822</v>
      </c>
      <c r="C272" s="3">
        <f t="shared" si="14"/>
        <v>44822</v>
      </c>
      <c r="D272">
        <v>6678</v>
      </c>
      <c r="E272" s="43" t="str">
        <f>VLOOKUP(SalesTable[[#This Row],[Salesperson ID]],Salespeople!$A$2:$B$16,2,TRUE)</f>
        <v>Sergio Galvez</v>
      </c>
      <c r="F272">
        <v>22749</v>
      </c>
      <c r="G272" t="s">
        <v>186</v>
      </c>
      <c r="H272" t="s">
        <v>56</v>
      </c>
      <c r="I272" t="s">
        <v>59</v>
      </c>
      <c r="K272" s="4">
        <v>9</v>
      </c>
      <c r="L272" s="8">
        <v>6</v>
      </c>
      <c r="M272" s="10">
        <f t="shared" si="12"/>
        <v>54</v>
      </c>
      <c r="N272">
        <v>0</v>
      </c>
      <c r="O272" s="3"/>
      <c r="P272" s="2"/>
      <c r="Q272" s="10">
        <f t="shared" si="13"/>
        <v>54</v>
      </c>
    </row>
    <row r="273" spans="1:17" x14ac:dyDescent="0.3">
      <c r="A273">
        <v>272</v>
      </c>
      <c r="B273" s="3">
        <v>44823</v>
      </c>
      <c r="C273" s="3">
        <f t="shared" si="14"/>
        <v>44823</v>
      </c>
      <c r="D273">
        <v>6678</v>
      </c>
      <c r="E273" s="43" t="str">
        <f>VLOOKUP(SalesTable[[#This Row],[Salesperson ID]],Salespeople!$A$2:$B$16,2,TRUE)</f>
        <v>Sergio Galvez</v>
      </c>
      <c r="F273">
        <v>25168</v>
      </c>
      <c r="G273" t="s">
        <v>208</v>
      </c>
      <c r="H273" t="s">
        <v>145</v>
      </c>
      <c r="I273" t="s">
        <v>68</v>
      </c>
      <c r="K273" s="4">
        <v>7.5</v>
      </c>
      <c r="L273" s="8">
        <v>3</v>
      </c>
      <c r="M273" s="10">
        <f t="shared" si="12"/>
        <v>22.5</v>
      </c>
      <c r="N273">
        <v>2</v>
      </c>
      <c r="O273" s="3"/>
      <c r="P273" s="2"/>
      <c r="Q273" s="10">
        <f t="shared" si="13"/>
        <v>22.5</v>
      </c>
    </row>
    <row r="274" spans="1:17" x14ac:dyDescent="0.3">
      <c r="A274">
        <v>273</v>
      </c>
      <c r="B274" s="3">
        <v>44824</v>
      </c>
      <c r="C274" s="3">
        <f t="shared" si="14"/>
        <v>44824</v>
      </c>
      <c r="D274">
        <v>8064</v>
      </c>
      <c r="E274" s="43" t="str">
        <f>VLOOKUP(SalesTable[[#This Row],[Salesperson ID]],Salespeople!$A$2:$B$16,2,TRUE)</f>
        <v>Sergio Galvez</v>
      </c>
      <c r="F274">
        <v>16741</v>
      </c>
      <c r="G274" t="s">
        <v>153</v>
      </c>
      <c r="H274" t="s">
        <v>46</v>
      </c>
      <c r="I274" t="s">
        <v>52</v>
      </c>
      <c r="K274" s="4">
        <v>7.5</v>
      </c>
      <c r="L274" s="8">
        <v>2</v>
      </c>
      <c r="M274" s="10">
        <f t="shared" si="12"/>
        <v>15</v>
      </c>
      <c r="N274">
        <v>1</v>
      </c>
      <c r="O274" s="3"/>
      <c r="P274" s="2"/>
      <c r="Q274" s="10">
        <f t="shared" si="13"/>
        <v>15</v>
      </c>
    </row>
    <row r="275" spans="1:17" x14ac:dyDescent="0.3">
      <c r="A275">
        <v>274</v>
      </c>
      <c r="B275" s="3">
        <v>44824</v>
      </c>
      <c r="C275" s="3">
        <f t="shared" si="14"/>
        <v>44824</v>
      </c>
      <c r="D275">
        <v>5418</v>
      </c>
      <c r="E275" s="43" t="str">
        <f>VLOOKUP(SalesTable[[#This Row],[Salesperson ID]],Salespeople!$A$2:$B$16,2,TRUE)</f>
        <v>Isabell  Couture</v>
      </c>
      <c r="F275">
        <v>20676</v>
      </c>
      <c r="G275" t="s">
        <v>73</v>
      </c>
      <c r="H275" t="s">
        <v>63</v>
      </c>
      <c r="I275" t="s">
        <v>59</v>
      </c>
      <c r="K275" s="4">
        <v>9</v>
      </c>
      <c r="L275" s="8">
        <v>5</v>
      </c>
      <c r="M275" s="10">
        <f t="shared" si="12"/>
        <v>45</v>
      </c>
      <c r="N275">
        <v>2</v>
      </c>
      <c r="O275" s="3"/>
      <c r="P275" s="2"/>
      <c r="Q275" s="10">
        <f t="shared" si="13"/>
        <v>45</v>
      </c>
    </row>
    <row r="276" spans="1:17" x14ac:dyDescent="0.3">
      <c r="A276">
        <v>275</v>
      </c>
      <c r="B276" s="3">
        <v>44824</v>
      </c>
      <c r="C276" s="3">
        <f t="shared" si="14"/>
        <v>44824</v>
      </c>
      <c r="D276">
        <v>5400</v>
      </c>
      <c r="E276" s="43" t="str">
        <f>VLOOKUP(SalesTable[[#This Row],[Salesperson ID]],Salespeople!$A$2:$B$16,2,TRUE)</f>
        <v>Igor Almeida</v>
      </c>
      <c r="F276">
        <v>15625</v>
      </c>
      <c r="G276" t="s">
        <v>203</v>
      </c>
      <c r="H276" t="s">
        <v>63</v>
      </c>
      <c r="I276" t="s">
        <v>36</v>
      </c>
      <c r="K276" s="4">
        <v>5.95</v>
      </c>
      <c r="L276" s="8">
        <v>9</v>
      </c>
      <c r="M276" s="10">
        <f t="shared" si="12"/>
        <v>53.550000000000004</v>
      </c>
      <c r="N276">
        <v>2</v>
      </c>
      <c r="O276" s="3"/>
      <c r="P276" s="2"/>
      <c r="Q276" s="10">
        <f t="shared" si="13"/>
        <v>53.550000000000004</v>
      </c>
    </row>
    <row r="277" spans="1:17" x14ac:dyDescent="0.3">
      <c r="A277">
        <v>276</v>
      </c>
      <c r="B277" s="3">
        <v>44824</v>
      </c>
      <c r="C277" s="3">
        <f t="shared" si="14"/>
        <v>44824</v>
      </c>
      <c r="D277">
        <v>6464</v>
      </c>
      <c r="E277" s="43" t="str">
        <f>VLOOKUP(SalesTable[[#This Row],[Salesperson ID]],Salespeople!$A$2:$B$16,2,TRUE)</f>
        <v>Sergio Galvez</v>
      </c>
      <c r="F277">
        <v>22883</v>
      </c>
      <c r="G277" t="s">
        <v>192</v>
      </c>
      <c r="H277" t="s">
        <v>66</v>
      </c>
      <c r="I277" t="s">
        <v>44</v>
      </c>
      <c r="K277" s="4">
        <v>12</v>
      </c>
      <c r="L277" s="8">
        <v>7</v>
      </c>
      <c r="M277" s="10">
        <f t="shared" si="12"/>
        <v>84</v>
      </c>
      <c r="N277">
        <v>0</v>
      </c>
      <c r="O277" s="3"/>
      <c r="P277" s="2"/>
      <c r="Q277" s="10">
        <f t="shared" si="13"/>
        <v>84</v>
      </c>
    </row>
    <row r="278" spans="1:17" x14ac:dyDescent="0.3">
      <c r="A278">
        <v>277</v>
      </c>
      <c r="B278" s="3">
        <v>44825</v>
      </c>
      <c r="C278" s="3">
        <f t="shared" si="14"/>
        <v>44825</v>
      </c>
      <c r="D278">
        <v>5346</v>
      </c>
      <c r="E278" s="43" t="str">
        <f>VLOOKUP(SalesTable[[#This Row],[Salesperson ID]],Salespeople!$A$2:$B$16,2,TRUE)</f>
        <v>Igor Almeida</v>
      </c>
      <c r="F278">
        <v>15288</v>
      </c>
      <c r="G278" t="s">
        <v>101</v>
      </c>
      <c r="H278" t="s">
        <v>63</v>
      </c>
      <c r="I278" t="s">
        <v>70</v>
      </c>
      <c r="K278" s="4">
        <v>5.95</v>
      </c>
      <c r="L278" s="8">
        <v>10</v>
      </c>
      <c r="M278" s="10">
        <f t="shared" si="12"/>
        <v>59.5</v>
      </c>
      <c r="N278">
        <v>0</v>
      </c>
      <c r="O278" s="3"/>
      <c r="P278" s="2"/>
      <c r="Q278" s="10">
        <f t="shared" si="13"/>
        <v>59.5</v>
      </c>
    </row>
    <row r="279" spans="1:17" x14ac:dyDescent="0.3">
      <c r="A279">
        <v>278</v>
      </c>
      <c r="B279" s="3">
        <v>44825</v>
      </c>
      <c r="C279" s="3">
        <f t="shared" si="14"/>
        <v>44825</v>
      </c>
      <c r="D279">
        <v>6678</v>
      </c>
      <c r="E279" s="43" t="str">
        <f>VLOOKUP(SalesTable[[#This Row],[Salesperson ID]],Salespeople!$A$2:$B$16,2,TRUE)</f>
        <v>Sergio Galvez</v>
      </c>
      <c r="F279">
        <v>23211</v>
      </c>
      <c r="G279" t="s">
        <v>81</v>
      </c>
      <c r="H279" t="s">
        <v>51</v>
      </c>
      <c r="I279" t="s">
        <v>44</v>
      </c>
      <c r="K279" s="4">
        <v>12</v>
      </c>
      <c r="L279" s="8">
        <v>1</v>
      </c>
      <c r="M279" s="10">
        <f t="shared" si="12"/>
        <v>12</v>
      </c>
      <c r="N279">
        <v>1</v>
      </c>
      <c r="O279" s="3"/>
      <c r="P279" s="2"/>
      <c r="Q279" s="10">
        <f t="shared" si="13"/>
        <v>12</v>
      </c>
    </row>
    <row r="280" spans="1:17" x14ac:dyDescent="0.3">
      <c r="A280">
        <v>279</v>
      </c>
      <c r="B280" s="3">
        <v>44825</v>
      </c>
      <c r="C280" s="3">
        <f t="shared" si="14"/>
        <v>44825</v>
      </c>
      <c r="D280">
        <v>5418</v>
      </c>
      <c r="E280" s="43" t="str">
        <f>VLOOKUP(SalesTable[[#This Row],[Salesperson ID]],Salespeople!$A$2:$B$16,2,TRUE)</f>
        <v>Isabell  Couture</v>
      </c>
      <c r="F280">
        <v>19375</v>
      </c>
      <c r="G280" t="s">
        <v>107</v>
      </c>
      <c r="H280" t="s">
        <v>51</v>
      </c>
      <c r="I280" t="s">
        <v>64</v>
      </c>
      <c r="K280" s="4">
        <v>5.95</v>
      </c>
      <c r="L280" s="8">
        <v>3</v>
      </c>
      <c r="M280" s="10">
        <f t="shared" si="12"/>
        <v>17.850000000000001</v>
      </c>
      <c r="N280">
        <v>2</v>
      </c>
      <c r="O280" s="3"/>
      <c r="P280" s="2"/>
      <c r="Q280" s="10">
        <f t="shared" si="13"/>
        <v>17.850000000000001</v>
      </c>
    </row>
    <row r="281" spans="1:17" x14ac:dyDescent="0.3">
      <c r="A281">
        <v>280</v>
      </c>
      <c r="B281" s="3">
        <v>44825</v>
      </c>
      <c r="C281" s="3">
        <f t="shared" si="14"/>
        <v>44825</v>
      </c>
      <c r="D281">
        <v>8064</v>
      </c>
      <c r="E281" s="43" t="str">
        <f>VLOOKUP(SalesTable[[#This Row],[Salesperson ID]],Salespeople!$A$2:$B$16,2,TRUE)</f>
        <v>Sergio Galvez</v>
      </c>
      <c r="F281">
        <v>15256</v>
      </c>
      <c r="G281" t="s">
        <v>71</v>
      </c>
      <c r="H281" t="s">
        <v>51</v>
      </c>
      <c r="I281" t="s">
        <v>44</v>
      </c>
      <c r="K281" s="4">
        <v>12</v>
      </c>
      <c r="L281" s="8">
        <v>4</v>
      </c>
      <c r="M281" s="10">
        <f t="shared" si="12"/>
        <v>48</v>
      </c>
      <c r="N281">
        <v>3</v>
      </c>
      <c r="O281" s="3"/>
      <c r="P281" s="2"/>
      <c r="Q281" s="10">
        <f t="shared" si="13"/>
        <v>48</v>
      </c>
    </row>
    <row r="282" spans="1:17" x14ac:dyDescent="0.3">
      <c r="A282">
        <v>281</v>
      </c>
      <c r="B282" s="3">
        <v>44825</v>
      </c>
      <c r="C282" s="3">
        <f t="shared" si="14"/>
        <v>44825</v>
      </c>
      <c r="D282">
        <v>6892</v>
      </c>
      <c r="E282" s="43" t="str">
        <f>VLOOKUP(SalesTable[[#This Row],[Salesperson ID]],Salespeople!$A$2:$B$16,2,TRUE)</f>
        <v>Sergio Galvez</v>
      </c>
      <c r="F282">
        <v>24924</v>
      </c>
      <c r="G282" t="s">
        <v>110</v>
      </c>
      <c r="H282" t="s">
        <v>63</v>
      </c>
      <c r="I282" t="s">
        <v>68</v>
      </c>
      <c r="K282" s="4">
        <v>7.5</v>
      </c>
      <c r="L282" s="8">
        <v>3</v>
      </c>
      <c r="M282" s="10">
        <f t="shared" si="12"/>
        <v>22.5</v>
      </c>
      <c r="N282">
        <v>3</v>
      </c>
      <c r="O282" s="3"/>
      <c r="P282" s="2"/>
      <c r="Q282" s="10">
        <f t="shared" si="13"/>
        <v>22.5</v>
      </c>
    </row>
    <row r="283" spans="1:17" x14ac:dyDescent="0.3">
      <c r="A283">
        <v>282</v>
      </c>
      <c r="B283" s="3">
        <v>44825</v>
      </c>
      <c r="C283" s="3">
        <f t="shared" si="14"/>
        <v>44825</v>
      </c>
      <c r="D283">
        <v>6143</v>
      </c>
      <c r="E283" s="43" t="str">
        <f>VLOOKUP(SalesTable[[#This Row],[Salesperson ID]],Salespeople!$A$2:$B$16,2,TRUE)</f>
        <v>Liane Cormier</v>
      </c>
      <c r="F283">
        <v>26554</v>
      </c>
      <c r="G283" t="s">
        <v>209</v>
      </c>
      <c r="H283" t="s">
        <v>51</v>
      </c>
      <c r="I283" t="s">
        <v>52</v>
      </c>
      <c r="K283" s="4">
        <v>7.5</v>
      </c>
      <c r="L283" s="8">
        <v>8</v>
      </c>
      <c r="M283" s="10">
        <f t="shared" si="12"/>
        <v>60</v>
      </c>
      <c r="N283">
        <v>3</v>
      </c>
      <c r="O283" s="3"/>
      <c r="P283" s="2"/>
      <c r="Q283" s="10">
        <f t="shared" si="13"/>
        <v>60</v>
      </c>
    </row>
    <row r="284" spans="1:17" x14ac:dyDescent="0.3">
      <c r="A284">
        <v>283</v>
      </c>
      <c r="B284" s="3">
        <v>44825</v>
      </c>
      <c r="C284" s="3">
        <f t="shared" si="14"/>
        <v>44825</v>
      </c>
      <c r="D284">
        <v>6678</v>
      </c>
      <c r="E284" s="43" t="str">
        <f>VLOOKUP(SalesTable[[#This Row],[Salesperson ID]],Salespeople!$A$2:$B$16,2,TRUE)</f>
        <v>Sergio Galvez</v>
      </c>
      <c r="F284">
        <v>15256</v>
      </c>
      <c r="G284" t="s">
        <v>71</v>
      </c>
      <c r="H284" t="s">
        <v>51</v>
      </c>
      <c r="I284" t="s">
        <v>82</v>
      </c>
      <c r="K284" s="4">
        <v>12</v>
      </c>
      <c r="L284" s="8">
        <v>5</v>
      </c>
      <c r="M284" s="10">
        <f t="shared" si="12"/>
        <v>60</v>
      </c>
      <c r="N284">
        <v>2</v>
      </c>
      <c r="O284" s="3"/>
      <c r="P284" s="2"/>
      <c r="Q284" s="10">
        <f t="shared" si="13"/>
        <v>60</v>
      </c>
    </row>
    <row r="285" spans="1:17" x14ac:dyDescent="0.3">
      <c r="A285">
        <v>284</v>
      </c>
      <c r="B285" s="3">
        <v>44826</v>
      </c>
      <c r="C285" s="3">
        <f t="shared" si="14"/>
        <v>44826</v>
      </c>
      <c r="D285">
        <v>5418</v>
      </c>
      <c r="E285" s="43" t="str">
        <f>VLOOKUP(SalesTable[[#This Row],[Salesperson ID]],Salespeople!$A$2:$B$16,2,TRUE)</f>
        <v>Isabell  Couture</v>
      </c>
      <c r="F285">
        <v>10075</v>
      </c>
      <c r="G285" t="s">
        <v>131</v>
      </c>
      <c r="H285" t="s">
        <v>41</v>
      </c>
      <c r="I285" t="s">
        <v>36</v>
      </c>
      <c r="K285" s="4">
        <v>5.95</v>
      </c>
      <c r="L285" s="8">
        <v>5</v>
      </c>
      <c r="M285" s="10">
        <f t="shared" si="12"/>
        <v>29.75</v>
      </c>
      <c r="N285">
        <v>2</v>
      </c>
      <c r="O285" s="3"/>
      <c r="P285" s="2"/>
      <c r="Q285" s="10">
        <f t="shared" si="13"/>
        <v>29.75</v>
      </c>
    </row>
    <row r="286" spans="1:17" x14ac:dyDescent="0.3">
      <c r="A286">
        <v>285</v>
      </c>
      <c r="B286" s="3">
        <v>44826</v>
      </c>
      <c r="C286" s="3">
        <f t="shared" si="14"/>
        <v>44826</v>
      </c>
      <c r="D286">
        <v>8064</v>
      </c>
      <c r="E286" s="43" t="str">
        <f>VLOOKUP(SalesTable[[#This Row],[Salesperson ID]],Salespeople!$A$2:$B$16,2,TRUE)</f>
        <v>Sergio Galvez</v>
      </c>
      <c r="F286">
        <v>12265</v>
      </c>
      <c r="G286" t="s">
        <v>34</v>
      </c>
      <c r="H286" t="s">
        <v>35</v>
      </c>
      <c r="I286" t="s">
        <v>70</v>
      </c>
      <c r="K286" s="4">
        <v>5.95</v>
      </c>
      <c r="L286" s="8">
        <v>8</v>
      </c>
      <c r="M286" s="10">
        <f t="shared" si="12"/>
        <v>47.6</v>
      </c>
      <c r="N286">
        <v>0</v>
      </c>
      <c r="O286" s="3"/>
      <c r="P286" s="2"/>
      <c r="Q286" s="10">
        <f t="shared" si="13"/>
        <v>47.6</v>
      </c>
    </row>
    <row r="287" spans="1:17" x14ac:dyDescent="0.3">
      <c r="A287">
        <v>286</v>
      </c>
      <c r="B287" s="3">
        <v>44827</v>
      </c>
      <c r="C287" s="3">
        <f t="shared" si="14"/>
        <v>44827</v>
      </c>
      <c r="D287">
        <v>6678</v>
      </c>
      <c r="E287" s="43" t="str">
        <f>VLOOKUP(SalesTable[[#This Row],[Salesperson ID]],Salespeople!$A$2:$B$16,2,TRUE)</f>
        <v>Sergio Galvez</v>
      </c>
      <c r="F287">
        <v>25355</v>
      </c>
      <c r="G287" t="s">
        <v>117</v>
      </c>
      <c r="H287" t="s">
        <v>98</v>
      </c>
      <c r="I287" t="s">
        <v>39</v>
      </c>
      <c r="K287" s="4">
        <v>8</v>
      </c>
      <c r="L287" s="8">
        <v>8</v>
      </c>
      <c r="M287" s="10">
        <f t="shared" si="12"/>
        <v>64</v>
      </c>
      <c r="N287">
        <v>1</v>
      </c>
      <c r="O287" s="3"/>
      <c r="P287" s="2"/>
      <c r="Q287" s="10">
        <f t="shared" si="13"/>
        <v>64</v>
      </c>
    </row>
    <row r="288" spans="1:17" x14ac:dyDescent="0.3">
      <c r="A288">
        <v>287</v>
      </c>
      <c r="B288" s="3">
        <v>44827</v>
      </c>
      <c r="C288" s="3">
        <f t="shared" si="14"/>
        <v>44827</v>
      </c>
      <c r="D288">
        <v>6250</v>
      </c>
      <c r="E288" s="43" t="str">
        <f>VLOOKUP(SalesTable[[#This Row],[Salesperson ID]],Salespeople!$A$2:$B$16,2,TRUE)</f>
        <v>Sergio Galvez</v>
      </c>
      <c r="F288">
        <v>25168</v>
      </c>
      <c r="G288" t="s">
        <v>208</v>
      </c>
      <c r="H288" t="s">
        <v>145</v>
      </c>
      <c r="I288" t="s">
        <v>52</v>
      </c>
      <c r="K288" s="4">
        <v>7.5</v>
      </c>
      <c r="L288" s="8">
        <v>5</v>
      </c>
      <c r="M288" s="10">
        <f t="shared" si="12"/>
        <v>37.5</v>
      </c>
      <c r="N288">
        <v>2</v>
      </c>
      <c r="O288" s="3"/>
      <c r="P288" s="2"/>
      <c r="Q288" s="10">
        <f t="shared" si="13"/>
        <v>37.5</v>
      </c>
    </row>
    <row r="289" spans="1:17" x14ac:dyDescent="0.3">
      <c r="A289">
        <v>288</v>
      </c>
      <c r="B289" s="3">
        <v>44827</v>
      </c>
      <c r="C289" s="3">
        <f t="shared" si="14"/>
        <v>44827</v>
      </c>
      <c r="D289">
        <v>4350</v>
      </c>
      <c r="E289" s="43" t="str">
        <f>VLOOKUP(SalesTable[[#This Row],[Salesperson ID]],Salespeople!$A$2:$B$16,2,TRUE)</f>
        <v>Igor Almeida</v>
      </c>
      <c r="F289">
        <v>16088</v>
      </c>
      <c r="G289" t="s">
        <v>205</v>
      </c>
      <c r="H289" t="s">
        <v>51</v>
      </c>
      <c r="I289" t="s">
        <v>39</v>
      </c>
      <c r="K289" s="4">
        <v>8</v>
      </c>
      <c r="L289" s="8">
        <v>2</v>
      </c>
      <c r="M289" s="10">
        <f t="shared" si="12"/>
        <v>16</v>
      </c>
      <c r="N289">
        <v>2</v>
      </c>
      <c r="O289" s="3"/>
      <c r="P289" s="2"/>
      <c r="Q289" s="10">
        <f t="shared" si="13"/>
        <v>16</v>
      </c>
    </row>
    <row r="290" spans="1:17" x14ac:dyDescent="0.3">
      <c r="A290">
        <v>289</v>
      </c>
      <c r="B290" s="3">
        <v>44828</v>
      </c>
      <c r="C290" s="3">
        <f t="shared" si="14"/>
        <v>44828</v>
      </c>
      <c r="D290">
        <v>6678</v>
      </c>
      <c r="E290" s="43" t="str">
        <f>VLOOKUP(SalesTable[[#This Row],[Salesperson ID]],Salespeople!$A$2:$B$16,2,TRUE)</f>
        <v>Sergio Galvez</v>
      </c>
      <c r="F290">
        <v>25523</v>
      </c>
      <c r="G290" t="s">
        <v>137</v>
      </c>
      <c r="H290" t="s">
        <v>51</v>
      </c>
      <c r="I290" t="s">
        <v>82</v>
      </c>
      <c r="K290" s="4">
        <v>12</v>
      </c>
      <c r="L290" s="8">
        <v>5</v>
      </c>
      <c r="M290" s="10">
        <f t="shared" si="12"/>
        <v>60</v>
      </c>
      <c r="N290">
        <v>0</v>
      </c>
      <c r="O290" s="3"/>
      <c r="P290" s="2"/>
      <c r="Q290" s="10">
        <f t="shared" si="13"/>
        <v>60</v>
      </c>
    </row>
    <row r="291" spans="1:17" x14ac:dyDescent="0.3">
      <c r="A291">
        <v>290</v>
      </c>
      <c r="B291" s="3">
        <v>44828</v>
      </c>
      <c r="C291" s="3">
        <f t="shared" si="14"/>
        <v>44828</v>
      </c>
      <c r="D291">
        <v>5454</v>
      </c>
      <c r="E291" s="43" t="str">
        <f>VLOOKUP(SalesTable[[#This Row],[Salesperson ID]],Salespeople!$A$2:$B$16,2,TRUE)</f>
        <v>Isabell  Couture</v>
      </c>
      <c r="F291">
        <v>23607</v>
      </c>
      <c r="G291" t="s">
        <v>195</v>
      </c>
      <c r="H291" t="s">
        <v>46</v>
      </c>
      <c r="I291" t="s">
        <v>82</v>
      </c>
      <c r="K291" s="4">
        <v>12</v>
      </c>
      <c r="L291" s="8">
        <v>3</v>
      </c>
      <c r="M291" s="10">
        <f t="shared" si="12"/>
        <v>36</v>
      </c>
      <c r="N291">
        <v>2</v>
      </c>
      <c r="O291" s="3"/>
      <c r="P291" s="2"/>
      <c r="Q291" s="10">
        <f t="shared" si="13"/>
        <v>36</v>
      </c>
    </row>
    <row r="292" spans="1:17" x14ac:dyDescent="0.3">
      <c r="A292">
        <v>291</v>
      </c>
      <c r="B292" s="3">
        <v>44829</v>
      </c>
      <c r="C292" s="3">
        <f t="shared" si="14"/>
        <v>44829</v>
      </c>
      <c r="D292">
        <v>5400</v>
      </c>
      <c r="E292" s="43" t="str">
        <f>VLOOKUP(SalesTable[[#This Row],[Salesperson ID]],Salespeople!$A$2:$B$16,2,TRUE)</f>
        <v>Igor Almeida</v>
      </c>
      <c r="F292">
        <v>19904</v>
      </c>
      <c r="G292" t="s">
        <v>97</v>
      </c>
      <c r="H292" t="s">
        <v>98</v>
      </c>
      <c r="I292" t="s">
        <v>39</v>
      </c>
      <c r="K292" s="4">
        <v>8</v>
      </c>
      <c r="L292" s="8">
        <v>7</v>
      </c>
      <c r="M292" s="10">
        <f t="shared" si="12"/>
        <v>56</v>
      </c>
      <c r="N292">
        <v>0</v>
      </c>
      <c r="O292" s="3"/>
      <c r="P292" s="2"/>
      <c r="Q292" s="10">
        <f t="shared" si="13"/>
        <v>56</v>
      </c>
    </row>
    <row r="293" spans="1:17" x14ac:dyDescent="0.3">
      <c r="A293">
        <v>292</v>
      </c>
      <c r="B293" s="3">
        <v>44829</v>
      </c>
      <c r="C293" s="3">
        <f t="shared" si="14"/>
        <v>44829</v>
      </c>
      <c r="D293">
        <v>6892</v>
      </c>
      <c r="E293" s="43" t="str">
        <f>VLOOKUP(SalesTable[[#This Row],[Salesperson ID]],Salespeople!$A$2:$B$16,2,TRUE)</f>
        <v>Sergio Galvez</v>
      </c>
      <c r="F293">
        <v>10734</v>
      </c>
      <c r="G293" t="s">
        <v>157</v>
      </c>
      <c r="H293" t="s">
        <v>56</v>
      </c>
      <c r="I293" t="s">
        <v>57</v>
      </c>
      <c r="K293" s="4">
        <v>9</v>
      </c>
      <c r="L293" s="8">
        <v>6</v>
      </c>
      <c r="M293" s="10">
        <f t="shared" si="12"/>
        <v>54</v>
      </c>
      <c r="N293">
        <v>0</v>
      </c>
      <c r="O293" s="3"/>
      <c r="P293" s="2"/>
      <c r="Q293" s="10">
        <f t="shared" si="13"/>
        <v>54</v>
      </c>
    </row>
    <row r="294" spans="1:17" x14ac:dyDescent="0.3">
      <c r="A294">
        <v>293</v>
      </c>
      <c r="B294" s="3">
        <v>44829</v>
      </c>
      <c r="C294" s="3">
        <f t="shared" si="14"/>
        <v>44829</v>
      </c>
      <c r="D294">
        <v>8064</v>
      </c>
      <c r="E294" s="43" t="str">
        <f>VLOOKUP(SalesTable[[#This Row],[Salesperson ID]],Salespeople!$A$2:$B$16,2,TRUE)</f>
        <v>Sergio Galvez</v>
      </c>
      <c r="F294">
        <v>25226</v>
      </c>
      <c r="G294" t="s">
        <v>95</v>
      </c>
      <c r="H294" t="s">
        <v>96</v>
      </c>
      <c r="I294" t="s">
        <v>36</v>
      </c>
      <c r="K294" s="4">
        <v>5.95</v>
      </c>
      <c r="L294" s="8">
        <v>7</v>
      </c>
      <c r="M294" s="10">
        <f t="shared" si="12"/>
        <v>41.65</v>
      </c>
      <c r="N294">
        <v>1</v>
      </c>
      <c r="O294" s="3"/>
      <c r="P294" s="2"/>
      <c r="Q294" s="10">
        <f t="shared" si="13"/>
        <v>41.65</v>
      </c>
    </row>
    <row r="295" spans="1:17" x14ac:dyDescent="0.3">
      <c r="A295">
        <v>294</v>
      </c>
      <c r="B295" s="3">
        <v>44830</v>
      </c>
      <c r="C295" s="3">
        <f t="shared" si="14"/>
        <v>44830</v>
      </c>
      <c r="D295">
        <v>6571</v>
      </c>
      <c r="E295" s="43" t="str">
        <f>VLOOKUP(SalesTable[[#This Row],[Salesperson ID]],Salespeople!$A$2:$B$16,2,TRUE)</f>
        <v>Sergio Galvez</v>
      </c>
      <c r="F295">
        <v>10558</v>
      </c>
      <c r="G295" t="s">
        <v>100</v>
      </c>
      <c r="H295" t="s">
        <v>41</v>
      </c>
      <c r="I295" t="s">
        <v>44</v>
      </c>
      <c r="K295" s="4">
        <v>12</v>
      </c>
      <c r="L295" s="8">
        <v>1</v>
      </c>
      <c r="M295" s="10">
        <f t="shared" si="12"/>
        <v>12</v>
      </c>
      <c r="N295">
        <v>0</v>
      </c>
      <c r="O295" s="3"/>
      <c r="P295" s="2"/>
      <c r="Q295" s="10">
        <f t="shared" si="13"/>
        <v>12</v>
      </c>
    </row>
    <row r="296" spans="1:17" x14ac:dyDescent="0.3">
      <c r="A296">
        <v>295</v>
      </c>
      <c r="B296" s="3">
        <v>44830</v>
      </c>
      <c r="C296" s="3">
        <f t="shared" si="14"/>
        <v>44830</v>
      </c>
      <c r="D296">
        <v>6892</v>
      </c>
      <c r="E296" s="43" t="str">
        <f>VLOOKUP(SalesTable[[#This Row],[Salesperson ID]],Salespeople!$A$2:$B$16,2,TRUE)</f>
        <v>Sergio Galvez</v>
      </c>
      <c r="F296">
        <v>18345</v>
      </c>
      <c r="G296" t="s">
        <v>185</v>
      </c>
      <c r="H296" t="s">
        <v>35</v>
      </c>
      <c r="I296" t="s">
        <v>39</v>
      </c>
      <c r="K296" s="4">
        <v>8</v>
      </c>
      <c r="L296" s="8">
        <v>1</v>
      </c>
      <c r="M296" s="10">
        <f t="shared" si="12"/>
        <v>8</v>
      </c>
      <c r="N296">
        <v>3</v>
      </c>
      <c r="O296" s="3"/>
      <c r="P296" s="2"/>
      <c r="Q296" s="10">
        <f t="shared" si="13"/>
        <v>8</v>
      </c>
    </row>
    <row r="297" spans="1:17" x14ac:dyDescent="0.3">
      <c r="A297">
        <v>296</v>
      </c>
      <c r="B297" s="3">
        <v>44831</v>
      </c>
      <c r="C297" s="3">
        <f t="shared" si="14"/>
        <v>44831</v>
      </c>
      <c r="D297">
        <v>8064</v>
      </c>
      <c r="E297" s="43" t="str">
        <f>VLOOKUP(SalesTable[[#This Row],[Salesperson ID]],Salespeople!$A$2:$B$16,2,TRUE)</f>
        <v>Sergio Galvez</v>
      </c>
      <c r="F297">
        <v>20177</v>
      </c>
      <c r="G297" t="s">
        <v>103</v>
      </c>
      <c r="H297" t="s">
        <v>41</v>
      </c>
      <c r="I297" t="s">
        <v>68</v>
      </c>
      <c r="K297" s="4">
        <v>7.5</v>
      </c>
      <c r="L297" s="8">
        <v>7</v>
      </c>
      <c r="M297" s="10">
        <f t="shared" si="12"/>
        <v>52.5</v>
      </c>
      <c r="N297">
        <v>1</v>
      </c>
      <c r="O297" s="3"/>
      <c r="P297" s="2"/>
      <c r="Q297" s="10">
        <f t="shared" si="13"/>
        <v>52.5</v>
      </c>
    </row>
    <row r="298" spans="1:17" x14ac:dyDescent="0.3">
      <c r="A298">
        <v>297</v>
      </c>
      <c r="B298" s="3">
        <v>44832</v>
      </c>
      <c r="C298" s="3">
        <f t="shared" si="14"/>
        <v>44832</v>
      </c>
      <c r="D298">
        <v>5454</v>
      </c>
      <c r="E298" s="43" t="str">
        <f>VLOOKUP(SalesTable[[#This Row],[Salesperson ID]],Salespeople!$A$2:$B$16,2,TRUE)</f>
        <v>Isabell  Couture</v>
      </c>
      <c r="F298">
        <v>26554</v>
      </c>
      <c r="G298" t="s">
        <v>209</v>
      </c>
      <c r="H298" t="s">
        <v>51</v>
      </c>
      <c r="I298" t="s">
        <v>61</v>
      </c>
      <c r="K298" s="4">
        <v>9</v>
      </c>
      <c r="L298" s="8">
        <v>4</v>
      </c>
      <c r="M298" s="10">
        <f t="shared" si="12"/>
        <v>36</v>
      </c>
      <c r="N298">
        <v>3</v>
      </c>
      <c r="O298" s="3"/>
      <c r="P298" s="2"/>
      <c r="Q298" s="10">
        <f t="shared" si="13"/>
        <v>36</v>
      </c>
    </row>
    <row r="299" spans="1:17" x14ac:dyDescent="0.3">
      <c r="A299">
        <v>298</v>
      </c>
      <c r="B299" s="3">
        <v>44832</v>
      </c>
      <c r="C299" s="3">
        <f t="shared" si="14"/>
        <v>44832</v>
      </c>
      <c r="D299">
        <v>1384</v>
      </c>
      <c r="E299" s="43" t="str">
        <f>VLOOKUP(SalesTable[[#This Row],[Salesperson ID]],Salespeople!$A$2:$B$16,2,TRUE)</f>
        <v>Igor Almeida</v>
      </c>
      <c r="F299">
        <v>11124</v>
      </c>
      <c r="G299" t="s">
        <v>42</v>
      </c>
      <c r="H299" t="s">
        <v>43</v>
      </c>
      <c r="I299" t="s">
        <v>99</v>
      </c>
      <c r="K299" s="4">
        <v>12</v>
      </c>
      <c r="L299" s="8">
        <v>3</v>
      </c>
      <c r="M299" s="10">
        <f t="shared" si="12"/>
        <v>36</v>
      </c>
      <c r="N299">
        <v>1</v>
      </c>
      <c r="O299" s="3"/>
      <c r="P299" s="2"/>
      <c r="Q299" s="10">
        <f t="shared" si="13"/>
        <v>36</v>
      </c>
    </row>
    <row r="300" spans="1:17" x14ac:dyDescent="0.3">
      <c r="A300">
        <v>299</v>
      </c>
      <c r="B300" s="3">
        <v>44833</v>
      </c>
      <c r="C300" s="3">
        <f t="shared" si="14"/>
        <v>44833</v>
      </c>
      <c r="D300">
        <v>6678</v>
      </c>
      <c r="E300" s="43" t="str">
        <f>VLOOKUP(SalesTable[[#This Row],[Salesperson ID]],Salespeople!$A$2:$B$16,2,TRUE)</f>
        <v>Sergio Galvez</v>
      </c>
      <c r="F300">
        <v>10553</v>
      </c>
      <c r="G300" t="s">
        <v>207</v>
      </c>
      <c r="H300" t="s">
        <v>49</v>
      </c>
      <c r="I300" t="s">
        <v>39</v>
      </c>
      <c r="K300" s="4">
        <v>8</v>
      </c>
      <c r="L300" s="8">
        <v>9</v>
      </c>
      <c r="M300" s="10">
        <f t="shared" si="12"/>
        <v>72</v>
      </c>
      <c r="N300">
        <v>3</v>
      </c>
      <c r="O300" s="3"/>
      <c r="P300" s="2"/>
      <c r="Q300" s="10">
        <f t="shared" si="13"/>
        <v>72</v>
      </c>
    </row>
    <row r="301" spans="1:17" x14ac:dyDescent="0.3">
      <c r="A301">
        <v>300</v>
      </c>
      <c r="B301" s="3">
        <v>44833</v>
      </c>
      <c r="C301" s="3">
        <f t="shared" si="14"/>
        <v>44833</v>
      </c>
      <c r="D301">
        <v>6678</v>
      </c>
      <c r="E301" s="43" t="str">
        <f>VLOOKUP(SalesTable[[#This Row],[Salesperson ID]],Salespeople!$A$2:$B$16,2,TRUE)</f>
        <v>Sergio Galvez</v>
      </c>
      <c r="F301">
        <v>17610</v>
      </c>
      <c r="G301" t="s">
        <v>163</v>
      </c>
      <c r="H301" t="s">
        <v>41</v>
      </c>
      <c r="I301" t="s">
        <v>44</v>
      </c>
      <c r="K301" s="4">
        <v>12</v>
      </c>
      <c r="L301" s="8">
        <v>5</v>
      </c>
      <c r="M301" s="10">
        <f t="shared" si="12"/>
        <v>60</v>
      </c>
      <c r="N301">
        <v>2</v>
      </c>
      <c r="O301" s="3"/>
      <c r="P301" s="2"/>
      <c r="Q301" s="10">
        <f t="shared" si="13"/>
        <v>60</v>
      </c>
    </row>
    <row r="302" spans="1:17" x14ac:dyDescent="0.3">
      <c r="A302">
        <v>301</v>
      </c>
      <c r="B302" s="3">
        <v>44833</v>
      </c>
      <c r="C302" s="3">
        <f t="shared" si="14"/>
        <v>44833</v>
      </c>
      <c r="D302">
        <v>6678</v>
      </c>
      <c r="E302" s="43" t="str">
        <f>VLOOKUP(SalesTable[[#This Row],[Salesperson ID]],Salespeople!$A$2:$B$16,2,TRUE)</f>
        <v>Sergio Galvez</v>
      </c>
      <c r="F302">
        <v>26510</v>
      </c>
      <c r="G302" t="s">
        <v>194</v>
      </c>
      <c r="H302" t="s">
        <v>56</v>
      </c>
      <c r="I302" t="s">
        <v>52</v>
      </c>
      <c r="K302" s="4">
        <v>7.5</v>
      </c>
      <c r="L302" s="8">
        <v>9</v>
      </c>
      <c r="M302" s="10">
        <f t="shared" si="12"/>
        <v>67.5</v>
      </c>
      <c r="N302">
        <v>0</v>
      </c>
      <c r="O302" s="3"/>
      <c r="P302" s="2"/>
      <c r="Q302" s="10">
        <f t="shared" si="13"/>
        <v>67.5</v>
      </c>
    </row>
    <row r="303" spans="1:17" x14ac:dyDescent="0.3">
      <c r="A303">
        <v>302</v>
      </c>
      <c r="B303" s="3">
        <v>44833</v>
      </c>
      <c r="C303" s="3">
        <f t="shared" si="14"/>
        <v>44833</v>
      </c>
      <c r="D303">
        <v>5400</v>
      </c>
      <c r="E303" s="43" t="str">
        <f>VLOOKUP(SalesTable[[#This Row],[Salesperson ID]],Salespeople!$A$2:$B$16,2,TRUE)</f>
        <v>Igor Almeida</v>
      </c>
      <c r="F303">
        <v>12032</v>
      </c>
      <c r="G303" t="s">
        <v>143</v>
      </c>
      <c r="H303" t="s">
        <v>51</v>
      </c>
      <c r="I303" t="s">
        <v>44</v>
      </c>
      <c r="K303" s="4">
        <v>12</v>
      </c>
      <c r="L303" s="8">
        <v>7</v>
      </c>
      <c r="M303" s="10">
        <f t="shared" si="12"/>
        <v>84</v>
      </c>
      <c r="N303">
        <v>1</v>
      </c>
      <c r="O303" s="3"/>
      <c r="P303" s="2"/>
      <c r="Q303" s="10">
        <f t="shared" si="13"/>
        <v>84</v>
      </c>
    </row>
    <row r="304" spans="1:17" x14ac:dyDescent="0.3">
      <c r="A304">
        <v>303</v>
      </c>
      <c r="B304" s="3">
        <v>44833</v>
      </c>
      <c r="C304" s="3">
        <f t="shared" si="14"/>
        <v>44833</v>
      </c>
      <c r="D304">
        <v>6892</v>
      </c>
      <c r="E304" s="43" t="str">
        <f>VLOOKUP(SalesTable[[#This Row],[Salesperson ID]],Salespeople!$A$2:$B$16,2,TRUE)</f>
        <v>Sergio Galvez</v>
      </c>
      <c r="F304">
        <v>16595</v>
      </c>
      <c r="G304" t="s">
        <v>180</v>
      </c>
      <c r="H304" t="s">
        <v>51</v>
      </c>
      <c r="I304" t="s">
        <v>36</v>
      </c>
      <c r="K304" s="4">
        <v>5.95</v>
      </c>
      <c r="L304" s="8">
        <v>7</v>
      </c>
      <c r="M304" s="10">
        <f t="shared" si="12"/>
        <v>41.65</v>
      </c>
      <c r="N304">
        <v>3</v>
      </c>
      <c r="O304" s="3"/>
      <c r="P304" s="2"/>
      <c r="Q304" s="10">
        <f t="shared" si="13"/>
        <v>41.65</v>
      </c>
    </row>
    <row r="305" spans="1:17" x14ac:dyDescent="0.3">
      <c r="A305">
        <v>304</v>
      </c>
      <c r="B305" s="3">
        <v>44834</v>
      </c>
      <c r="C305" s="3">
        <f t="shared" si="14"/>
        <v>44834</v>
      </c>
      <c r="D305">
        <v>4350</v>
      </c>
      <c r="E305" s="43" t="str">
        <f>VLOOKUP(SalesTable[[#This Row],[Salesperson ID]],Salespeople!$A$2:$B$16,2,TRUE)</f>
        <v>Igor Almeida</v>
      </c>
      <c r="F305">
        <v>28732</v>
      </c>
      <c r="G305" t="s">
        <v>109</v>
      </c>
      <c r="H305" t="s">
        <v>78</v>
      </c>
      <c r="I305" t="s">
        <v>99</v>
      </c>
      <c r="K305" s="4">
        <v>12</v>
      </c>
      <c r="L305" s="8">
        <v>1</v>
      </c>
      <c r="M305" s="10">
        <f t="shared" si="12"/>
        <v>12</v>
      </c>
      <c r="N305">
        <v>0</v>
      </c>
      <c r="O305" s="3"/>
      <c r="P305" s="2"/>
      <c r="Q305" s="10">
        <f t="shared" si="13"/>
        <v>12</v>
      </c>
    </row>
    <row r="306" spans="1:17" x14ac:dyDescent="0.3">
      <c r="A306">
        <v>305</v>
      </c>
      <c r="B306" s="3">
        <v>44834</v>
      </c>
      <c r="C306" s="3">
        <f t="shared" si="14"/>
        <v>44834</v>
      </c>
      <c r="D306">
        <v>6143</v>
      </c>
      <c r="E306" s="43" t="str">
        <f>VLOOKUP(SalesTable[[#This Row],[Salesperson ID]],Salespeople!$A$2:$B$16,2,TRUE)</f>
        <v>Liane Cormier</v>
      </c>
      <c r="F306">
        <v>24926</v>
      </c>
      <c r="G306" t="s">
        <v>135</v>
      </c>
      <c r="H306" t="s">
        <v>92</v>
      </c>
      <c r="I306" t="s">
        <v>47</v>
      </c>
      <c r="K306" s="4">
        <v>7.5</v>
      </c>
      <c r="L306" s="8">
        <v>4</v>
      </c>
      <c r="M306" s="10">
        <f t="shared" si="12"/>
        <v>30</v>
      </c>
      <c r="N306">
        <v>2</v>
      </c>
      <c r="O306" s="3"/>
      <c r="P306" s="2"/>
      <c r="Q306" s="10">
        <f t="shared" si="13"/>
        <v>30</v>
      </c>
    </row>
    <row r="307" spans="1:17" x14ac:dyDescent="0.3">
      <c r="A307">
        <v>306</v>
      </c>
      <c r="B307" s="3">
        <v>44834</v>
      </c>
      <c r="C307" s="3">
        <f t="shared" si="14"/>
        <v>44834</v>
      </c>
      <c r="D307">
        <v>5400</v>
      </c>
      <c r="E307" s="43" t="str">
        <f>VLOOKUP(SalesTable[[#This Row],[Salesperson ID]],Salespeople!$A$2:$B$16,2,TRUE)</f>
        <v>Igor Almeida</v>
      </c>
      <c r="F307">
        <v>25355</v>
      </c>
      <c r="G307" t="s">
        <v>117</v>
      </c>
      <c r="H307" t="s">
        <v>98</v>
      </c>
      <c r="I307" t="s">
        <v>82</v>
      </c>
      <c r="K307" s="4">
        <v>12</v>
      </c>
      <c r="L307" s="8">
        <v>7</v>
      </c>
      <c r="M307" s="10">
        <f t="shared" si="12"/>
        <v>84</v>
      </c>
      <c r="N307">
        <v>2</v>
      </c>
      <c r="O307" s="3"/>
      <c r="P307" s="2"/>
      <c r="Q307" s="10">
        <f t="shared" si="13"/>
        <v>84</v>
      </c>
    </row>
    <row r="308" spans="1:17" x14ac:dyDescent="0.3">
      <c r="B308" s="3"/>
      <c r="D308" s="3"/>
      <c r="E308" s="3"/>
      <c r="N308" s="3"/>
      <c r="O308" s="3"/>
    </row>
    <row r="309" spans="1:17" x14ac:dyDescent="0.3">
      <c r="B309" s="3"/>
      <c r="D309" s="3"/>
      <c r="E309" s="3"/>
      <c r="K309" s="5" t="s">
        <v>210</v>
      </c>
      <c r="L309" s="15">
        <f>SUM(L2:L308)</f>
        <v>1641</v>
      </c>
      <c r="M309" s="15">
        <f>SUM(M2:M308)</f>
        <v>13962.149999999998</v>
      </c>
      <c r="N309" s="16"/>
      <c r="O309" s="16"/>
      <c r="P309" s="5"/>
      <c r="Q309" s="15">
        <f>SUM(Q2:Q308)</f>
        <v>13962.149999999998</v>
      </c>
    </row>
    <row r="310" spans="1:17" x14ac:dyDescent="0.3">
      <c r="B310" s="3"/>
      <c r="D310" s="3"/>
      <c r="E310" s="3"/>
      <c r="N310" s="3"/>
      <c r="O310" s="3"/>
    </row>
    <row r="311" spans="1:17" x14ac:dyDescent="0.3">
      <c r="B311" s="3"/>
      <c r="D311" s="3"/>
      <c r="E311" s="3"/>
      <c r="N311" s="3"/>
      <c r="O311" s="3"/>
    </row>
    <row r="312" spans="1:17" x14ac:dyDescent="0.3">
      <c r="B312" s="3"/>
      <c r="D312" s="3"/>
      <c r="E312" s="3"/>
      <c r="N312" s="3"/>
      <c r="O312" s="3"/>
    </row>
    <row r="313" spans="1:17" x14ac:dyDescent="0.3">
      <c r="D313" s="3"/>
      <c r="E313" s="3"/>
      <c r="N313" s="3"/>
      <c r="O313" s="3"/>
    </row>
    <row r="314" spans="1:17" x14ac:dyDescent="0.3">
      <c r="D314" s="3"/>
      <c r="E314" s="3"/>
      <c r="N314" s="3"/>
      <c r="O314" s="3"/>
    </row>
    <row r="315" spans="1:17" x14ac:dyDescent="0.3">
      <c r="B315" s="3"/>
      <c r="D315" s="3"/>
      <c r="E315" s="3"/>
      <c r="N315" s="3"/>
      <c r="O315" s="3"/>
    </row>
    <row r="316" spans="1:17" x14ac:dyDescent="0.3">
      <c r="B316" s="3"/>
      <c r="D316" s="3"/>
      <c r="E316" s="3"/>
      <c r="N316" s="3"/>
      <c r="O316" s="3"/>
    </row>
    <row r="317" spans="1:17" x14ac:dyDescent="0.3">
      <c r="B317" s="3"/>
      <c r="D317" s="3"/>
      <c r="E317" s="3"/>
      <c r="N317" s="3"/>
      <c r="O317" s="3"/>
    </row>
    <row r="318" spans="1:17" x14ac:dyDescent="0.3">
      <c r="B318" s="3"/>
      <c r="D318" s="3"/>
      <c r="E318" s="3"/>
      <c r="N318" s="3"/>
      <c r="O318" s="3"/>
    </row>
    <row r="319" spans="1:17" x14ac:dyDescent="0.3">
      <c r="B319" s="3"/>
      <c r="D319" s="3"/>
      <c r="E319" s="3"/>
      <c r="N319" s="3"/>
      <c r="O319" s="3"/>
    </row>
    <row r="320" spans="1:17" x14ac:dyDescent="0.3">
      <c r="B320" s="3"/>
      <c r="D320" s="3"/>
      <c r="E320" s="3"/>
      <c r="N320" s="3"/>
      <c r="O320" s="3"/>
    </row>
    <row r="321" spans="2:15" x14ac:dyDescent="0.3">
      <c r="B321" s="3"/>
      <c r="D321" s="3"/>
      <c r="E321" s="3"/>
      <c r="N321" s="3"/>
      <c r="O321" s="3"/>
    </row>
    <row r="322" spans="2:15" x14ac:dyDescent="0.3">
      <c r="B322" s="3"/>
      <c r="D322" s="3"/>
      <c r="E322" s="3"/>
      <c r="N322" s="3"/>
      <c r="O322" s="3"/>
    </row>
    <row r="323" spans="2:15" x14ac:dyDescent="0.3">
      <c r="B323" s="3"/>
      <c r="D323" s="3"/>
      <c r="E323" s="3"/>
      <c r="N323" s="3"/>
      <c r="O323" s="3"/>
    </row>
    <row r="324" spans="2:15" x14ac:dyDescent="0.3">
      <c r="B324" s="3"/>
      <c r="D324" s="3"/>
      <c r="E324" s="3"/>
      <c r="N324" s="3"/>
      <c r="O324" s="3"/>
    </row>
    <row r="325" spans="2:15" x14ac:dyDescent="0.3">
      <c r="B325" s="3"/>
      <c r="D325" s="3"/>
      <c r="E325" s="3"/>
      <c r="N325" s="3"/>
      <c r="O325" s="3"/>
    </row>
    <row r="326" spans="2:15" x14ac:dyDescent="0.3">
      <c r="B326" s="3"/>
      <c r="D326" s="3"/>
      <c r="E326" s="3"/>
      <c r="N326" s="3"/>
      <c r="O326" s="3"/>
    </row>
    <row r="327" spans="2:15" x14ac:dyDescent="0.3">
      <c r="B327" s="3"/>
      <c r="D327" s="3"/>
      <c r="E327" s="3"/>
      <c r="N327" s="3"/>
      <c r="O327" s="3"/>
    </row>
    <row r="328" spans="2:15" x14ac:dyDescent="0.3">
      <c r="B328" s="3"/>
      <c r="D328" s="3"/>
      <c r="E328" s="3"/>
      <c r="N328" s="3"/>
      <c r="O328" s="3"/>
    </row>
    <row r="329" spans="2:15" x14ac:dyDescent="0.3">
      <c r="B329" s="3"/>
      <c r="D329" s="3"/>
      <c r="E329" s="3"/>
      <c r="N329" s="3"/>
      <c r="O329" s="3"/>
    </row>
    <row r="330" spans="2:15" x14ac:dyDescent="0.3">
      <c r="B330" s="3"/>
      <c r="D330" s="3"/>
      <c r="E330" s="3"/>
      <c r="N330" s="3"/>
      <c r="O330" s="3"/>
    </row>
    <row r="331" spans="2:15" x14ac:dyDescent="0.3">
      <c r="B331" s="3"/>
      <c r="D331" s="3"/>
      <c r="E331" s="3"/>
      <c r="N331" s="3"/>
      <c r="O331" s="3"/>
    </row>
    <row r="332" spans="2:15" x14ac:dyDescent="0.3">
      <c r="B332" s="3"/>
      <c r="D332" s="3"/>
      <c r="E332" s="3"/>
      <c r="N332" s="3"/>
      <c r="O332" s="3"/>
    </row>
    <row r="333" spans="2:15" x14ac:dyDescent="0.3">
      <c r="B333" s="3"/>
      <c r="D333" s="3"/>
      <c r="E333" s="3"/>
      <c r="N333" s="3"/>
      <c r="O333" s="3"/>
    </row>
    <row r="334" spans="2:15" x14ac:dyDescent="0.3">
      <c r="B334" s="3"/>
      <c r="D334" s="3"/>
      <c r="E334" s="3"/>
      <c r="N334" s="3"/>
      <c r="O334" s="3"/>
    </row>
    <row r="335" spans="2:15" x14ac:dyDescent="0.3">
      <c r="B335" s="3"/>
      <c r="D335" s="3"/>
      <c r="E335" s="3"/>
      <c r="N335" s="3"/>
      <c r="O335" s="3"/>
    </row>
    <row r="336" spans="2:15" x14ac:dyDescent="0.3">
      <c r="B336" s="3"/>
      <c r="D336" s="3"/>
      <c r="E336" s="3"/>
      <c r="N336" s="3"/>
      <c r="O336" s="3"/>
    </row>
    <row r="337" spans="2:15" x14ac:dyDescent="0.3">
      <c r="B337" s="3"/>
      <c r="D337" s="3"/>
      <c r="E337" s="3"/>
      <c r="N337" s="3"/>
      <c r="O337" s="3"/>
    </row>
    <row r="338" spans="2:15" x14ac:dyDescent="0.3">
      <c r="B338" s="3"/>
      <c r="D338" s="3"/>
      <c r="E338" s="3"/>
      <c r="N338" s="3"/>
      <c r="O338" s="3"/>
    </row>
    <row r="339" spans="2:15" x14ac:dyDescent="0.3">
      <c r="B339" s="3"/>
      <c r="D339" s="3"/>
      <c r="E339" s="3"/>
      <c r="N339" s="3"/>
      <c r="O339" s="3"/>
    </row>
    <row r="340" spans="2:15" x14ac:dyDescent="0.3">
      <c r="B340" s="3"/>
      <c r="D340" s="3"/>
      <c r="E340" s="3"/>
      <c r="N340" s="3"/>
      <c r="O340" s="3"/>
    </row>
    <row r="341" spans="2:15" x14ac:dyDescent="0.3">
      <c r="B341" s="3"/>
      <c r="D341" s="3"/>
      <c r="E341" s="3"/>
      <c r="N341" s="3"/>
      <c r="O341" s="3"/>
    </row>
    <row r="342" spans="2:15" x14ac:dyDescent="0.3">
      <c r="B342" s="3"/>
      <c r="D342" s="3"/>
      <c r="E342" s="3"/>
      <c r="N342" s="3"/>
      <c r="O342" s="3"/>
    </row>
    <row r="343" spans="2:15" x14ac:dyDescent="0.3">
      <c r="B343" s="3"/>
      <c r="D343" s="3"/>
      <c r="E343" s="3"/>
      <c r="N343" s="3"/>
      <c r="O343" s="3"/>
    </row>
    <row r="344" spans="2:15" x14ac:dyDescent="0.3">
      <c r="B344" s="3"/>
      <c r="D344" s="3"/>
      <c r="E344" s="3"/>
      <c r="N344" s="3"/>
      <c r="O344" s="3"/>
    </row>
    <row r="345" spans="2:15" x14ac:dyDescent="0.3">
      <c r="B345" s="3"/>
      <c r="D345" s="3"/>
      <c r="E345" s="3"/>
      <c r="N345" s="3"/>
      <c r="O345" s="3"/>
    </row>
    <row r="346" spans="2:15" x14ac:dyDescent="0.3">
      <c r="B346" s="3"/>
      <c r="D346" s="3"/>
      <c r="E346" s="3"/>
      <c r="N346" s="3"/>
      <c r="O346" s="3"/>
    </row>
    <row r="347" spans="2:15" x14ac:dyDescent="0.3">
      <c r="B347" s="3"/>
      <c r="D347" s="3"/>
      <c r="E347" s="3"/>
      <c r="N347" s="3"/>
      <c r="O347" s="3"/>
    </row>
    <row r="348" spans="2:15" x14ac:dyDescent="0.3">
      <c r="B348" s="3"/>
      <c r="D348" s="3"/>
      <c r="E348" s="3"/>
      <c r="N348" s="3"/>
      <c r="O348" s="3"/>
    </row>
    <row r="349" spans="2:15" x14ac:dyDescent="0.3">
      <c r="B349" s="3"/>
      <c r="D349" s="3"/>
      <c r="E349" s="3"/>
      <c r="N349" s="3"/>
      <c r="O349" s="3"/>
    </row>
    <row r="350" spans="2:15" x14ac:dyDescent="0.3">
      <c r="B350" s="3"/>
      <c r="D350" s="3"/>
      <c r="E350" s="3"/>
      <c r="N350" s="3"/>
      <c r="O350" s="3"/>
    </row>
    <row r="351" spans="2:15" x14ac:dyDescent="0.3">
      <c r="B351" s="3"/>
      <c r="D351" s="3"/>
      <c r="E351" s="3"/>
      <c r="N351" s="3"/>
      <c r="O351" s="3"/>
    </row>
    <row r="352" spans="2:15" x14ac:dyDescent="0.3">
      <c r="B352" s="3"/>
      <c r="D352" s="3"/>
      <c r="E352" s="3"/>
      <c r="N352" s="3"/>
      <c r="O352" s="3"/>
    </row>
    <row r="353" spans="2:15" x14ac:dyDescent="0.3">
      <c r="B353" s="3"/>
      <c r="D353" s="3"/>
      <c r="E353" s="3"/>
      <c r="N353" s="3"/>
      <c r="O353" s="3"/>
    </row>
    <row r="354" spans="2:15" x14ac:dyDescent="0.3">
      <c r="B354" s="3"/>
      <c r="D354" s="3"/>
      <c r="E354" s="3"/>
      <c r="N354" s="3"/>
      <c r="O354" s="3"/>
    </row>
    <row r="355" spans="2:15" x14ac:dyDescent="0.3">
      <c r="B355" s="3"/>
      <c r="D355" s="3"/>
      <c r="E355" s="3"/>
      <c r="N355" s="3"/>
      <c r="O355" s="3"/>
    </row>
    <row r="356" spans="2:15" x14ac:dyDescent="0.3">
      <c r="B356" s="3"/>
      <c r="D356" s="3"/>
      <c r="E356" s="3"/>
      <c r="N356" s="3"/>
      <c r="O356" s="3"/>
    </row>
    <row r="357" spans="2:15" x14ac:dyDescent="0.3">
      <c r="B357" s="3"/>
      <c r="D357" s="3"/>
      <c r="E357" s="3"/>
      <c r="N357" s="3"/>
      <c r="O357" s="3"/>
    </row>
    <row r="358" spans="2:15" x14ac:dyDescent="0.3">
      <c r="B358" s="3"/>
      <c r="D358" s="3"/>
      <c r="E358" s="3"/>
      <c r="N358" s="3"/>
      <c r="O358" s="3"/>
    </row>
    <row r="359" spans="2:15" x14ac:dyDescent="0.3">
      <c r="B359" s="3"/>
      <c r="D359" s="3"/>
      <c r="E359" s="3"/>
      <c r="N359" s="3"/>
      <c r="O359" s="3"/>
    </row>
    <row r="360" spans="2:15" x14ac:dyDescent="0.3">
      <c r="B360" s="3"/>
      <c r="D360" s="3"/>
      <c r="E360" s="3"/>
      <c r="N360" s="3"/>
      <c r="O360" s="3"/>
    </row>
    <row r="361" spans="2:15" x14ac:dyDescent="0.3">
      <c r="B361" s="3"/>
      <c r="D361" s="3"/>
      <c r="E361" s="3"/>
      <c r="N361" s="3"/>
      <c r="O361" s="3"/>
    </row>
    <row r="362" spans="2:15" x14ac:dyDescent="0.3">
      <c r="B362" s="3"/>
      <c r="D362" s="3"/>
      <c r="E362" s="3"/>
      <c r="N362" s="3"/>
      <c r="O362" s="3"/>
    </row>
    <row r="363" spans="2:15" x14ac:dyDescent="0.3">
      <c r="B363" s="3"/>
      <c r="D363" s="3"/>
      <c r="E363" s="3"/>
      <c r="N363" s="3"/>
      <c r="O363" s="3"/>
    </row>
    <row r="364" spans="2:15" x14ac:dyDescent="0.3">
      <c r="B364" s="3"/>
      <c r="D364" s="3"/>
      <c r="E364" s="3"/>
      <c r="N364" s="3"/>
      <c r="O364" s="3"/>
    </row>
    <row r="365" spans="2:15" x14ac:dyDescent="0.3">
      <c r="B365" s="3"/>
      <c r="D365" s="3"/>
      <c r="E365" s="3"/>
      <c r="N365" s="3"/>
      <c r="O365" s="3"/>
    </row>
    <row r="366" spans="2:15" x14ac:dyDescent="0.3">
      <c r="B366" s="3"/>
      <c r="D366" s="3"/>
      <c r="E366" s="3"/>
      <c r="N366" s="3"/>
      <c r="O366" s="3"/>
    </row>
    <row r="367" spans="2:15" x14ac:dyDescent="0.3">
      <c r="B367" s="3"/>
      <c r="D367" s="3"/>
      <c r="E367" s="3"/>
      <c r="N367" s="3"/>
      <c r="O367" s="3"/>
    </row>
    <row r="368" spans="2:15" x14ac:dyDescent="0.3">
      <c r="B368" s="3"/>
      <c r="D368" s="3"/>
      <c r="E368" s="3"/>
      <c r="N368" s="3"/>
      <c r="O368" s="3"/>
    </row>
    <row r="369" spans="2:15" x14ac:dyDescent="0.3">
      <c r="B369" s="3"/>
      <c r="D369" s="3"/>
      <c r="E369" s="3"/>
      <c r="N369" s="3"/>
      <c r="O369" s="3"/>
    </row>
    <row r="370" spans="2:15" x14ac:dyDescent="0.3">
      <c r="B370" s="3"/>
      <c r="D370" s="3"/>
      <c r="E370" s="3"/>
      <c r="N370" s="3"/>
      <c r="O370" s="3"/>
    </row>
    <row r="371" spans="2:15" x14ac:dyDescent="0.3">
      <c r="B371" s="3"/>
      <c r="D371" s="3"/>
      <c r="E371" s="3"/>
      <c r="N371" s="3"/>
      <c r="O371" s="3"/>
    </row>
    <row r="372" spans="2:15" x14ac:dyDescent="0.3">
      <c r="B372" s="3"/>
      <c r="D372" s="3"/>
      <c r="E372" s="3"/>
      <c r="N372" s="3"/>
      <c r="O372" s="3"/>
    </row>
    <row r="373" spans="2:15" x14ac:dyDescent="0.3">
      <c r="B373" s="3"/>
      <c r="D373" s="3"/>
      <c r="E373" s="3"/>
      <c r="N373" s="3"/>
      <c r="O373" s="3"/>
    </row>
    <row r="374" spans="2:15" x14ac:dyDescent="0.3">
      <c r="B374" s="3"/>
      <c r="D374" s="3"/>
      <c r="E374" s="3"/>
      <c r="N374" s="3"/>
      <c r="O374" s="3"/>
    </row>
    <row r="375" spans="2:15" x14ac:dyDescent="0.3">
      <c r="B375" s="3"/>
      <c r="D375" s="3"/>
      <c r="E375" s="3"/>
      <c r="N375" s="3"/>
      <c r="O375" s="3"/>
    </row>
    <row r="376" spans="2:15" x14ac:dyDescent="0.3">
      <c r="B376" s="3"/>
      <c r="D376" s="3"/>
      <c r="E376" s="3"/>
      <c r="N376" s="3"/>
      <c r="O376" s="3"/>
    </row>
    <row r="377" spans="2:15" x14ac:dyDescent="0.3">
      <c r="B377" s="3"/>
      <c r="D377" s="3"/>
      <c r="E377" s="3"/>
      <c r="N377" s="3"/>
      <c r="O377" s="3"/>
    </row>
    <row r="378" spans="2:15" x14ac:dyDescent="0.3">
      <c r="B378" s="3"/>
      <c r="D378" s="3"/>
      <c r="E378" s="3"/>
      <c r="N378" s="3"/>
      <c r="O378" s="3"/>
    </row>
    <row r="379" spans="2:15" x14ac:dyDescent="0.3">
      <c r="B379" s="3"/>
      <c r="D379" s="3"/>
      <c r="E379" s="3"/>
      <c r="N379" s="3"/>
      <c r="O379" s="3"/>
    </row>
    <row r="380" spans="2:15" x14ac:dyDescent="0.3">
      <c r="B380" s="3"/>
      <c r="D380" s="3"/>
      <c r="E380" s="3"/>
      <c r="N380" s="3"/>
      <c r="O380" s="3"/>
    </row>
    <row r="381" spans="2:15" x14ac:dyDescent="0.3">
      <c r="B381" s="3"/>
      <c r="D381" s="3"/>
      <c r="E381" s="3"/>
      <c r="N381" s="3"/>
      <c r="O381" s="3"/>
    </row>
    <row r="382" spans="2:15" x14ac:dyDescent="0.3">
      <c r="B382" s="3"/>
      <c r="D382" s="3"/>
      <c r="E382" s="3"/>
      <c r="N382" s="3"/>
      <c r="O382" s="3"/>
    </row>
    <row r="383" spans="2:15" x14ac:dyDescent="0.3">
      <c r="B383" s="3"/>
      <c r="D383" s="3"/>
      <c r="E383" s="3"/>
      <c r="N383" s="3"/>
      <c r="O383" s="3"/>
    </row>
    <row r="384" spans="2:15" x14ac:dyDescent="0.3">
      <c r="B384" s="3"/>
      <c r="D384" s="3"/>
      <c r="E384" s="3"/>
      <c r="N384" s="3"/>
      <c r="O384" s="3"/>
    </row>
    <row r="385" spans="2:15" x14ac:dyDescent="0.3">
      <c r="B385" s="3"/>
      <c r="D385" s="3"/>
      <c r="E385" s="3"/>
      <c r="N385" s="3"/>
      <c r="O385" s="3"/>
    </row>
    <row r="386" spans="2:15" x14ac:dyDescent="0.3">
      <c r="B386" s="3"/>
      <c r="D386" s="3"/>
      <c r="E386" s="3"/>
      <c r="N386" s="3"/>
      <c r="O386" s="3"/>
    </row>
    <row r="387" spans="2:15" x14ac:dyDescent="0.3">
      <c r="B387" s="3"/>
      <c r="D387" s="3"/>
      <c r="E387" s="3"/>
      <c r="N387" s="3"/>
      <c r="O387" s="3"/>
    </row>
    <row r="388" spans="2:15" x14ac:dyDescent="0.3">
      <c r="B388" s="3"/>
      <c r="D388" s="3"/>
      <c r="E388" s="3"/>
      <c r="N388" s="3"/>
      <c r="O388" s="3"/>
    </row>
    <row r="389" spans="2:15" x14ac:dyDescent="0.3">
      <c r="B389" s="3"/>
      <c r="D389" s="3"/>
      <c r="E389" s="3"/>
      <c r="N389" s="3"/>
      <c r="O389" s="3"/>
    </row>
    <row r="390" spans="2:15" x14ac:dyDescent="0.3">
      <c r="B390" s="3"/>
      <c r="D390" s="3"/>
      <c r="E390" s="3"/>
      <c r="N390" s="3"/>
      <c r="O390" s="3"/>
    </row>
    <row r="391" spans="2:15" x14ac:dyDescent="0.3">
      <c r="B391" s="3"/>
      <c r="D391" s="3"/>
      <c r="E391" s="3"/>
      <c r="N391" s="3"/>
      <c r="O391" s="3"/>
    </row>
    <row r="392" spans="2:15" x14ac:dyDescent="0.3">
      <c r="B392" s="3"/>
      <c r="D392" s="3"/>
      <c r="E392" s="3"/>
      <c r="N392" s="3"/>
      <c r="O392" s="3"/>
    </row>
    <row r="393" spans="2:15" x14ac:dyDescent="0.3">
      <c r="B393" s="3"/>
      <c r="D393" s="3"/>
      <c r="E393" s="3"/>
      <c r="N393" s="3"/>
      <c r="O393" s="3"/>
    </row>
    <row r="394" spans="2:15" x14ac:dyDescent="0.3">
      <c r="B394" s="3"/>
      <c r="D394" s="3"/>
      <c r="E394" s="3"/>
      <c r="N394" s="3"/>
      <c r="O394" s="3"/>
    </row>
    <row r="395" spans="2:15" x14ac:dyDescent="0.3">
      <c r="B395" s="3"/>
      <c r="D395" s="3"/>
      <c r="E395" s="3"/>
      <c r="N395" s="3"/>
      <c r="O395" s="3"/>
    </row>
    <row r="396" spans="2:15" x14ac:dyDescent="0.3">
      <c r="B396" s="3"/>
      <c r="D396" s="3"/>
      <c r="E396" s="3"/>
      <c r="N396" s="3"/>
      <c r="O396" s="3"/>
    </row>
    <row r="397" spans="2:15" x14ac:dyDescent="0.3">
      <c r="B397" s="3"/>
      <c r="D397" s="3"/>
      <c r="E397" s="3"/>
      <c r="N397" s="3"/>
      <c r="O397" s="3"/>
    </row>
    <row r="398" spans="2:15" x14ac:dyDescent="0.3">
      <c r="B398" s="3"/>
      <c r="D398" s="3"/>
      <c r="E398" s="3"/>
      <c r="N398" s="3"/>
      <c r="O398" s="3"/>
    </row>
    <row r="399" spans="2:15" x14ac:dyDescent="0.3">
      <c r="B399" s="3"/>
      <c r="D399" s="3"/>
      <c r="E399" s="3"/>
      <c r="N399" s="3"/>
      <c r="O399" s="3"/>
    </row>
    <row r="400" spans="2:15" x14ac:dyDescent="0.3">
      <c r="B400" s="3"/>
      <c r="D400" s="3"/>
      <c r="E400" s="3"/>
      <c r="N400" s="3"/>
      <c r="O400" s="3"/>
    </row>
    <row r="401" spans="2:15" x14ac:dyDescent="0.3">
      <c r="B401" s="3"/>
      <c r="D401" s="3"/>
      <c r="E401" s="3"/>
      <c r="N401" s="3"/>
      <c r="O401" s="3"/>
    </row>
    <row r="402" spans="2:15" x14ac:dyDescent="0.3">
      <c r="B402" s="3"/>
      <c r="D402" s="3"/>
      <c r="E402" s="3"/>
      <c r="N402" s="3"/>
      <c r="O402" s="3"/>
    </row>
    <row r="403" spans="2:15" x14ac:dyDescent="0.3">
      <c r="B403" s="3"/>
      <c r="D403" s="3"/>
      <c r="E403" s="3"/>
      <c r="N403" s="3"/>
      <c r="O403" s="3"/>
    </row>
    <row r="404" spans="2:15" x14ac:dyDescent="0.3">
      <c r="B404" s="3"/>
      <c r="D404" s="3"/>
      <c r="E404" s="3"/>
      <c r="N404" s="3"/>
      <c r="O404" s="3"/>
    </row>
    <row r="405" spans="2:15" x14ac:dyDescent="0.3">
      <c r="B405" s="3"/>
      <c r="D405" s="3"/>
      <c r="E405" s="3"/>
      <c r="N405" s="3"/>
      <c r="O405" s="3"/>
    </row>
    <row r="406" spans="2:15" x14ac:dyDescent="0.3">
      <c r="B406" s="3"/>
      <c r="D406" s="3"/>
      <c r="E406" s="3"/>
      <c r="N406" s="3"/>
      <c r="O406" s="3"/>
    </row>
    <row r="407" spans="2:15" x14ac:dyDescent="0.3">
      <c r="B407" s="3"/>
      <c r="D407" s="3"/>
      <c r="E407" s="3"/>
      <c r="N407" s="3"/>
      <c r="O407" s="3"/>
    </row>
    <row r="408" spans="2:15" x14ac:dyDescent="0.3">
      <c r="B408" s="3"/>
      <c r="D408" s="3"/>
      <c r="E408" s="3"/>
      <c r="N408" s="3"/>
      <c r="O408" s="3"/>
    </row>
    <row r="409" spans="2:15" x14ac:dyDescent="0.3">
      <c r="B409" s="3"/>
      <c r="D409" s="3"/>
      <c r="E409" s="3"/>
      <c r="N409" s="3"/>
      <c r="O409" s="3"/>
    </row>
    <row r="410" spans="2:15" x14ac:dyDescent="0.3">
      <c r="B410" s="3"/>
      <c r="D410" s="3"/>
      <c r="E410" s="3"/>
      <c r="N410" s="3"/>
      <c r="O410" s="3"/>
    </row>
    <row r="411" spans="2:15" x14ac:dyDescent="0.3">
      <c r="B411" s="3"/>
      <c r="D411" s="3"/>
      <c r="E411" s="3"/>
      <c r="N411" s="3"/>
      <c r="O411" s="3"/>
    </row>
    <row r="412" spans="2:15" x14ac:dyDescent="0.3">
      <c r="B412" s="3"/>
      <c r="D412" s="3"/>
      <c r="E412" s="3"/>
      <c r="N412" s="3"/>
      <c r="O412" s="3"/>
    </row>
    <row r="413" spans="2:15" x14ac:dyDescent="0.3">
      <c r="B413" s="3"/>
      <c r="D413" s="3"/>
      <c r="E413" s="3"/>
      <c r="N413" s="3"/>
      <c r="O413" s="3"/>
    </row>
    <row r="414" spans="2:15" x14ac:dyDescent="0.3">
      <c r="B414" s="3"/>
      <c r="D414" s="3"/>
      <c r="E414" s="3"/>
      <c r="N414" s="3"/>
      <c r="O414" s="3"/>
    </row>
    <row r="415" spans="2:15" x14ac:dyDescent="0.3">
      <c r="B415" s="3"/>
      <c r="D415" s="3"/>
      <c r="E415" s="3"/>
      <c r="N415" s="3"/>
      <c r="O415" s="3"/>
    </row>
    <row r="416" spans="2:15" x14ac:dyDescent="0.3">
      <c r="B416" s="3"/>
      <c r="D416" s="3"/>
      <c r="E416" s="3"/>
      <c r="N416" s="3"/>
      <c r="O416" s="3"/>
    </row>
    <row r="417" spans="2:15" x14ac:dyDescent="0.3">
      <c r="B417" s="3"/>
      <c r="D417" s="3"/>
      <c r="E417" s="3"/>
      <c r="N417" s="3"/>
      <c r="O417" s="3"/>
    </row>
    <row r="418" spans="2:15" x14ac:dyDescent="0.3">
      <c r="B418" s="3"/>
      <c r="D418" s="3"/>
      <c r="E418" s="3"/>
      <c r="N418" s="3"/>
      <c r="O418" s="3"/>
    </row>
    <row r="419" spans="2:15" x14ac:dyDescent="0.3">
      <c r="B419" s="3"/>
      <c r="D419" s="3"/>
      <c r="E419" s="3"/>
      <c r="N419" s="3"/>
      <c r="O419" s="3"/>
    </row>
    <row r="420" spans="2:15" x14ac:dyDescent="0.3">
      <c r="B420" s="3"/>
      <c r="D420" s="3"/>
      <c r="E420" s="3"/>
      <c r="N420" s="3"/>
      <c r="O420" s="3"/>
    </row>
    <row r="421" spans="2:15" x14ac:dyDescent="0.3">
      <c r="B421" s="3"/>
      <c r="D421" s="3"/>
      <c r="E421" s="3"/>
      <c r="N421" s="3"/>
      <c r="O421" s="3"/>
    </row>
    <row r="422" spans="2:15" x14ac:dyDescent="0.3">
      <c r="B422" s="3"/>
      <c r="D422" s="3"/>
      <c r="E422" s="3"/>
      <c r="N422" s="3"/>
      <c r="O422" s="3"/>
    </row>
    <row r="423" spans="2:15" x14ac:dyDescent="0.3">
      <c r="B423" s="3"/>
      <c r="D423" s="3"/>
      <c r="E423" s="3"/>
      <c r="N423" s="3"/>
      <c r="O423" s="3"/>
    </row>
    <row r="424" spans="2:15" x14ac:dyDescent="0.3">
      <c r="B424" s="3"/>
      <c r="D424" s="3"/>
      <c r="E424" s="3"/>
      <c r="N424" s="3"/>
      <c r="O424" s="3"/>
    </row>
    <row r="425" spans="2:15" x14ac:dyDescent="0.3">
      <c r="B425" s="3"/>
      <c r="D425" s="3"/>
      <c r="E425" s="3"/>
      <c r="N425" s="3"/>
      <c r="O425" s="3"/>
    </row>
    <row r="426" spans="2:15" x14ac:dyDescent="0.3">
      <c r="B426" s="3"/>
      <c r="D426" s="3"/>
      <c r="E426" s="3"/>
      <c r="N426" s="3"/>
      <c r="O426" s="3"/>
    </row>
    <row r="427" spans="2:15" x14ac:dyDescent="0.3">
      <c r="B427" s="3"/>
      <c r="D427" s="3"/>
      <c r="E427" s="3"/>
      <c r="N427" s="3"/>
      <c r="O427" s="3"/>
    </row>
    <row r="428" spans="2:15" x14ac:dyDescent="0.3">
      <c r="B428" s="3"/>
      <c r="D428" s="3"/>
      <c r="E428" s="3"/>
      <c r="N428" s="3"/>
      <c r="O428" s="3"/>
    </row>
    <row r="429" spans="2:15" x14ac:dyDescent="0.3">
      <c r="B429" s="3"/>
      <c r="D429" s="3"/>
      <c r="E429" s="3"/>
      <c r="N429" s="3"/>
      <c r="O429" s="3"/>
    </row>
    <row r="430" spans="2:15" x14ac:dyDescent="0.3">
      <c r="B430" s="3"/>
      <c r="D430" s="3"/>
      <c r="E430" s="3"/>
      <c r="N430" s="3"/>
      <c r="O430" s="3"/>
    </row>
    <row r="431" spans="2:15" x14ac:dyDescent="0.3">
      <c r="B431" s="3"/>
      <c r="D431" s="3"/>
      <c r="E431" s="3"/>
      <c r="N431" s="3"/>
      <c r="O431" s="3"/>
    </row>
    <row r="432" spans="2:15" x14ac:dyDescent="0.3">
      <c r="B432" s="3"/>
      <c r="D432" s="3"/>
      <c r="E432" s="3"/>
      <c r="N432" s="3"/>
      <c r="O432" s="3"/>
    </row>
    <row r="433" spans="2:15" x14ac:dyDescent="0.3">
      <c r="B433" s="3"/>
      <c r="D433" s="3"/>
      <c r="E433" s="3"/>
      <c r="N433" s="3"/>
      <c r="O433" s="3"/>
    </row>
    <row r="434" spans="2:15" x14ac:dyDescent="0.3">
      <c r="B434" s="3"/>
      <c r="D434" s="3"/>
      <c r="E434" s="3"/>
      <c r="N434" s="3"/>
      <c r="O434" s="3"/>
    </row>
    <row r="435" spans="2:15" x14ac:dyDescent="0.3">
      <c r="B435" s="3"/>
      <c r="D435" s="3"/>
      <c r="E435" s="3"/>
      <c r="N435" s="3"/>
      <c r="O435" s="3"/>
    </row>
    <row r="436" spans="2:15" x14ac:dyDescent="0.3">
      <c r="B436" s="3"/>
      <c r="D436" s="3"/>
      <c r="E436" s="3"/>
      <c r="N436" s="3"/>
      <c r="O436" s="3"/>
    </row>
    <row r="437" spans="2:15" x14ac:dyDescent="0.3">
      <c r="B437" s="3"/>
      <c r="D437" s="3"/>
      <c r="E437" s="3"/>
      <c r="N437" s="3"/>
      <c r="O437" s="3"/>
    </row>
    <row r="438" spans="2:15" x14ac:dyDescent="0.3">
      <c r="B438" s="3"/>
      <c r="D438" s="3"/>
      <c r="E438" s="3"/>
      <c r="N438" s="3"/>
      <c r="O438" s="3"/>
    </row>
    <row r="439" spans="2:15" x14ac:dyDescent="0.3">
      <c r="B439" s="3"/>
      <c r="D439" s="3"/>
      <c r="E439" s="3"/>
      <c r="N439" s="3"/>
      <c r="O439" s="3"/>
    </row>
    <row r="440" spans="2:15" x14ac:dyDescent="0.3">
      <c r="B440" s="3"/>
      <c r="D440" s="3"/>
      <c r="E440" s="3"/>
      <c r="N440" s="3"/>
      <c r="O440" s="3"/>
    </row>
    <row r="441" spans="2:15" x14ac:dyDescent="0.3">
      <c r="B441" s="3"/>
      <c r="D441" s="3"/>
      <c r="E441" s="3"/>
      <c r="N441" s="3"/>
      <c r="O441" s="3"/>
    </row>
    <row r="442" spans="2:15" x14ac:dyDescent="0.3">
      <c r="B442" s="3"/>
      <c r="D442" s="3"/>
      <c r="E442" s="3"/>
      <c r="N442" s="3"/>
      <c r="O442" s="3"/>
    </row>
    <row r="443" spans="2:15" x14ac:dyDescent="0.3">
      <c r="B443" s="3"/>
      <c r="D443" s="3"/>
      <c r="E443" s="3"/>
      <c r="N443" s="3"/>
      <c r="O443" s="3"/>
    </row>
    <row r="444" spans="2:15" x14ac:dyDescent="0.3">
      <c r="B444" s="3"/>
      <c r="D444" s="3"/>
      <c r="E444" s="3"/>
      <c r="N444" s="3"/>
      <c r="O444" s="3"/>
    </row>
    <row r="445" spans="2:15" x14ac:dyDescent="0.3">
      <c r="B445" s="3"/>
      <c r="D445" s="3"/>
      <c r="E445" s="3"/>
      <c r="N445" s="3"/>
      <c r="O445" s="3"/>
    </row>
    <row r="446" spans="2:15" x14ac:dyDescent="0.3">
      <c r="B446" s="3"/>
      <c r="D446" s="3"/>
      <c r="E446" s="3"/>
      <c r="N446" s="3"/>
      <c r="O446" s="3"/>
    </row>
    <row r="447" spans="2:15" x14ac:dyDescent="0.3">
      <c r="B447" s="3"/>
      <c r="D447" s="3"/>
      <c r="E447" s="3"/>
      <c r="N447" s="3"/>
      <c r="O447" s="3"/>
    </row>
    <row r="448" spans="2:15" x14ac:dyDescent="0.3">
      <c r="B448" s="3"/>
      <c r="D448" s="3"/>
      <c r="E448" s="3"/>
      <c r="N448" s="3"/>
      <c r="O448" s="3"/>
    </row>
    <row r="449" spans="2:15" x14ac:dyDescent="0.3">
      <c r="B449" s="3"/>
      <c r="D449" s="3"/>
      <c r="E449" s="3"/>
      <c r="N449" s="3"/>
      <c r="O449" s="3"/>
    </row>
    <row r="450" spans="2:15" x14ac:dyDescent="0.3">
      <c r="B450" s="3"/>
      <c r="D450" s="3"/>
      <c r="E450" s="3"/>
      <c r="N450" s="3"/>
      <c r="O450" s="3"/>
    </row>
    <row r="451" spans="2:15" x14ac:dyDescent="0.3">
      <c r="B451" s="3"/>
      <c r="D451" s="3"/>
      <c r="E451" s="3"/>
      <c r="N451" s="3"/>
      <c r="O451" s="3"/>
    </row>
    <row r="452" spans="2:15" x14ac:dyDescent="0.3">
      <c r="B452" s="3"/>
      <c r="D452" s="3"/>
      <c r="E452" s="3"/>
      <c r="N452" s="3"/>
      <c r="O452" s="3"/>
    </row>
    <row r="453" spans="2:15" x14ac:dyDescent="0.3">
      <c r="B453" s="3"/>
      <c r="D453" s="3"/>
      <c r="E453" s="3"/>
      <c r="N453" s="3"/>
      <c r="O453" s="3"/>
    </row>
    <row r="454" spans="2:15" x14ac:dyDescent="0.3">
      <c r="B454" s="3"/>
      <c r="D454" s="3"/>
      <c r="E454" s="3"/>
      <c r="N454" s="3"/>
      <c r="O454" s="3"/>
    </row>
    <row r="455" spans="2:15" x14ac:dyDescent="0.3">
      <c r="B455" s="3"/>
      <c r="D455" s="3"/>
      <c r="E455" s="3"/>
      <c r="N455" s="3"/>
      <c r="O455" s="3"/>
    </row>
    <row r="456" spans="2:15" x14ac:dyDescent="0.3">
      <c r="B456" s="3"/>
      <c r="D456" s="3"/>
      <c r="E456" s="3"/>
      <c r="N456" s="3"/>
      <c r="O456" s="3"/>
    </row>
    <row r="457" spans="2:15" x14ac:dyDescent="0.3">
      <c r="B457" s="3"/>
      <c r="D457" s="3"/>
      <c r="E457" s="3"/>
      <c r="N457" s="3"/>
      <c r="O457" s="3"/>
    </row>
    <row r="458" spans="2:15" x14ac:dyDescent="0.3">
      <c r="B458" s="3"/>
      <c r="D458" s="3"/>
      <c r="E458" s="3"/>
      <c r="N458" s="3"/>
      <c r="O458" s="3"/>
    </row>
    <row r="459" spans="2:15" x14ac:dyDescent="0.3">
      <c r="B459" s="3"/>
      <c r="D459" s="3"/>
      <c r="E459" s="3"/>
      <c r="N459" s="3"/>
      <c r="O459" s="3"/>
    </row>
    <row r="460" spans="2:15" x14ac:dyDescent="0.3">
      <c r="B460" s="3"/>
      <c r="D460" s="3"/>
      <c r="E460" s="3"/>
      <c r="N460" s="3"/>
      <c r="O460" s="3"/>
    </row>
    <row r="461" spans="2:15" x14ac:dyDescent="0.3">
      <c r="B461" s="3"/>
      <c r="D461" s="3"/>
      <c r="E461" s="3"/>
      <c r="N461" s="3"/>
      <c r="O461" s="3"/>
    </row>
    <row r="462" spans="2:15" x14ac:dyDescent="0.3">
      <c r="B462" s="3"/>
      <c r="D462" s="3"/>
      <c r="E462" s="3"/>
      <c r="N462" s="3"/>
      <c r="O462" s="3"/>
    </row>
    <row r="463" spans="2:15" x14ac:dyDescent="0.3">
      <c r="B463" s="3"/>
      <c r="D463" s="3"/>
      <c r="E463" s="3"/>
      <c r="N463" s="3"/>
      <c r="O463" s="3"/>
    </row>
    <row r="464" spans="2:15" x14ac:dyDescent="0.3">
      <c r="B464" s="3"/>
      <c r="D464" s="3"/>
      <c r="E464" s="3"/>
      <c r="N464" s="3"/>
      <c r="O464" s="3"/>
    </row>
    <row r="465" spans="2:15" x14ac:dyDescent="0.3">
      <c r="B465" s="3"/>
      <c r="D465" s="3"/>
      <c r="E465" s="3"/>
      <c r="N465" s="3"/>
      <c r="O465" s="3"/>
    </row>
    <row r="466" spans="2:15" x14ac:dyDescent="0.3">
      <c r="B466" s="3"/>
      <c r="D466" s="3"/>
      <c r="E466" s="3"/>
      <c r="N466" s="3"/>
      <c r="O466" s="3"/>
    </row>
    <row r="467" spans="2:15" x14ac:dyDescent="0.3">
      <c r="B467" s="3"/>
      <c r="D467" s="3"/>
      <c r="E467" s="3"/>
      <c r="N467" s="3"/>
      <c r="O467" s="3"/>
    </row>
    <row r="468" spans="2:15" x14ac:dyDescent="0.3">
      <c r="B468" s="3"/>
      <c r="D468" s="3"/>
      <c r="E468" s="3"/>
      <c r="N468" s="3"/>
      <c r="O468" s="3"/>
    </row>
    <row r="469" spans="2:15" x14ac:dyDescent="0.3">
      <c r="B469" s="3"/>
      <c r="D469" s="3"/>
      <c r="E469" s="3"/>
      <c r="N469" s="3"/>
      <c r="O469" s="3"/>
    </row>
    <row r="470" spans="2:15" x14ac:dyDescent="0.3">
      <c r="B470" s="3"/>
      <c r="D470" s="3"/>
      <c r="E470" s="3"/>
      <c r="N470" s="3"/>
      <c r="O470" s="3"/>
    </row>
    <row r="471" spans="2:15" x14ac:dyDescent="0.3">
      <c r="B471" s="3"/>
      <c r="D471" s="3"/>
      <c r="E471" s="3"/>
      <c r="N471" s="3"/>
      <c r="O471" s="3"/>
    </row>
    <row r="472" spans="2:15" x14ac:dyDescent="0.3">
      <c r="B472" s="3"/>
      <c r="D472" s="3"/>
      <c r="E472" s="3"/>
      <c r="N472" s="3"/>
      <c r="O472" s="3"/>
    </row>
    <row r="473" spans="2:15" x14ac:dyDescent="0.3">
      <c r="B473" s="3"/>
      <c r="D473" s="3"/>
      <c r="E473" s="3"/>
      <c r="N473" s="3"/>
      <c r="O473" s="3"/>
    </row>
    <row r="474" spans="2:15" x14ac:dyDescent="0.3">
      <c r="B474" s="3"/>
      <c r="D474" s="3"/>
      <c r="E474" s="3"/>
      <c r="N474" s="3"/>
      <c r="O474" s="3"/>
    </row>
    <row r="475" spans="2:15" x14ac:dyDescent="0.3">
      <c r="B475" s="3"/>
      <c r="D475" s="3"/>
      <c r="E475" s="3"/>
      <c r="N475" s="3"/>
      <c r="O475" s="3"/>
    </row>
    <row r="476" spans="2:15" x14ac:dyDescent="0.3">
      <c r="B476" s="3"/>
      <c r="D476" s="3"/>
      <c r="E476" s="3"/>
      <c r="N476" s="3"/>
      <c r="O476" s="3"/>
    </row>
    <row r="477" spans="2:15" x14ac:dyDescent="0.3">
      <c r="B477" s="3"/>
      <c r="D477" s="3"/>
      <c r="E477" s="3"/>
      <c r="N477" s="3"/>
      <c r="O477" s="3"/>
    </row>
    <row r="478" spans="2:15" x14ac:dyDescent="0.3">
      <c r="B478" s="3"/>
      <c r="D478" s="3"/>
      <c r="E478" s="3"/>
      <c r="N478" s="3"/>
      <c r="O478" s="3"/>
    </row>
    <row r="479" spans="2:15" x14ac:dyDescent="0.3">
      <c r="B479" s="3"/>
      <c r="D479" s="3"/>
      <c r="E479" s="3"/>
      <c r="N479" s="3"/>
      <c r="O479" s="3"/>
    </row>
    <row r="480" spans="2:15" x14ac:dyDescent="0.3">
      <c r="B480" s="3"/>
      <c r="D480" s="3"/>
      <c r="E480" s="3"/>
      <c r="N480" s="3"/>
      <c r="O480" s="3"/>
    </row>
    <row r="481" spans="2:15" x14ac:dyDescent="0.3">
      <c r="B481" s="3"/>
      <c r="D481" s="3"/>
      <c r="E481" s="3"/>
      <c r="N481" s="3"/>
      <c r="O481" s="3"/>
    </row>
    <row r="482" spans="2:15" x14ac:dyDescent="0.3">
      <c r="B482" s="3"/>
      <c r="D482" s="3"/>
      <c r="E482" s="3"/>
      <c r="N482" s="3"/>
      <c r="O482" s="3"/>
    </row>
    <row r="483" spans="2:15" x14ac:dyDescent="0.3">
      <c r="B483" s="3"/>
      <c r="D483" s="3"/>
      <c r="E483" s="3"/>
      <c r="N483" s="3"/>
      <c r="O483" s="3"/>
    </row>
    <row r="484" spans="2:15" x14ac:dyDescent="0.3">
      <c r="B484" s="3"/>
      <c r="D484" s="3"/>
      <c r="E484" s="3"/>
      <c r="N484" s="3"/>
      <c r="O484" s="3"/>
    </row>
    <row r="485" spans="2:15" x14ac:dyDescent="0.3">
      <c r="B485" s="3"/>
      <c r="D485" s="3"/>
      <c r="E485" s="3"/>
      <c r="N485" s="3"/>
      <c r="O485" s="3"/>
    </row>
    <row r="486" spans="2:15" x14ac:dyDescent="0.3">
      <c r="B486" s="3"/>
      <c r="D486" s="3"/>
      <c r="E486" s="3"/>
      <c r="N486" s="3"/>
      <c r="O486" s="3"/>
    </row>
    <row r="487" spans="2:15" x14ac:dyDescent="0.3">
      <c r="B487" s="3"/>
      <c r="D487" s="3"/>
      <c r="E487" s="3"/>
      <c r="N487" s="3"/>
      <c r="O487" s="3"/>
    </row>
    <row r="488" spans="2:15" x14ac:dyDescent="0.3">
      <c r="B488" s="3"/>
      <c r="D488" s="3"/>
      <c r="E488" s="3"/>
      <c r="N488" s="3"/>
      <c r="O488" s="3"/>
    </row>
    <row r="489" spans="2:15" x14ac:dyDescent="0.3">
      <c r="B489" s="3"/>
      <c r="D489" s="3"/>
      <c r="E489" s="3"/>
      <c r="N489" s="3"/>
      <c r="O489" s="3"/>
    </row>
    <row r="490" spans="2:15" x14ac:dyDescent="0.3">
      <c r="B490" s="3"/>
      <c r="D490" s="3"/>
      <c r="E490" s="3"/>
      <c r="N490" s="3"/>
      <c r="O490" s="3"/>
    </row>
    <row r="491" spans="2:15" x14ac:dyDescent="0.3">
      <c r="B491" s="3"/>
      <c r="D491" s="3"/>
      <c r="E491" s="3"/>
      <c r="N491" s="3"/>
      <c r="O491" s="3"/>
    </row>
    <row r="492" spans="2:15" x14ac:dyDescent="0.3">
      <c r="B492" s="3"/>
      <c r="D492" s="3"/>
      <c r="E492" s="3"/>
      <c r="N492" s="3"/>
      <c r="O492" s="3"/>
    </row>
    <row r="493" spans="2:15" x14ac:dyDescent="0.3">
      <c r="B493" s="3"/>
      <c r="D493" s="3"/>
      <c r="E493" s="3"/>
      <c r="N493" s="3"/>
      <c r="O493" s="3"/>
    </row>
    <row r="494" spans="2:15" x14ac:dyDescent="0.3">
      <c r="B494" s="3"/>
      <c r="D494" s="3"/>
      <c r="E494" s="3"/>
      <c r="N494" s="3"/>
      <c r="O494" s="3"/>
    </row>
    <row r="495" spans="2:15" x14ac:dyDescent="0.3">
      <c r="B495" s="3"/>
      <c r="D495" s="3"/>
      <c r="E495" s="3"/>
      <c r="N495" s="3"/>
      <c r="O495" s="3"/>
    </row>
    <row r="496" spans="2:15" x14ac:dyDescent="0.3">
      <c r="B496" s="3"/>
      <c r="D496" s="3"/>
      <c r="E496" s="3"/>
      <c r="N496" s="3"/>
      <c r="O496" s="3"/>
    </row>
    <row r="497" spans="2:15" x14ac:dyDescent="0.3">
      <c r="B497" s="3"/>
      <c r="D497" s="3"/>
      <c r="E497" s="3"/>
      <c r="N497" s="3"/>
      <c r="O497" s="3"/>
    </row>
    <row r="498" spans="2:15" x14ac:dyDescent="0.3">
      <c r="B498" s="3"/>
      <c r="D498" s="3"/>
      <c r="E498" s="3"/>
      <c r="N498" s="3"/>
      <c r="O498" s="3"/>
    </row>
    <row r="499" spans="2:15" x14ac:dyDescent="0.3">
      <c r="B499" s="3"/>
      <c r="D499" s="3"/>
      <c r="E499" s="3"/>
      <c r="N499" s="3"/>
      <c r="O499" s="3"/>
    </row>
    <row r="500" spans="2:15" x14ac:dyDescent="0.3">
      <c r="B500" s="3"/>
      <c r="D500" s="3"/>
      <c r="E500" s="3"/>
      <c r="N500" s="3"/>
      <c r="O500" s="3"/>
    </row>
    <row r="501" spans="2:15" x14ac:dyDescent="0.3">
      <c r="B501" s="3"/>
      <c r="D501" s="3"/>
      <c r="E501" s="3"/>
      <c r="N501" s="3"/>
      <c r="O501" s="3"/>
    </row>
    <row r="502" spans="2:15" x14ac:dyDescent="0.3">
      <c r="B502" s="3"/>
      <c r="D502" s="3"/>
      <c r="E502" s="3"/>
      <c r="N502" s="3"/>
      <c r="O502" s="3"/>
    </row>
    <row r="503" spans="2:15" x14ac:dyDescent="0.3">
      <c r="B503" s="3"/>
      <c r="D503" s="3"/>
      <c r="E503" s="3"/>
      <c r="N503" s="3"/>
      <c r="O503" s="3"/>
    </row>
    <row r="504" spans="2:15" x14ac:dyDescent="0.3">
      <c r="B504" s="3"/>
      <c r="D504" s="3"/>
      <c r="E504" s="3"/>
      <c r="N504" s="3"/>
      <c r="O504" s="3"/>
    </row>
    <row r="505" spans="2:15" x14ac:dyDescent="0.3">
      <c r="B505" s="3"/>
      <c r="D505" s="3"/>
      <c r="E505" s="3"/>
      <c r="N505" s="3"/>
      <c r="O505" s="3"/>
    </row>
    <row r="506" spans="2:15" x14ac:dyDescent="0.3">
      <c r="B506" s="3"/>
      <c r="D506" s="3"/>
      <c r="E506" s="3"/>
      <c r="N506" s="3"/>
      <c r="O506" s="3"/>
    </row>
    <row r="507" spans="2:15" x14ac:dyDescent="0.3">
      <c r="B507" s="3"/>
      <c r="D507" s="3"/>
      <c r="E507" s="3"/>
      <c r="N507" s="3"/>
      <c r="O507" s="3"/>
    </row>
    <row r="508" spans="2:15" x14ac:dyDescent="0.3">
      <c r="B508" s="3"/>
      <c r="D508" s="3"/>
      <c r="E508" s="3"/>
      <c r="N508" s="3"/>
      <c r="O508" s="3"/>
    </row>
    <row r="509" spans="2:15" x14ac:dyDescent="0.3">
      <c r="B509" s="3"/>
      <c r="D509" s="3"/>
      <c r="E509" s="3"/>
      <c r="N509" s="3"/>
      <c r="O509" s="3"/>
    </row>
    <row r="510" spans="2:15" x14ac:dyDescent="0.3">
      <c r="B510" s="3"/>
      <c r="D510" s="3"/>
      <c r="E510" s="3"/>
      <c r="N510" s="3"/>
      <c r="O510" s="3"/>
    </row>
    <row r="511" spans="2:15" x14ac:dyDescent="0.3">
      <c r="B511" s="3"/>
      <c r="D511" s="3"/>
      <c r="E511" s="3"/>
      <c r="N511" s="3"/>
      <c r="O511" s="3"/>
    </row>
    <row r="512" spans="2:15" x14ac:dyDescent="0.3">
      <c r="B512" s="3"/>
      <c r="D512" s="3"/>
      <c r="E512" s="3"/>
      <c r="N512" s="3"/>
      <c r="O512" s="3"/>
    </row>
    <row r="513" spans="2:15" x14ac:dyDescent="0.3">
      <c r="B513" s="3"/>
      <c r="D513" s="3"/>
      <c r="E513" s="3"/>
      <c r="N513" s="3"/>
      <c r="O513" s="3"/>
    </row>
    <row r="514" spans="2:15" x14ac:dyDescent="0.3">
      <c r="B514" s="3"/>
      <c r="D514" s="3"/>
      <c r="E514" s="3"/>
      <c r="N514" s="3"/>
      <c r="O514" s="3"/>
    </row>
    <row r="515" spans="2:15" x14ac:dyDescent="0.3">
      <c r="B515" s="3"/>
      <c r="D515" s="3"/>
      <c r="E515" s="3"/>
      <c r="N515" s="3"/>
      <c r="O515" s="3"/>
    </row>
    <row r="516" spans="2:15" x14ac:dyDescent="0.3">
      <c r="B516" s="3"/>
      <c r="D516" s="3"/>
      <c r="E516" s="3"/>
      <c r="N516" s="3"/>
      <c r="O516" s="3"/>
    </row>
    <row r="517" spans="2:15" x14ac:dyDescent="0.3">
      <c r="B517" s="3"/>
      <c r="D517" s="3"/>
      <c r="E517" s="3"/>
      <c r="N517" s="3"/>
      <c r="O517" s="3"/>
    </row>
    <row r="518" spans="2:15" x14ac:dyDescent="0.3">
      <c r="B518" s="3"/>
      <c r="D518" s="3"/>
      <c r="E518" s="3"/>
      <c r="N518" s="3"/>
      <c r="O518" s="3"/>
    </row>
    <row r="519" spans="2:15" x14ac:dyDescent="0.3">
      <c r="B519" s="3"/>
      <c r="D519" s="3"/>
      <c r="E519" s="3"/>
      <c r="N519" s="3"/>
      <c r="O519" s="3"/>
    </row>
    <row r="520" spans="2:15" x14ac:dyDescent="0.3">
      <c r="B520" s="3"/>
      <c r="D520" s="3"/>
      <c r="E520" s="3"/>
      <c r="N520" s="3"/>
      <c r="O520" s="3"/>
    </row>
    <row r="521" spans="2:15" x14ac:dyDescent="0.3">
      <c r="B521" s="3"/>
      <c r="D521" s="3"/>
      <c r="E521" s="3"/>
      <c r="N521" s="3"/>
      <c r="O521" s="3"/>
    </row>
    <row r="522" spans="2:15" x14ac:dyDescent="0.3">
      <c r="B522" s="3"/>
      <c r="D522" s="3"/>
      <c r="E522" s="3"/>
      <c r="N522" s="3"/>
      <c r="O522" s="3"/>
    </row>
    <row r="523" spans="2:15" x14ac:dyDescent="0.3">
      <c r="B523" s="3"/>
      <c r="D523" s="3"/>
      <c r="E523" s="3"/>
      <c r="N523" s="3"/>
      <c r="O523" s="3"/>
    </row>
    <row r="524" spans="2:15" x14ac:dyDescent="0.3">
      <c r="B524" s="3"/>
      <c r="D524" s="3"/>
      <c r="E524" s="3"/>
      <c r="N524" s="3"/>
      <c r="O524" s="3"/>
    </row>
    <row r="525" spans="2:15" x14ac:dyDescent="0.3">
      <c r="B525" s="3"/>
      <c r="D525" s="3"/>
      <c r="E525" s="3"/>
      <c r="N525" s="3"/>
      <c r="O525" s="3"/>
    </row>
    <row r="526" spans="2:15" x14ac:dyDescent="0.3">
      <c r="B526" s="3"/>
      <c r="D526" s="3"/>
      <c r="E526" s="3"/>
      <c r="N526" s="3"/>
      <c r="O526" s="3"/>
    </row>
    <row r="527" spans="2:15" x14ac:dyDescent="0.3">
      <c r="B527" s="3"/>
      <c r="D527" s="3"/>
      <c r="E527" s="3"/>
      <c r="N527" s="3"/>
      <c r="O527" s="3"/>
    </row>
    <row r="528" spans="2:15" x14ac:dyDescent="0.3">
      <c r="B528" s="3"/>
      <c r="D528" s="3"/>
      <c r="E528" s="3"/>
      <c r="N528" s="3"/>
      <c r="O528" s="3"/>
    </row>
    <row r="529" spans="2:15" x14ac:dyDescent="0.3">
      <c r="B529" s="3"/>
      <c r="D529" s="3"/>
      <c r="E529" s="3"/>
      <c r="N529" s="3"/>
      <c r="O529" s="3"/>
    </row>
    <row r="530" spans="2:15" x14ac:dyDescent="0.3">
      <c r="B530" s="3"/>
      <c r="D530" s="3"/>
      <c r="E530" s="3"/>
      <c r="N530" s="3"/>
      <c r="O530" s="3"/>
    </row>
    <row r="531" spans="2:15" x14ac:dyDescent="0.3">
      <c r="B531" s="3"/>
      <c r="D531" s="3"/>
      <c r="E531" s="3"/>
      <c r="N531" s="3"/>
      <c r="O531" s="3"/>
    </row>
    <row r="532" spans="2:15" x14ac:dyDescent="0.3">
      <c r="B532" s="3"/>
      <c r="D532" s="3"/>
      <c r="E532" s="3"/>
      <c r="N532" s="3"/>
      <c r="O532" s="3"/>
    </row>
    <row r="533" spans="2:15" x14ac:dyDescent="0.3">
      <c r="B533" s="3"/>
      <c r="D533" s="3"/>
      <c r="E533" s="3"/>
      <c r="N533" s="3"/>
      <c r="O533" s="3"/>
    </row>
    <row r="534" spans="2:15" x14ac:dyDescent="0.3">
      <c r="B534" s="3"/>
      <c r="D534" s="3"/>
      <c r="E534" s="3"/>
      <c r="N534" s="3"/>
      <c r="O534" s="3"/>
    </row>
    <row r="535" spans="2:15" x14ac:dyDescent="0.3">
      <c r="B535" s="3"/>
      <c r="D535" s="3"/>
      <c r="E535" s="3"/>
      <c r="N535" s="3"/>
      <c r="O535" s="3"/>
    </row>
    <row r="536" spans="2:15" x14ac:dyDescent="0.3">
      <c r="B536" s="3"/>
      <c r="D536" s="3"/>
      <c r="E536" s="3"/>
      <c r="N536" s="3"/>
      <c r="O536" s="3"/>
    </row>
    <row r="537" spans="2:15" x14ac:dyDescent="0.3">
      <c r="B537" s="3"/>
      <c r="D537" s="3"/>
      <c r="E537" s="3"/>
      <c r="N537" s="3"/>
      <c r="O537" s="3"/>
    </row>
    <row r="538" spans="2:15" x14ac:dyDescent="0.3">
      <c r="B538" s="3"/>
      <c r="D538" s="3"/>
      <c r="E538" s="3"/>
      <c r="N538" s="3"/>
      <c r="O538" s="3"/>
    </row>
    <row r="539" spans="2:15" x14ac:dyDescent="0.3">
      <c r="B539" s="3"/>
      <c r="D539" s="3"/>
      <c r="E539" s="3"/>
      <c r="N539" s="3"/>
      <c r="O539" s="3"/>
    </row>
    <row r="540" spans="2:15" x14ac:dyDescent="0.3">
      <c r="B540" s="3"/>
      <c r="D540" s="3"/>
      <c r="E540" s="3"/>
      <c r="N540" s="3"/>
      <c r="O540" s="3"/>
    </row>
    <row r="541" spans="2:15" x14ac:dyDescent="0.3">
      <c r="B541" s="3"/>
      <c r="D541" s="3"/>
      <c r="E541" s="3"/>
      <c r="N541" s="3"/>
      <c r="O541" s="3"/>
    </row>
    <row r="542" spans="2:15" x14ac:dyDescent="0.3">
      <c r="B542" s="3"/>
      <c r="D542" s="3"/>
      <c r="E542" s="3"/>
      <c r="N542" s="3"/>
      <c r="O542" s="3"/>
    </row>
    <row r="543" spans="2:15" x14ac:dyDescent="0.3">
      <c r="B543" s="3"/>
      <c r="D543" s="3"/>
      <c r="E543" s="3"/>
      <c r="N543" s="3"/>
      <c r="O543" s="3"/>
    </row>
    <row r="544" spans="2:15" x14ac:dyDescent="0.3">
      <c r="B544" s="3"/>
      <c r="D544" s="3"/>
      <c r="E544" s="3"/>
      <c r="N544" s="3"/>
      <c r="O544" s="3"/>
    </row>
    <row r="545" spans="2:15" x14ac:dyDescent="0.3">
      <c r="B545" s="3"/>
      <c r="D545" s="3"/>
      <c r="E545" s="3"/>
      <c r="N545" s="3"/>
      <c r="O545" s="3"/>
    </row>
    <row r="546" spans="2:15" x14ac:dyDescent="0.3">
      <c r="B546" s="3"/>
      <c r="D546" s="3"/>
      <c r="E546" s="3"/>
      <c r="N546" s="3"/>
      <c r="O546" s="3"/>
    </row>
    <row r="547" spans="2:15" x14ac:dyDescent="0.3">
      <c r="B547" s="3"/>
      <c r="D547" s="3"/>
      <c r="E547" s="3"/>
      <c r="N547" s="3"/>
      <c r="O547" s="3"/>
    </row>
    <row r="548" spans="2:15" x14ac:dyDescent="0.3">
      <c r="B548" s="3"/>
      <c r="D548" s="3"/>
      <c r="E548" s="3"/>
      <c r="N548" s="3"/>
      <c r="O548" s="3"/>
    </row>
    <row r="549" spans="2:15" x14ac:dyDescent="0.3">
      <c r="B549" s="3"/>
      <c r="D549" s="3"/>
      <c r="E549" s="3"/>
      <c r="N549" s="3"/>
      <c r="O549" s="3"/>
    </row>
    <row r="550" spans="2:15" x14ac:dyDescent="0.3">
      <c r="B550" s="3"/>
      <c r="D550" s="3"/>
      <c r="E550" s="3"/>
      <c r="N550" s="3"/>
      <c r="O550" s="3"/>
    </row>
    <row r="551" spans="2:15" x14ac:dyDescent="0.3">
      <c r="B551" s="3"/>
      <c r="D551" s="3"/>
      <c r="E551" s="3"/>
      <c r="N551" s="3"/>
      <c r="O551" s="3"/>
    </row>
    <row r="552" spans="2:15" x14ac:dyDescent="0.3">
      <c r="B552" s="3"/>
      <c r="D552" s="3"/>
      <c r="E552" s="3"/>
      <c r="N552" s="3"/>
      <c r="O552" s="3"/>
    </row>
    <row r="553" spans="2:15" x14ac:dyDescent="0.3">
      <c r="B553" s="3"/>
      <c r="D553" s="3"/>
      <c r="E553" s="3"/>
      <c r="N553" s="3"/>
      <c r="O553" s="3"/>
    </row>
    <row r="554" spans="2:15" x14ac:dyDescent="0.3">
      <c r="B554" s="3"/>
      <c r="D554" s="3"/>
      <c r="E554" s="3"/>
      <c r="N554" s="3"/>
      <c r="O554" s="3"/>
    </row>
    <row r="555" spans="2:15" x14ac:dyDescent="0.3">
      <c r="B555" s="3"/>
      <c r="D555" s="3"/>
      <c r="E555" s="3"/>
      <c r="N555" s="3"/>
      <c r="O555" s="3"/>
    </row>
    <row r="556" spans="2:15" x14ac:dyDescent="0.3">
      <c r="B556" s="3"/>
      <c r="D556" s="3"/>
      <c r="E556" s="3"/>
      <c r="N556" s="3"/>
      <c r="O556" s="3"/>
    </row>
    <row r="557" spans="2:15" x14ac:dyDescent="0.3">
      <c r="B557" s="3"/>
      <c r="D557" s="3"/>
      <c r="E557" s="3"/>
      <c r="N557" s="3"/>
      <c r="O557" s="3"/>
    </row>
    <row r="558" spans="2:15" x14ac:dyDescent="0.3">
      <c r="B558" s="3"/>
      <c r="D558" s="3"/>
      <c r="E558" s="3"/>
      <c r="N558" s="3"/>
      <c r="O558" s="3"/>
    </row>
    <row r="559" spans="2:15" x14ac:dyDescent="0.3">
      <c r="B559" s="3"/>
      <c r="D559" s="3"/>
      <c r="E559" s="3"/>
      <c r="N559" s="3"/>
      <c r="O559" s="3"/>
    </row>
    <row r="560" spans="2:15" x14ac:dyDescent="0.3">
      <c r="B560" s="3"/>
      <c r="D560" s="3"/>
      <c r="E560" s="3"/>
      <c r="N560" s="3"/>
      <c r="O560" s="3"/>
    </row>
    <row r="561" spans="2:15" x14ac:dyDescent="0.3">
      <c r="B561" s="3"/>
      <c r="D561" s="3"/>
      <c r="E561" s="3"/>
      <c r="N561" s="3"/>
      <c r="O561" s="3"/>
    </row>
    <row r="562" spans="2:15" x14ac:dyDescent="0.3">
      <c r="B562" s="3"/>
      <c r="D562" s="3"/>
      <c r="E562" s="3"/>
      <c r="N562" s="3"/>
      <c r="O562" s="3"/>
    </row>
    <row r="563" spans="2:15" x14ac:dyDescent="0.3">
      <c r="B563" s="3"/>
      <c r="D563" s="3"/>
      <c r="E563" s="3"/>
      <c r="N563" s="3"/>
      <c r="O563" s="3"/>
    </row>
    <row r="564" spans="2:15" x14ac:dyDescent="0.3">
      <c r="B564" s="3"/>
      <c r="D564" s="3"/>
      <c r="E564" s="3"/>
      <c r="N564" s="3"/>
      <c r="O564" s="3"/>
    </row>
    <row r="565" spans="2:15" x14ac:dyDescent="0.3">
      <c r="B565" s="3"/>
      <c r="D565" s="3"/>
      <c r="E565" s="3"/>
      <c r="N565" s="3"/>
      <c r="O565" s="3"/>
    </row>
    <row r="566" spans="2:15" x14ac:dyDescent="0.3">
      <c r="B566" s="3"/>
      <c r="D566" s="3"/>
      <c r="E566" s="3"/>
      <c r="N566" s="3"/>
      <c r="O566" s="3"/>
    </row>
    <row r="567" spans="2:15" x14ac:dyDescent="0.3">
      <c r="B567" s="3"/>
      <c r="D567" s="3"/>
      <c r="E567" s="3"/>
      <c r="N567" s="3"/>
      <c r="O567" s="3"/>
    </row>
    <row r="568" spans="2:15" x14ac:dyDescent="0.3">
      <c r="B568" s="3"/>
      <c r="D568" s="3"/>
      <c r="E568" s="3"/>
      <c r="N568" s="3"/>
      <c r="O568" s="3"/>
    </row>
    <row r="569" spans="2:15" x14ac:dyDescent="0.3">
      <c r="B569" s="3"/>
      <c r="D569" s="3"/>
      <c r="E569" s="3"/>
      <c r="N569" s="3"/>
      <c r="O569" s="3"/>
    </row>
    <row r="570" spans="2:15" x14ac:dyDescent="0.3">
      <c r="B570" s="3"/>
      <c r="D570" s="3"/>
      <c r="E570" s="3"/>
      <c r="N570" s="3"/>
      <c r="O570" s="3"/>
    </row>
    <row r="571" spans="2:15" x14ac:dyDescent="0.3">
      <c r="B571" s="3"/>
      <c r="D571" s="3"/>
      <c r="E571" s="3"/>
      <c r="N571" s="3"/>
      <c r="O571" s="3"/>
    </row>
    <row r="572" spans="2:15" x14ac:dyDescent="0.3">
      <c r="B572" s="3"/>
      <c r="D572" s="3"/>
      <c r="E572" s="3"/>
      <c r="N572" s="3"/>
      <c r="O572" s="3"/>
    </row>
    <row r="573" spans="2:15" x14ac:dyDescent="0.3">
      <c r="B573" s="3"/>
      <c r="D573" s="3"/>
      <c r="E573" s="3"/>
      <c r="N573" s="3"/>
      <c r="O573" s="3"/>
    </row>
    <row r="574" spans="2:15" x14ac:dyDescent="0.3">
      <c r="B574" s="3"/>
      <c r="D574" s="3"/>
      <c r="E574" s="3"/>
      <c r="N574" s="3"/>
      <c r="O574" s="3"/>
    </row>
    <row r="575" spans="2:15" x14ac:dyDescent="0.3">
      <c r="B575" s="3"/>
      <c r="D575" s="3"/>
      <c r="E575" s="3"/>
      <c r="N575" s="3"/>
      <c r="O575" s="3"/>
    </row>
    <row r="576" spans="2:15" x14ac:dyDescent="0.3">
      <c r="B576" s="3"/>
      <c r="D576" s="3"/>
      <c r="E576" s="3"/>
      <c r="N576" s="3"/>
      <c r="O576" s="3"/>
    </row>
    <row r="577" spans="2:15" x14ac:dyDescent="0.3">
      <c r="B577" s="3"/>
      <c r="D577" s="3"/>
      <c r="E577" s="3"/>
      <c r="N577" s="3"/>
      <c r="O577" s="3"/>
    </row>
    <row r="578" spans="2:15" x14ac:dyDescent="0.3">
      <c r="B578" s="3"/>
      <c r="D578" s="3"/>
      <c r="E578" s="3"/>
      <c r="N578" s="3"/>
      <c r="O578" s="3"/>
    </row>
    <row r="579" spans="2:15" x14ac:dyDescent="0.3">
      <c r="B579" s="3"/>
      <c r="D579" s="3"/>
      <c r="E579" s="3"/>
      <c r="N579" s="3"/>
      <c r="O579" s="3"/>
    </row>
    <row r="580" spans="2:15" x14ac:dyDescent="0.3">
      <c r="B580" s="3"/>
      <c r="D580" s="3"/>
      <c r="E580" s="3"/>
      <c r="N580" s="3"/>
      <c r="O580" s="3"/>
    </row>
    <row r="581" spans="2:15" x14ac:dyDescent="0.3">
      <c r="B581" s="3"/>
      <c r="D581" s="3"/>
      <c r="E581" s="3"/>
      <c r="N581" s="3"/>
      <c r="O581" s="3"/>
    </row>
    <row r="582" spans="2:15" x14ac:dyDescent="0.3">
      <c r="B582" s="3"/>
      <c r="D582" s="3"/>
      <c r="E582" s="3"/>
      <c r="N582" s="3"/>
      <c r="O582" s="3"/>
    </row>
    <row r="583" spans="2:15" x14ac:dyDescent="0.3">
      <c r="B583" s="3"/>
      <c r="D583" s="3"/>
      <c r="E583" s="3"/>
      <c r="N583" s="3"/>
      <c r="O583" s="3"/>
    </row>
    <row r="584" spans="2:15" x14ac:dyDescent="0.3">
      <c r="B584" s="3"/>
      <c r="D584" s="3"/>
      <c r="E584" s="3"/>
      <c r="N584" s="3"/>
      <c r="O584" s="3"/>
    </row>
    <row r="585" spans="2:15" x14ac:dyDescent="0.3">
      <c r="B585" s="3"/>
      <c r="D585" s="3"/>
      <c r="E585" s="3"/>
      <c r="N585" s="3"/>
      <c r="O585" s="3"/>
    </row>
    <row r="586" spans="2:15" x14ac:dyDescent="0.3">
      <c r="B586" s="3"/>
      <c r="D586" s="3"/>
      <c r="E586" s="3"/>
      <c r="N586" s="3"/>
      <c r="O586" s="3"/>
    </row>
    <row r="587" spans="2:15" x14ac:dyDescent="0.3">
      <c r="B587" s="3"/>
      <c r="D587" s="3"/>
      <c r="E587" s="3"/>
      <c r="N587" s="3"/>
      <c r="O587" s="3"/>
    </row>
    <row r="588" spans="2:15" x14ac:dyDescent="0.3">
      <c r="B588" s="3"/>
      <c r="D588" s="3"/>
      <c r="E588" s="3"/>
      <c r="N588" s="3"/>
      <c r="O588" s="3"/>
    </row>
    <row r="589" spans="2:15" x14ac:dyDescent="0.3">
      <c r="B589" s="3"/>
      <c r="D589" s="3"/>
      <c r="E589" s="3"/>
      <c r="N589" s="3"/>
      <c r="O589" s="3"/>
    </row>
    <row r="590" spans="2:15" x14ac:dyDescent="0.3">
      <c r="B590" s="3"/>
      <c r="D590" s="3"/>
      <c r="E590" s="3"/>
      <c r="N590" s="3"/>
      <c r="O590" s="3"/>
    </row>
    <row r="591" spans="2:15" x14ac:dyDescent="0.3">
      <c r="B591" s="3"/>
      <c r="D591" s="3"/>
      <c r="E591" s="3"/>
      <c r="N591" s="3"/>
      <c r="O591" s="3"/>
    </row>
    <row r="592" spans="2:15" x14ac:dyDescent="0.3">
      <c r="B592" s="3"/>
      <c r="D592" s="3"/>
      <c r="E592" s="3"/>
      <c r="N592" s="3"/>
      <c r="O592" s="3"/>
    </row>
    <row r="593" spans="2:15" x14ac:dyDescent="0.3">
      <c r="B593" s="3"/>
      <c r="D593" s="3"/>
      <c r="E593" s="3"/>
      <c r="N593" s="3"/>
      <c r="O593" s="3"/>
    </row>
    <row r="594" spans="2:15" x14ac:dyDescent="0.3">
      <c r="B594" s="3"/>
      <c r="D594" s="3"/>
      <c r="E594" s="3"/>
      <c r="N594" s="3"/>
      <c r="O594" s="3"/>
    </row>
    <row r="595" spans="2:15" x14ac:dyDescent="0.3">
      <c r="B595" s="3"/>
      <c r="D595" s="3"/>
      <c r="E595" s="3"/>
      <c r="N595" s="3"/>
      <c r="O595" s="3"/>
    </row>
    <row r="596" spans="2:15" x14ac:dyDescent="0.3">
      <c r="B596" s="3"/>
      <c r="D596" s="3"/>
      <c r="E596" s="3"/>
      <c r="N596" s="3"/>
      <c r="O596" s="3"/>
    </row>
    <row r="597" spans="2:15" x14ac:dyDescent="0.3">
      <c r="B597" s="3"/>
      <c r="D597" s="3"/>
      <c r="E597" s="3"/>
      <c r="N597" s="3"/>
      <c r="O597" s="3"/>
    </row>
    <row r="598" spans="2:15" x14ac:dyDescent="0.3">
      <c r="B598" s="3"/>
      <c r="D598" s="3"/>
      <c r="E598" s="3"/>
      <c r="N598" s="3"/>
      <c r="O598" s="3"/>
    </row>
    <row r="599" spans="2:15" x14ac:dyDescent="0.3">
      <c r="B599" s="3"/>
      <c r="D599" s="3"/>
      <c r="E599" s="3"/>
      <c r="N599" s="3"/>
      <c r="O599" s="3"/>
    </row>
    <row r="600" spans="2:15" x14ac:dyDescent="0.3">
      <c r="B600" s="3"/>
      <c r="D600" s="3"/>
      <c r="E600" s="3"/>
      <c r="N600" s="3"/>
      <c r="O600" s="3"/>
    </row>
    <row r="601" spans="2:15" x14ac:dyDescent="0.3">
      <c r="B601" s="3"/>
      <c r="D601" s="3"/>
      <c r="E601" s="3"/>
      <c r="N601" s="3"/>
      <c r="O601" s="3"/>
    </row>
    <row r="602" spans="2:15" x14ac:dyDescent="0.3">
      <c r="B602" s="3"/>
      <c r="D602" s="3"/>
      <c r="E602" s="3"/>
      <c r="N602" s="3"/>
      <c r="O602" s="3"/>
    </row>
    <row r="603" spans="2:15" x14ac:dyDescent="0.3">
      <c r="B603" s="3"/>
      <c r="D603" s="3"/>
      <c r="E603" s="3"/>
      <c r="N603" s="3"/>
      <c r="O603" s="3"/>
    </row>
    <row r="604" spans="2:15" x14ac:dyDescent="0.3">
      <c r="B604" s="3"/>
      <c r="D604" s="3"/>
      <c r="E604" s="3"/>
      <c r="N604" s="3"/>
      <c r="O604" s="3"/>
    </row>
    <row r="605" spans="2:15" x14ac:dyDescent="0.3">
      <c r="B605" s="3"/>
      <c r="D605" s="3"/>
      <c r="E605" s="3"/>
      <c r="N605" s="3"/>
      <c r="O605" s="3"/>
    </row>
    <row r="606" spans="2:15" x14ac:dyDescent="0.3">
      <c r="B606" s="3"/>
      <c r="D606" s="3"/>
      <c r="E606" s="3"/>
      <c r="N606" s="3"/>
      <c r="O606" s="3"/>
    </row>
    <row r="607" spans="2:15" x14ac:dyDescent="0.3">
      <c r="B607" s="3"/>
      <c r="D607" s="3"/>
      <c r="E607" s="3"/>
      <c r="N607" s="3"/>
      <c r="O607" s="3"/>
    </row>
    <row r="608" spans="2:15" x14ac:dyDescent="0.3">
      <c r="B608" s="3"/>
      <c r="D608" s="3"/>
      <c r="E608" s="3"/>
      <c r="N608" s="3"/>
      <c r="O608" s="3"/>
    </row>
    <row r="609" spans="2:15" x14ac:dyDescent="0.3">
      <c r="B609" s="3"/>
      <c r="D609" s="3"/>
      <c r="E609" s="3"/>
      <c r="N609" s="3"/>
      <c r="O609" s="3"/>
    </row>
    <row r="610" spans="2:15" x14ac:dyDescent="0.3">
      <c r="B610" s="3"/>
      <c r="D610" s="3"/>
      <c r="E610" s="3"/>
      <c r="N610" s="3"/>
      <c r="O610" s="3"/>
    </row>
    <row r="611" spans="2:15" x14ac:dyDescent="0.3">
      <c r="B611" s="3"/>
      <c r="D611" s="3"/>
      <c r="E611" s="3"/>
      <c r="N611" s="3"/>
      <c r="O611" s="3"/>
    </row>
    <row r="612" spans="2:15" x14ac:dyDescent="0.3">
      <c r="B612" s="3"/>
      <c r="D612" s="3"/>
      <c r="E612" s="3"/>
      <c r="N612" s="3"/>
      <c r="O612" s="3"/>
    </row>
    <row r="613" spans="2:15" x14ac:dyDescent="0.3">
      <c r="B613" s="3"/>
      <c r="D613" s="3"/>
      <c r="E613" s="3"/>
      <c r="N613" s="3"/>
      <c r="O613" s="3"/>
    </row>
    <row r="614" spans="2:15" x14ac:dyDescent="0.3">
      <c r="B614" s="3"/>
      <c r="D614" s="3"/>
      <c r="E614" s="3"/>
      <c r="N614" s="3"/>
      <c r="O614" s="3"/>
    </row>
    <row r="615" spans="2:15" x14ac:dyDescent="0.3">
      <c r="B615" s="3"/>
      <c r="D615" s="3"/>
      <c r="E615" s="3"/>
      <c r="N615" s="3"/>
      <c r="O615" s="3"/>
    </row>
    <row r="616" spans="2:15" x14ac:dyDescent="0.3">
      <c r="B616" s="3"/>
      <c r="D616" s="3"/>
      <c r="E616" s="3"/>
      <c r="N616" s="3"/>
      <c r="O616" s="3"/>
    </row>
    <row r="617" spans="2:15" x14ac:dyDescent="0.3">
      <c r="B617" s="3"/>
      <c r="D617" s="3"/>
      <c r="E617" s="3"/>
      <c r="N617" s="3"/>
      <c r="O617" s="3"/>
    </row>
    <row r="618" spans="2:15" x14ac:dyDescent="0.3">
      <c r="B618" s="3"/>
      <c r="D618" s="3"/>
      <c r="E618" s="3"/>
      <c r="N618" s="3"/>
      <c r="O618" s="3"/>
    </row>
    <row r="619" spans="2:15" x14ac:dyDescent="0.3">
      <c r="B619" s="3"/>
      <c r="D619" s="3"/>
      <c r="E619" s="3"/>
      <c r="N619" s="3"/>
      <c r="O619" s="3"/>
    </row>
    <row r="620" spans="2:15" x14ac:dyDescent="0.3">
      <c r="B620" s="3"/>
      <c r="D620" s="3"/>
      <c r="E620" s="3"/>
      <c r="N620" s="3"/>
      <c r="O620" s="3"/>
    </row>
    <row r="621" spans="2:15" x14ac:dyDescent="0.3">
      <c r="B621" s="3"/>
      <c r="D621" s="3"/>
      <c r="E621" s="3"/>
      <c r="N621" s="3"/>
      <c r="O621" s="3"/>
    </row>
    <row r="622" spans="2:15" x14ac:dyDescent="0.3">
      <c r="B622" s="3"/>
      <c r="D622" s="3"/>
      <c r="E622" s="3"/>
      <c r="N622" s="3"/>
      <c r="O622" s="3"/>
    </row>
    <row r="623" spans="2:15" x14ac:dyDescent="0.3">
      <c r="B623" s="3"/>
      <c r="D623" s="3"/>
      <c r="E623" s="3"/>
      <c r="N623" s="3"/>
      <c r="O623" s="3"/>
    </row>
    <row r="624" spans="2:15" x14ac:dyDescent="0.3">
      <c r="B624" s="3"/>
      <c r="D624" s="3"/>
      <c r="E624" s="3"/>
      <c r="N624" s="3"/>
      <c r="O624" s="3"/>
    </row>
    <row r="625" spans="2:15" x14ac:dyDescent="0.3">
      <c r="B625" s="3"/>
      <c r="D625" s="3"/>
      <c r="E625" s="3"/>
      <c r="N625" s="3"/>
      <c r="O625" s="3"/>
    </row>
    <row r="626" spans="2:15" x14ac:dyDescent="0.3">
      <c r="B626" s="3"/>
      <c r="D626" s="3"/>
      <c r="E626" s="3"/>
      <c r="N626" s="3"/>
      <c r="O626" s="3"/>
    </row>
    <row r="627" spans="2:15" x14ac:dyDescent="0.3">
      <c r="B627" s="3"/>
      <c r="D627" s="3"/>
      <c r="E627" s="3"/>
      <c r="N627" s="3"/>
      <c r="O627" s="3"/>
    </row>
    <row r="628" spans="2:15" x14ac:dyDescent="0.3">
      <c r="B628" s="3"/>
      <c r="D628" s="3"/>
      <c r="E628" s="3"/>
      <c r="N628" s="3"/>
      <c r="O628" s="3"/>
    </row>
    <row r="629" spans="2:15" x14ac:dyDescent="0.3">
      <c r="B629" s="3"/>
      <c r="D629" s="3"/>
      <c r="E629" s="3"/>
      <c r="N629" s="3"/>
      <c r="O629" s="3"/>
    </row>
    <row r="630" spans="2:15" x14ac:dyDescent="0.3">
      <c r="B630" s="3"/>
      <c r="D630" s="3"/>
      <c r="E630" s="3"/>
      <c r="N630" s="3"/>
      <c r="O630" s="3"/>
    </row>
    <row r="631" spans="2:15" x14ac:dyDescent="0.3">
      <c r="B631" s="3"/>
      <c r="D631" s="3"/>
      <c r="E631" s="3"/>
      <c r="N631" s="3"/>
      <c r="O631" s="3"/>
    </row>
    <row r="632" spans="2:15" x14ac:dyDescent="0.3">
      <c r="B632" s="3"/>
      <c r="D632" s="3"/>
      <c r="E632" s="3"/>
      <c r="N632" s="3"/>
      <c r="O632" s="3"/>
    </row>
    <row r="633" spans="2:15" x14ac:dyDescent="0.3">
      <c r="B633" s="3"/>
      <c r="D633" s="3"/>
      <c r="E633" s="3"/>
      <c r="N633" s="3"/>
      <c r="O633" s="3"/>
    </row>
    <row r="634" spans="2:15" x14ac:dyDescent="0.3">
      <c r="B634" s="3"/>
      <c r="D634" s="3"/>
      <c r="E634" s="3"/>
      <c r="N634" s="3"/>
      <c r="O634" s="3"/>
    </row>
    <row r="635" spans="2:15" x14ac:dyDescent="0.3">
      <c r="B635" s="3"/>
      <c r="D635" s="3"/>
      <c r="E635" s="3"/>
      <c r="N635" s="3"/>
      <c r="O635" s="3"/>
    </row>
    <row r="636" spans="2:15" x14ac:dyDescent="0.3">
      <c r="B636" s="3"/>
      <c r="D636" s="3"/>
      <c r="E636" s="3"/>
      <c r="N636" s="3"/>
      <c r="O636" s="3"/>
    </row>
    <row r="637" spans="2:15" x14ac:dyDescent="0.3">
      <c r="B637" s="3"/>
      <c r="D637" s="3"/>
      <c r="E637" s="3"/>
      <c r="N637" s="3"/>
      <c r="O637" s="3"/>
    </row>
    <row r="638" spans="2:15" x14ac:dyDescent="0.3">
      <c r="B638" s="3"/>
      <c r="D638" s="3"/>
      <c r="E638" s="3"/>
      <c r="N638" s="3"/>
      <c r="O638" s="3"/>
    </row>
    <row r="639" spans="2:15" x14ac:dyDescent="0.3">
      <c r="B639" s="3"/>
      <c r="D639" s="3"/>
      <c r="E639" s="3"/>
      <c r="N639" s="3"/>
      <c r="O639" s="3"/>
    </row>
    <row r="640" spans="2:15" x14ac:dyDescent="0.3">
      <c r="B640" s="3"/>
      <c r="D640" s="3"/>
      <c r="E640" s="3"/>
      <c r="N640" s="3"/>
      <c r="O640" s="3"/>
    </row>
    <row r="641" spans="2:15" x14ac:dyDescent="0.3">
      <c r="B641" s="3"/>
      <c r="D641" s="3"/>
      <c r="E641" s="3"/>
      <c r="N641" s="3"/>
      <c r="O641" s="3"/>
    </row>
    <row r="642" spans="2:15" x14ac:dyDescent="0.3">
      <c r="B642" s="3"/>
      <c r="D642" s="3"/>
      <c r="E642" s="3"/>
      <c r="N642" s="3"/>
      <c r="O642" s="3"/>
    </row>
    <row r="643" spans="2:15" x14ac:dyDescent="0.3">
      <c r="B643" s="3"/>
      <c r="D643" s="3"/>
      <c r="E643" s="3"/>
      <c r="N643" s="3"/>
      <c r="O643" s="3"/>
    </row>
    <row r="644" spans="2:15" x14ac:dyDescent="0.3">
      <c r="B644" s="3"/>
      <c r="D644" s="3"/>
      <c r="E644" s="3"/>
      <c r="N644" s="3"/>
      <c r="O644" s="3"/>
    </row>
    <row r="645" spans="2:15" x14ac:dyDescent="0.3">
      <c r="B645" s="3"/>
      <c r="D645" s="3"/>
      <c r="E645" s="3"/>
      <c r="N645" s="3"/>
      <c r="O645" s="3"/>
    </row>
    <row r="646" spans="2:15" x14ac:dyDescent="0.3">
      <c r="B646" s="3"/>
      <c r="D646" s="3"/>
      <c r="E646" s="3"/>
      <c r="N646" s="3"/>
      <c r="O646" s="3"/>
    </row>
    <row r="647" spans="2:15" x14ac:dyDescent="0.3">
      <c r="B647" s="3"/>
      <c r="D647" s="3"/>
      <c r="E647" s="3"/>
      <c r="N647" s="3"/>
      <c r="O647" s="3"/>
    </row>
    <row r="648" spans="2:15" x14ac:dyDescent="0.3">
      <c r="B648" s="3"/>
      <c r="D648" s="3"/>
      <c r="E648" s="3"/>
      <c r="N648" s="3"/>
      <c r="O648" s="3"/>
    </row>
    <row r="649" spans="2:15" x14ac:dyDescent="0.3">
      <c r="B649" s="3"/>
      <c r="D649" s="3"/>
      <c r="E649" s="3"/>
      <c r="N649" s="3"/>
      <c r="O649" s="3"/>
    </row>
    <row r="650" spans="2:15" x14ac:dyDescent="0.3">
      <c r="B650" s="3"/>
      <c r="D650" s="3"/>
      <c r="E650" s="3"/>
      <c r="N650" s="3"/>
      <c r="O650" s="3"/>
    </row>
    <row r="651" spans="2:15" x14ac:dyDescent="0.3">
      <c r="B651" s="3"/>
      <c r="D651" s="3"/>
      <c r="E651" s="3"/>
      <c r="N651" s="3"/>
      <c r="O651" s="3"/>
    </row>
    <row r="652" spans="2:15" x14ac:dyDescent="0.3">
      <c r="B652" s="3"/>
      <c r="D652" s="3"/>
      <c r="E652" s="3"/>
      <c r="N652" s="3"/>
      <c r="O652" s="3"/>
    </row>
    <row r="653" spans="2:15" x14ac:dyDescent="0.3">
      <c r="B653" s="3"/>
      <c r="D653" s="3"/>
      <c r="E653" s="3"/>
      <c r="N653" s="3"/>
      <c r="O653" s="3"/>
    </row>
    <row r="654" spans="2:15" x14ac:dyDescent="0.3">
      <c r="B654" s="3"/>
      <c r="D654" s="3"/>
      <c r="E654" s="3"/>
      <c r="N654" s="3"/>
      <c r="O654" s="3"/>
    </row>
    <row r="655" spans="2:15" x14ac:dyDescent="0.3">
      <c r="B655" s="3"/>
      <c r="D655" s="3"/>
      <c r="E655" s="3"/>
      <c r="N655" s="3"/>
      <c r="O655" s="3"/>
    </row>
    <row r="656" spans="2:15" x14ac:dyDescent="0.3">
      <c r="B656" s="3"/>
      <c r="D656" s="3"/>
      <c r="E656" s="3"/>
      <c r="N656" s="3"/>
      <c r="O656" s="3"/>
    </row>
    <row r="657" spans="2:15" x14ac:dyDescent="0.3">
      <c r="B657" s="3"/>
      <c r="D657" s="3"/>
      <c r="E657" s="3"/>
      <c r="N657" s="3"/>
      <c r="O657" s="3"/>
    </row>
    <row r="658" spans="2:15" x14ac:dyDescent="0.3">
      <c r="B658" s="3"/>
      <c r="D658" s="3"/>
      <c r="E658" s="3"/>
      <c r="N658" s="3"/>
      <c r="O658" s="3"/>
    </row>
    <row r="659" spans="2:15" x14ac:dyDescent="0.3">
      <c r="B659" s="3"/>
      <c r="D659" s="3"/>
      <c r="E659" s="3"/>
      <c r="N659" s="3"/>
      <c r="O659" s="3"/>
    </row>
    <row r="660" spans="2:15" x14ac:dyDescent="0.3">
      <c r="B660" s="3"/>
      <c r="D660" s="3"/>
      <c r="E660" s="3"/>
      <c r="N660" s="3"/>
      <c r="O660" s="3"/>
    </row>
    <row r="661" spans="2:15" x14ac:dyDescent="0.3">
      <c r="B661" s="3"/>
      <c r="D661" s="3"/>
      <c r="E661" s="3"/>
      <c r="N661" s="3"/>
      <c r="O661" s="3"/>
    </row>
    <row r="662" spans="2:15" x14ac:dyDescent="0.3">
      <c r="B662" s="3"/>
      <c r="D662" s="3"/>
      <c r="E662" s="3"/>
      <c r="N662" s="3"/>
      <c r="O662" s="3"/>
    </row>
    <row r="663" spans="2:15" x14ac:dyDescent="0.3">
      <c r="B663" s="3"/>
      <c r="D663" s="3"/>
      <c r="E663" s="3"/>
      <c r="N663" s="3"/>
      <c r="O663" s="3"/>
    </row>
    <row r="664" spans="2:15" x14ac:dyDescent="0.3">
      <c r="B664" s="3"/>
      <c r="D664" s="3"/>
      <c r="E664" s="3"/>
      <c r="N664" s="3"/>
      <c r="O664" s="3"/>
    </row>
    <row r="665" spans="2:15" x14ac:dyDescent="0.3">
      <c r="B665" s="3"/>
      <c r="D665" s="3"/>
      <c r="E665" s="3"/>
      <c r="N665" s="3"/>
      <c r="O665" s="3"/>
    </row>
    <row r="666" spans="2:15" x14ac:dyDescent="0.3">
      <c r="B666" s="3"/>
      <c r="D666" s="3"/>
      <c r="E666" s="3"/>
      <c r="N666" s="3"/>
      <c r="O666" s="3"/>
    </row>
    <row r="667" spans="2:15" x14ac:dyDescent="0.3">
      <c r="B667" s="3"/>
      <c r="D667" s="3"/>
      <c r="E667" s="3"/>
      <c r="N667" s="3"/>
      <c r="O667" s="3"/>
    </row>
    <row r="668" spans="2:15" x14ac:dyDescent="0.3">
      <c r="B668" s="3"/>
      <c r="D668" s="3"/>
      <c r="E668" s="3"/>
      <c r="N668" s="3"/>
      <c r="O668" s="3"/>
    </row>
    <row r="669" spans="2:15" x14ac:dyDescent="0.3">
      <c r="B669" s="3"/>
      <c r="D669" s="3"/>
      <c r="E669" s="3"/>
      <c r="N669" s="3"/>
      <c r="O669" s="3"/>
    </row>
    <row r="670" spans="2:15" x14ac:dyDescent="0.3">
      <c r="B670" s="3"/>
      <c r="D670" s="3"/>
      <c r="E670" s="3"/>
      <c r="N670" s="3"/>
      <c r="O670" s="3"/>
    </row>
    <row r="671" spans="2:15" x14ac:dyDescent="0.3">
      <c r="B671" s="3"/>
      <c r="D671" s="3"/>
      <c r="E671" s="3"/>
      <c r="N671" s="3"/>
      <c r="O671" s="3"/>
    </row>
    <row r="672" spans="2:15" x14ac:dyDescent="0.3">
      <c r="B672" s="3"/>
      <c r="D672" s="3"/>
      <c r="E672" s="3"/>
      <c r="N672" s="3"/>
      <c r="O672" s="3"/>
    </row>
    <row r="673" spans="2:15" x14ac:dyDescent="0.3">
      <c r="B673" s="3"/>
      <c r="D673" s="3"/>
      <c r="E673" s="3"/>
      <c r="N673" s="3"/>
      <c r="O673" s="3"/>
    </row>
    <row r="674" spans="2:15" x14ac:dyDescent="0.3">
      <c r="B674" s="3"/>
      <c r="D674" s="3"/>
      <c r="E674" s="3"/>
      <c r="N674" s="3"/>
      <c r="O674" s="3"/>
    </row>
    <row r="675" spans="2:15" x14ac:dyDescent="0.3">
      <c r="B675" s="3"/>
      <c r="D675" s="3"/>
      <c r="E675" s="3"/>
      <c r="N675" s="3"/>
      <c r="O675" s="3"/>
    </row>
    <row r="676" spans="2:15" x14ac:dyDescent="0.3">
      <c r="B676" s="3"/>
      <c r="D676" s="3"/>
      <c r="E676" s="3"/>
      <c r="N676" s="3"/>
      <c r="O676" s="3"/>
    </row>
    <row r="677" spans="2:15" x14ac:dyDescent="0.3">
      <c r="B677" s="3"/>
      <c r="D677" s="3"/>
      <c r="E677" s="3"/>
      <c r="N677" s="3"/>
      <c r="O677" s="3"/>
    </row>
    <row r="678" spans="2:15" x14ac:dyDescent="0.3">
      <c r="B678" s="3"/>
      <c r="D678" s="3"/>
      <c r="E678" s="3"/>
      <c r="N678" s="3"/>
      <c r="O678" s="3"/>
    </row>
    <row r="679" spans="2:15" x14ac:dyDescent="0.3">
      <c r="B679" s="3"/>
      <c r="D679" s="3"/>
      <c r="E679" s="3"/>
      <c r="N679" s="3"/>
      <c r="O679" s="3"/>
    </row>
    <row r="680" spans="2:15" x14ac:dyDescent="0.3">
      <c r="B680" s="3"/>
      <c r="D680" s="3"/>
      <c r="E680" s="3"/>
      <c r="N680" s="3"/>
      <c r="O680" s="3"/>
    </row>
    <row r="681" spans="2:15" x14ac:dyDescent="0.3">
      <c r="B681" s="3"/>
      <c r="D681" s="3"/>
      <c r="E681" s="3"/>
      <c r="N681" s="3"/>
      <c r="O681" s="3"/>
    </row>
    <row r="682" spans="2:15" x14ac:dyDescent="0.3">
      <c r="B682" s="3"/>
      <c r="D682" s="3"/>
      <c r="E682" s="3"/>
      <c r="N682" s="3"/>
      <c r="O682" s="3"/>
    </row>
    <row r="683" spans="2:15" x14ac:dyDescent="0.3">
      <c r="B683" s="3"/>
      <c r="D683" s="3"/>
      <c r="E683" s="3"/>
      <c r="N683" s="3"/>
      <c r="O683" s="3"/>
    </row>
    <row r="684" spans="2:15" x14ac:dyDescent="0.3">
      <c r="B684" s="3"/>
      <c r="D684" s="3"/>
      <c r="E684" s="3"/>
      <c r="N684" s="3"/>
      <c r="O684" s="3"/>
    </row>
    <row r="685" spans="2:15" x14ac:dyDescent="0.3">
      <c r="B685" s="3"/>
      <c r="D685" s="3"/>
      <c r="E685" s="3"/>
      <c r="N685" s="3"/>
      <c r="O685" s="3"/>
    </row>
    <row r="686" spans="2:15" x14ac:dyDescent="0.3">
      <c r="B686" s="3"/>
      <c r="D686" s="3"/>
      <c r="E686" s="3"/>
      <c r="N686" s="3"/>
      <c r="O686" s="3"/>
    </row>
    <row r="687" spans="2:15" x14ac:dyDescent="0.3">
      <c r="B687" s="3"/>
      <c r="D687" s="3"/>
      <c r="E687" s="3"/>
      <c r="N687" s="3"/>
      <c r="O687" s="3"/>
    </row>
    <row r="688" spans="2:15" x14ac:dyDescent="0.3">
      <c r="B688" s="3"/>
      <c r="D688" s="3"/>
      <c r="E688" s="3"/>
      <c r="N688" s="3"/>
      <c r="O688" s="3"/>
    </row>
    <row r="689" spans="2:15" x14ac:dyDescent="0.3">
      <c r="B689" s="3"/>
      <c r="D689" s="3"/>
      <c r="E689" s="3"/>
      <c r="N689" s="3"/>
      <c r="O689" s="3"/>
    </row>
    <row r="690" spans="2:15" x14ac:dyDescent="0.3">
      <c r="B690" s="3"/>
      <c r="D690" s="3"/>
      <c r="E690" s="3"/>
      <c r="N690" s="3"/>
      <c r="O690" s="3"/>
    </row>
    <row r="691" spans="2:15" x14ac:dyDescent="0.3">
      <c r="B691" s="3"/>
      <c r="D691" s="3"/>
      <c r="E691" s="3"/>
      <c r="N691" s="3"/>
      <c r="O691" s="3"/>
    </row>
    <row r="692" spans="2:15" x14ac:dyDescent="0.3">
      <c r="B692" s="3"/>
      <c r="D692" s="3"/>
      <c r="E692" s="3"/>
      <c r="N692" s="3"/>
      <c r="O692" s="3"/>
    </row>
    <row r="693" spans="2:15" x14ac:dyDescent="0.3">
      <c r="B693" s="3"/>
      <c r="D693" s="3"/>
      <c r="E693" s="3"/>
      <c r="N693" s="3"/>
      <c r="O693" s="3"/>
    </row>
    <row r="694" spans="2:15" x14ac:dyDescent="0.3">
      <c r="B694" s="3"/>
      <c r="D694" s="3"/>
      <c r="E694" s="3"/>
      <c r="N694" s="3"/>
      <c r="O694" s="3"/>
    </row>
    <row r="695" spans="2:15" x14ac:dyDescent="0.3">
      <c r="B695" s="3"/>
      <c r="D695" s="3"/>
      <c r="E695" s="3"/>
      <c r="N695" s="3"/>
      <c r="O695" s="3"/>
    </row>
    <row r="696" spans="2:15" x14ac:dyDescent="0.3">
      <c r="B696" s="3"/>
      <c r="D696" s="3"/>
      <c r="E696" s="3"/>
      <c r="N696" s="3"/>
      <c r="O696" s="3"/>
    </row>
    <row r="697" spans="2:15" x14ac:dyDescent="0.3">
      <c r="B697" s="3"/>
      <c r="D697" s="3"/>
      <c r="E697" s="3"/>
      <c r="N697" s="3"/>
      <c r="O697" s="3"/>
    </row>
    <row r="698" spans="2:15" x14ac:dyDescent="0.3">
      <c r="B698" s="3"/>
      <c r="D698" s="3"/>
      <c r="E698" s="3"/>
      <c r="N698" s="3"/>
      <c r="O698" s="3"/>
    </row>
    <row r="699" spans="2:15" x14ac:dyDescent="0.3">
      <c r="B699" s="3"/>
      <c r="D699" s="3"/>
      <c r="E699" s="3"/>
      <c r="N699" s="3"/>
      <c r="O699" s="3"/>
    </row>
    <row r="700" spans="2:15" x14ac:dyDescent="0.3">
      <c r="B700" s="3"/>
      <c r="D700" s="3"/>
      <c r="E700" s="3"/>
      <c r="N700" s="3"/>
      <c r="O700" s="3"/>
    </row>
    <row r="701" spans="2:15" x14ac:dyDescent="0.3">
      <c r="B701" s="3"/>
      <c r="D701" s="3"/>
      <c r="E701" s="3"/>
      <c r="N701" s="3"/>
      <c r="O701" s="3"/>
    </row>
    <row r="702" spans="2:15" x14ac:dyDescent="0.3">
      <c r="B702" s="3"/>
      <c r="D702" s="3"/>
      <c r="E702" s="3"/>
      <c r="N702" s="3"/>
      <c r="O702" s="3"/>
    </row>
    <row r="703" spans="2:15" x14ac:dyDescent="0.3">
      <c r="B703" s="3"/>
      <c r="D703" s="3"/>
      <c r="E703" s="3"/>
      <c r="N703" s="3"/>
      <c r="O703" s="3"/>
    </row>
    <row r="704" spans="2:15" x14ac:dyDescent="0.3">
      <c r="B704" s="3"/>
      <c r="D704" s="3"/>
      <c r="E704" s="3"/>
      <c r="N704" s="3"/>
      <c r="O704" s="3"/>
    </row>
    <row r="705" spans="2:15" x14ac:dyDescent="0.3">
      <c r="B705" s="3"/>
      <c r="D705" s="3"/>
      <c r="E705" s="3"/>
      <c r="N705" s="3"/>
      <c r="O705" s="3"/>
    </row>
    <row r="706" spans="2:15" x14ac:dyDescent="0.3">
      <c r="B706" s="3"/>
      <c r="D706" s="3"/>
      <c r="E706" s="3"/>
      <c r="N706" s="3"/>
      <c r="O706" s="3"/>
    </row>
    <row r="707" spans="2:15" x14ac:dyDescent="0.3">
      <c r="B707" s="3"/>
      <c r="D707" s="3"/>
      <c r="E707" s="3"/>
      <c r="N707" s="3"/>
      <c r="O707" s="3"/>
    </row>
    <row r="708" spans="2:15" x14ac:dyDescent="0.3">
      <c r="B708" s="3"/>
      <c r="D708" s="3"/>
      <c r="E708" s="3"/>
      <c r="N708" s="3"/>
      <c r="O708" s="3"/>
    </row>
    <row r="709" spans="2:15" x14ac:dyDescent="0.3">
      <c r="B709" s="3"/>
      <c r="D709" s="3"/>
      <c r="E709" s="3"/>
      <c r="N709" s="3"/>
      <c r="O709" s="3"/>
    </row>
    <row r="710" spans="2:15" x14ac:dyDescent="0.3">
      <c r="B710" s="3"/>
      <c r="D710" s="3"/>
      <c r="E710" s="3"/>
      <c r="N710" s="3"/>
      <c r="O710" s="3"/>
    </row>
    <row r="711" spans="2:15" x14ac:dyDescent="0.3">
      <c r="B711" s="3"/>
      <c r="D711" s="3"/>
      <c r="E711" s="3"/>
      <c r="N711" s="3"/>
      <c r="O711" s="3"/>
    </row>
    <row r="712" spans="2:15" x14ac:dyDescent="0.3">
      <c r="B712" s="3"/>
      <c r="D712" s="3"/>
      <c r="E712" s="3"/>
      <c r="N712" s="3"/>
      <c r="O712" s="3"/>
    </row>
    <row r="713" spans="2:15" x14ac:dyDescent="0.3">
      <c r="B713" s="3"/>
      <c r="D713" s="3"/>
      <c r="E713" s="3"/>
      <c r="N713" s="3"/>
      <c r="O713" s="3"/>
    </row>
    <row r="714" spans="2:15" x14ac:dyDescent="0.3">
      <c r="B714" s="3"/>
      <c r="D714" s="3"/>
      <c r="E714" s="3"/>
      <c r="N714" s="3"/>
      <c r="O714" s="3"/>
    </row>
    <row r="715" spans="2:15" x14ac:dyDescent="0.3">
      <c r="B715" s="3"/>
      <c r="D715" s="3"/>
      <c r="E715" s="3"/>
      <c r="N715" s="3"/>
      <c r="O715" s="3"/>
    </row>
    <row r="716" spans="2:15" x14ac:dyDescent="0.3">
      <c r="B716" s="3"/>
      <c r="D716" s="3"/>
      <c r="E716" s="3"/>
      <c r="N716" s="3"/>
      <c r="O716" s="3"/>
    </row>
    <row r="717" spans="2:15" x14ac:dyDescent="0.3">
      <c r="B717" s="3"/>
      <c r="D717" s="3"/>
      <c r="E717" s="3"/>
      <c r="N717" s="3"/>
      <c r="O717" s="3"/>
    </row>
    <row r="718" spans="2:15" x14ac:dyDescent="0.3">
      <c r="B718" s="3"/>
      <c r="D718" s="3"/>
      <c r="E718" s="3"/>
      <c r="N718" s="3"/>
      <c r="O718" s="3"/>
    </row>
    <row r="719" spans="2:15" x14ac:dyDescent="0.3">
      <c r="B719" s="3"/>
      <c r="D719" s="3"/>
      <c r="E719" s="3"/>
      <c r="N719" s="3"/>
      <c r="O719" s="3"/>
    </row>
    <row r="720" spans="2:15" x14ac:dyDescent="0.3">
      <c r="B720" s="3"/>
      <c r="D720" s="3"/>
      <c r="E720" s="3"/>
      <c r="N720" s="3"/>
      <c r="O720" s="3"/>
    </row>
    <row r="721" spans="2:15" x14ac:dyDescent="0.3">
      <c r="B721" s="3"/>
      <c r="D721" s="3"/>
      <c r="E721" s="3"/>
      <c r="N721" s="3"/>
      <c r="O721" s="3"/>
    </row>
    <row r="722" spans="2:15" x14ac:dyDescent="0.3">
      <c r="B722" s="3"/>
      <c r="D722" s="3"/>
      <c r="E722" s="3"/>
      <c r="N722" s="3"/>
      <c r="O722" s="3"/>
    </row>
    <row r="723" spans="2:15" x14ac:dyDescent="0.3">
      <c r="B723" s="3"/>
      <c r="D723" s="3"/>
      <c r="E723" s="3"/>
      <c r="N723" s="3"/>
      <c r="O723" s="3"/>
    </row>
    <row r="724" spans="2:15" x14ac:dyDescent="0.3">
      <c r="B724" s="3"/>
      <c r="D724" s="3"/>
      <c r="E724" s="3"/>
      <c r="N724" s="3"/>
      <c r="O724" s="3"/>
    </row>
    <row r="725" spans="2:15" x14ac:dyDescent="0.3">
      <c r="B725" s="3"/>
      <c r="D725" s="3"/>
      <c r="E725" s="3"/>
      <c r="N725" s="3"/>
      <c r="O725" s="3"/>
    </row>
    <row r="726" spans="2:15" x14ac:dyDescent="0.3">
      <c r="B726" s="3"/>
      <c r="D726" s="3"/>
      <c r="E726" s="3"/>
      <c r="N726" s="3"/>
      <c r="O726" s="3"/>
    </row>
    <row r="727" spans="2:15" x14ac:dyDescent="0.3">
      <c r="B727" s="3"/>
      <c r="D727" s="3"/>
      <c r="E727" s="3"/>
      <c r="N727" s="3"/>
      <c r="O727" s="3"/>
    </row>
    <row r="728" spans="2:15" x14ac:dyDescent="0.3">
      <c r="B728" s="3"/>
      <c r="D728" s="3"/>
      <c r="E728" s="3"/>
      <c r="N728" s="3"/>
      <c r="O728" s="3"/>
    </row>
    <row r="729" spans="2:15" x14ac:dyDescent="0.3">
      <c r="B729" s="3"/>
      <c r="D729" s="3"/>
      <c r="E729" s="3"/>
      <c r="N729" s="3"/>
      <c r="O729" s="3"/>
    </row>
    <row r="730" spans="2:15" x14ac:dyDescent="0.3">
      <c r="B730" s="3"/>
      <c r="D730" s="3"/>
      <c r="E730" s="3"/>
      <c r="N730" s="3"/>
      <c r="O730" s="3"/>
    </row>
    <row r="731" spans="2:15" x14ac:dyDescent="0.3">
      <c r="B731" s="3"/>
      <c r="D731" s="3"/>
      <c r="E731" s="3"/>
      <c r="N731" s="3"/>
      <c r="O731" s="3"/>
    </row>
  </sheetData>
  <sortState xmlns:xlrd2="http://schemas.microsoft.com/office/spreadsheetml/2017/richdata2" ref="A2:Q307">
    <sortCondition ref="B306:B307"/>
  </sortState>
  <dataValidations count="1">
    <dataValidation allowBlank="1" sqref="N2:N307" xr:uid="{1423DF08-1469-4344-BB33-2B3D7CDE2132}"/>
  </dataValidations>
  <pageMargins left="0.7" right="0.7" top="0.75" bottom="0.75" header="0.3" footer="0.3"/>
  <pageSetup orientation="portrait" r:id="rId1"/>
  <ignoredErrors>
    <ignoredError sqref="E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A5A2-9FB6-4EF0-9D01-6E008DDC9587}">
  <dimension ref="A1:I14"/>
  <sheetViews>
    <sheetView zoomScale="70" zoomScaleNormal="70" workbookViewId="0">
      <selection activeCell="J9" sqref="J9"/>
    </sheetView>
  </sheetViews>
  <sheetFormatPr defaultRowHeight="14.4" x14ac:dyDescent="0.3"/>
  <cols>
    <col min="1" max="1" width="15.33203125" customWidth="1"/>
    <col min="2" max="2" width="27.21875" bestFit="1" customWidth="1"/>
    <col min="3" max="3" width="11.77734375" bestFit="1" customWidth="1"/>
    <col min="4" max="4" width="12.44140625" bestFit="1" customWidth="1"/>
    <col min="5" max="5" width="11.77734375" bestFit="1" customWidth="1"/>
    <col min="6" max="6" width="9.5546875" bestFit="1" customWidth="1"/>
    <col min="7" max="7" width="14.6640625" bestFit="1" customWidth="1"/>
    <col min="8" max="8" width="11.21875" bestFit="1" customWidth="1"/>
    <col min="9" max="9" width="12.33203125" bestFit="1" customWidth="1"/>
  </cols>
  <sheetData>
    <row r="1" spans="1:9" ht="18" thickBot="1" x14ac:dyDescent="0.4">
      <c r="A1" s="1" t="s">
        <v>211</v>
      </c>
      <c r="B1" s="1" t="s">
        <v>26</v>
      </c>
      <c r="C1" s="1" t="s">
        <v>25</v>
      </c>
      <c r="D1" s="1" t="s">
        <v>212</v>
      </c>
      <c r="F1" s="1" t="s">
        <v>211</v>
      </c>
      <c r="G1" s="1" t="s">
        <v>26</v>
      </c>
      <c r="H1" s="1" t="s">
        <v>25</v>
      </c>
      <c r="I1" s="1" t="s">
        <v>212</v>
      </c>
    </row>
    <row r="2" spans="1:9" ht="15" thickTop="1" x14ac:dyDescent="0.3">
      <c r="A2" t="s">
        <v>213</v>
      </c>
      <c r="B2" t="s">
        <v>214</v>
      </c>
      <c r="C2" t="s">
        <v>64</v>
      </c>
      <c r="D2" s="4">
        <v>5.95</v>
      </c>
      <c r="I2" s="4"/>
    </row>
    <row r="3" spans="1:9" x14ac:dyDescent="0.3">
      <c r="A3" t="s">
        <v>213</v>
      </c>
      <c r="B3" t="s">
        <v>215</v>
      </c>
      <c r="C3" t="s">
        <v>70</v>
      </c>
      <c r="D3" s="4">
        <v>5.95</v>
      </c>
      <c r="I3" s="4"/>
    </row>
    <row r="4" spans="1:9" x14ac:dyDescent="0.3">
      <c r="A4" t="s">
        <v>213</v>
      </c>
      <c r="B4" t="s">
        <v>216</v>
      </c>
      <c r="C4" t="s">
        <v>36</v>
      </c>
      <c r="D4" s="4">
        <v>5.95</v>
      </c>
      <c r="I4" s="4"/>
    </row>
    <row r="5" spans="1:9" x14ac:dyDescent="0.3">
      <c r="A5" t="s">
        <v>217</v>
      </c>
      <c r="B5" t="s">
        <v>218</v>
      </c>
      <c r="C5" t="s">
        <v>57</v>
      </c>
      <c r="D5" s="4">
        <v>9</v>
      </c>
      <c r="I5" s="4"/>
    </row>
    <row r="6" spans="1:9" x14ac:dyDescent="0.3">
      <c r="A6" t="s">
        <v>217</v>
      </c>
      <c r="B6" t="s">
        <v>219</v>
      </c>
      <c r="C6" t="s">
        <v>59</v>
      </c>
      <c r="D6" s="4">
        <v>9</v>
      </c>
      <c r="I6" s="4"/>
    </row>
    <row r="7" spans="1:9" x14ac:dyDescent="0.3">
      <c r="A7" t="s">
        <v>217</v>
      </c>
      <c r="B7" t="s">
        <v>220</v>
      </c>
      <c r="C7" t="s">
        <v>61</v>
      </c>
      <c r="D7" s="4">
        <v>9</v>
      </c>
      <c r="I7" s="4"/>
    </row>
    <row r="8" spans="1:9" x14ac:dyDescent="0.3">
      <c r="A8" t="s">
        <v>221</v>
      </c>
      <c r="B8" t="s">
        <v>222</v>
      </c>
      <c r="C8" t="s">
        <v>52</v>
      </c>
      <c r="D8" s="4">
        <v>7.5</v>
      </c>
      <c r="I8" s="4"/>
    </row>
    <row r="9" spans="1:9" x14ac:dyDescent="0.3">
      <c r="A9" t="s">
        <v>221</v>
      </c>
      <c r="B9" t="s">
        <v>223</v>
      </c>
      <c r="C9" t="s">
        <v>68</v>
      </c>
      <c r="D9" s="4">
        <v>7.5</v>
      </c>
      <c r="I9" s="4"/>
    </row>
    <row r="10" spans="1:9" x14ac:dyDescent="0.3">
      <c r="A10" t="s">
        <v>221</v>
      </c>
      <c r="B10" t="s">
        <v>224</v>
      </c>
      <c r="C10" t="s">
        <v>47</v>
      </c>
      <c r="D10" s="4">
        <v>7.5</v>
      </c>
      <c r="I10" s="4"/>
    </row>
    <row r="11" spans="1:9" x14ac:dyDescent="0.3">
      <c r="A11" t="s">
        <v>221</v>
      </c>
      <c r="B11" t="s">
        <v>225</v>
      </c>
      <c r="C11" t="s">
        <v>39</v>
      </c>
      <c r="D11" s="4">
        <v>8</v>
      </c>
      <c r="I11" s="4"/>
    </row>
    <row r="12" spans="1:9" x14ac:dyDescent="0.3">
      <c r="A12" t="s">
        <v>226</v>
      </c>
      <c r="B12" t="s">
        <v>227</v>
      </c>
      <c r="C12" t="s">
        <v>99</v>
      </c>
      <c r="D12" s="4">
        <v>12</v>
      </c>
      <c r="I12" s="4"/>
    </row>
    <row r="13" spans="1:9" x14ac:dyDescent="0.3">
      <c r="A13" t="s">
        <v>226</v>
      </c>
      <c r="B13" t="s">
        <v>228</v>
      </c>
      <c r="C13" t="s">
        <v>44</v>
      </c>
      <c r="D13" s="4">
        <v>12</v>
      </c>
      <c r="I13" s="4"/>
    </row>
    <row r="14" spans="1:9" x14ac:dyDescent="0.3">
      <c r="A14" t="s">
        <v>226</v>
      </c>
      <c r="B14" t="s">
        <v>229</v>
      </c>
      <c r="C14" t="s">
        <v>82</v>
      </c>
      <c r="D14" s="4">
        <v>12</v>
      </c>
      <c r="I14" s="4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07AD-51F8-4FC6-B502-58F517E49481}">
  <dimension ref="A1"/>
  <sheetViews>
    <sheetView workbookViewId="0">
      <selection activeCell="P11" sqref="P11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CD04-D4F4-41F5-ADD0-F55C7D29E281}">
  <dimension ref="A1:E62"/>
  <sheetViews>
    <sheetView zoomScale="115" zoomScaleNormal="115" workbookViewId="0">
      <selection activeCell="D5" sqref="D5"/>
    </sheetView>
  </sheetViews>
  <sheetFormatPr defaultRowHeight="14.4" x14ac:dyDescent="0.3"/>
  <cols>
    <col min="1" max="1" width="36" bestFit="1" customWidth="1"/>
    <col min="2" max="2" width="15.33203125" bestFit="1" customWidth="1"/>
    <col min="3" max="3" width="13.6640625" customWidth="1"/>
    <col min="4" max="4" width="44.109375" bestFit="1" customWidth="1"/>
    <col min="5" max="5" width="19.33203125" customWidth="1"/>
  </cols>
  <sheetData>
    <row r="1" spans="1:5" ht="74.55" customHeight="1" x14ac:dyDescent="0.3">
      <c r="A1" s="41" t="s">
        <v>230</v>
      </c>
      <c r="B1" s="41"/>
      <c r="C1" s="11"/>
      <c r="D1" s="40" t="s">
        <v>673</v>
      </c>
      <c r="E1" s="13"/>
    </row>
    <row r="2" spans="1:5" ht="27.75" customHeight="1" x14ac:dyDescent="0.3">
      <c r="A2" s="21" t="s">
        <v>231</v>
      </c>
      <c r="B2" s="22" t="s">
        <v>232</v>
      </c>
    </row>
    <row r="3" spans="1:5" x14ac:dyDescent="0.3">
      <c r="A3" s="20">
        <v>44713</v>
      </c>
      <c r="B3" s="2">
        <v>0.91</v>
      </c>
    </row>
    <row r="4" spans="1:5" x14ac:dyDescent="0.3">
      <c r="A4" s="20">
        <v>44715</v>
      </c>
      <c r="B4" s="2">
        <v>0.85</v>
      </c>
    </row>
    <row r="5" spans="1:5" x14ac:dyDescent="0.3">
      <c r="A5" s="20">
        <v>44716</v>
      </c>
      <c r="B5" s="2">
        <v>0.92</v>
      </c>
    </row>
    <row r="6" spans="1:5" x14ac:dyDescent="0.3">
      <c r="A6" s="20">
        <v>44720</v>
      </c>
      <c r="B6" s="2">
        <v>0.86</v>
      </c>
    </row>
    <row r="7" spans="1:5" x14ac:dyDescent="0.3">
      <c r="A7" s="20">
        <v>44722</v>
      </c>
      <c r="B7" s="2">
        <v>0.63</v>
      </c>
    </row>
    <row r="8" spans="1:5" x14ac:dyDescent="0.3">
      <c r="A8" s="20">
        <v>44723</v>
      </c>
      <c r="B8" s="2">
        <v>0.49</v>
      </c>
    </row>
    <row r="9" spans="1:5" x14ac:dyDescent="0.3">
      <c r="A9" s="20">
        <v>44727</v>
      </c>
      <c r="B9" s="2">
        <v>0.82000000000000006</v>
      </c>
    </row>
    <row r="10" spans="1:5" x14ac:dyDescent="0.3">
      <c r="A10" s="20">
        <v>44729</v>
      </c>
      <c r="B10" s="2">
        <v>0.77</v>
      </c>
    </row>
    <row r="11" spans="1:5" x14ac:dyDescent="0.3">
      <c r="A11" s="20">
        <v>44730</v>
      </c>
      <c r="B11" s="2">
        <v>0.79</v>
      </c>
    </row>
    <row r="12" spans="1:5" x14ac:dyDescent="0.3">
      <c r="A12" s="20">
        <v>44734</v>
      </c>
      <c r="B12" s="2">
        <v>0.89</v>
      </c>
    </row>
    <row r="13" spans="1:5" x14ac:dyDescent="0.3">
      <c r="A13" s="20">
        <v>44736</v>
      </c>
      <c r="B13" s="2">
        <v>0.96</v>
      </c>
    </row>
    <row r="14" spans="1:5" x14ac:dyDescent="0.3">
      <c r="A14" s="20">
        <v>44737</v>
      </c>
      <c r="B14" s="2">
        <v>0.87</v>
      </c>
    </row>
    <row r="15" spans="1:5" x14ac:dyDescent="0.3">
      <c r="A15" s="20">
        <v>44741</v>
      </c>
      <c r="B15" s="2">
        <v>0.37</v>
      </c>
    </row>
    <row r="16" spans="1:5" x14ac:dyDescent="0.3">
      <c r="A16" s="20">
        <v>44743</v>
      </c>
      <c r="B16" s="2">
        <v>0.89</v>
      </c>
    </row>
    <row r="17" spans="1:2" x14ac:dyDescent="0.3">
      <c r="A17" s="20">
        <v>44744</v>
      </c>
      <c r="B17" s="2">
        <v>0.59</v>
      </c>
    </row>
    <row r="18" spans="1:2" x14ac:dyDescent="0.3">
      <c r="A18" s="20">
        <v>44748</v>
      </c>
      <c r="B18" s="2">
        <v>0.77</v>
      </c>
    </row>
    <row r="19" spans="1:2" x14ac:dyDescent="0.3">
      <c r="A19" s="20">
        <v>44750</v>
      </c>
      <c r="B19" s="2">
        <v>0.83000000000000007</v>
      </c>
    </row>
    <row r="20" spans="1:2" x14ac:dyDescent="0.3">
      <c r="A20" s="20">
        <v>44751</v>
      </c>
      <c r="B20" s="2">
        <v>0.9</v>
      </c>
    </row>
    <row r="21" spans="1:2" x14ac:dyDescent="0.3">
      <c r="A21" s="20">
        <v>44755</v>
      </c>
      <c r="B21" s="2">
        <v>0.81</v>
      </c>
    </row>
    <row r="22" spans="1:2" x14ac:dyDescent="0.3">
      <c r="A22" s="20">
        <v>44757</v>
      </c>
      <c r="B22" s="2">
        <v>0.34</v>
      </c>
    </row>
    <row r="23" spans="1:2" x14ac:dyDescent="0.3">
      <c r="A23" s="20">
        <v>44758</v>
      </c>
      <c r="B23" s="2">
        <v>0.39</v>
      </c>
    </row>
    <row r="24" spans="1:2" x14ac:dyDescent="0.3">
      <c r="A24" s="20">
        <v>44762</v>
      </c>
      <c r="B24" s="2">
        <v>0.82000000000000006</v>
      </c>
    </row>
    <row r="25" spans="1:2" x14ac:dyDescent="0.3">
      <c r="A25" s="20">
        <v>44764</v>
      </c>
      <c r="B25" s="2">
        <v>0.72</v>
      </c>
    </row>
    <row r="26" spans="1:2" x14ac:dyDescent="0.3">
      <c r="A26" s="20">
        <v>44765</v>
      </c>
      <c r="B26" s="2">
        <v>0.32</v>
      </c>
    </row>
    <row r="27" spans="1:2" x14ac:dyDescent="0.3">
      <c r="A27" s="20">
        <v>44769</v>
      </c>
      <c r="B27" s="2">
        <v>0.45</v>
      </c>
    </row>
    <row r="28" spans="1:2" x14ac:dyDescent="0.3">
      <c r="A28" s="20">
        <v>44771</v>
      </c>
      <c r="B28" s="2">
        <v>0.54</v>
      </c>
    </row>
    <row r="29" spans="1:2" x14ac:dyDescent="0.3">
      <c r="A29" s="20">
        <v>44772</v>
      </c>
      <c r="B29" s="2">
        <v>0.87</v>
      </c>
    </row>
    <row r="30" spans="1:2" x14ac:dyDescent="0.3">
      <c r="A30" s="20">
        <v>44776</v>
      </c>
      <c r="B30" s="2">
        <v>0.49</v>
      </c>
    </row>
    <row r="31" spans="1:2" x14ac:dyDescent="0.3">
      <c r="A31" s="20">
        <v>44778</v>
      </c>
      <c r="B31" s="2">
        <v>0.37</v>
      </c>
    </row>
    <row r="32" spans="1:2" x14ac:dyDescent="0.3">
      <c r="A32" s="20">
        <v>44779</v>
      </c>
      <c r="B32" s="2">
        <v>0.73</v>
      </c>
    </row>
    <row r="33" spans="1:2" x14ac:dyDescent="0.3">
      <c r="A33" s="20">
        <v>44783</v>
      </c>
      <c r="B33" s="2">
        <v>0.52</v>
      </c>
    </row>
    <row r="34" spans="1:2" x14ac:dyDescent="0.3">
      <c r="A34" s="20">
        <v>44785</v>
      </c>
      <c r="B34" s="2">
        <v>0.44</v>
      </c>
    </row>
    <row r="35" spans="1:2" x14ac:dyDescent="0.3">
      <c r="A35" s="20">
        <v>44786</v>
      </c>
      <c r="B35" s="2">
        <v>0.92</v>
      </c>
    </row>
    <row r="36" spans="1:2" x14ac:dyDescent="0.3">
      <c r="A36" s="20">
        <v>44790</v>
      </c>
      <c r="B36" s="2">
        <v>0.78</v>
      </c>
    </row>
    <row r="37" spans="1:2" x14ac:dyDescent="0.3">
      <c r="A37" s="20">
        <v>44792</v>
      </c>
      <c r="B37" s="2">
        <v>0.63</v>
      </c>
    </row>
    <row r="38" spans="1:2" x14ac:dyDescent="0.3">
      <c r="A38" s="20">
        <v>44793</v>
      </c>
      <c r="B38" s="2">
        <v>0.62</v>
      </c>
    </row>
    <row r="39" spans="1:2" x14ac:dyDescent="0.3">
      <c r="A39" s="20">
        <v>44797</v>
      </c>
      <c r="B39" s="2">
        <v>0.56000000000000005</v>
      </c>
    </row>
    <row r="40" spans="1:2" x14ac:dyDescent="0.3">
      <c r="A40" s="20">
        <v>44799</v>
      </c>
      <c r="B40" s="2">
        <v>0.78</v>
      </c>
    </row>
    <row r="41" spans="1:2" x14ac:dyDescent="0.3">
      <c r="A41" s="20">
        <v>44800</v>
      </c>
      <c r="B41" s="2">
        <v>0.96</v>
      </c>
    </row>
    <row r="42" spans="1:2" x14ac:dyDescent="0.3">
      <c r="A42" s="20">
        <v>44804</v>
      </c>
      <c r="B42" s="2">
        <v>0.77</v>
      </c>
    </row>
    <row r="43" spans="1:2" x14ac:dyDescent="0.3">
      <c r="A43" s="20">
        <v>44806</v>
      </c>
      <c r="B43" s="2">
        <v>0.68</v>
      </c>
    </row>
    <row r="44" spans="1:2" x14ac:dyDescent="0.3">
      <c r="A44" s="20">
        <v>44807</v>
      </c>
      <c r="B44" s="2">
        <v>0.42</v>
      </c>
    </row>
    <row r="45" spans="1:2" x14ac:dyDescent="0.3">
      <c r="A45" s="20">
        <v>44811</v>
      </c>
      <c r="B45" s="2">
        <v>0.91</v>
      </c>
    </row>
    <row r="46" spans="1:2" x14ac:dyDescent="0.3">
      <c r="A46" s="20">
        <v>44813</v>
      </c>
      <c r="B46" s="2">
        <v>0.88</v>
      </c>
    </row>
    <row r="47" spans="1:2" x14ac:dyDescent="0.3">
      <c r="A47" s="20">
        <v>44814</v>
      </c>
      <c r="B47" s="2">
        <v>0.76</v>
      </c>
    </row>
    <row r="48" spans="1:2" x14ac:dyDescent="0.3">
      <c r="A48" s="20">
        <v>44818</v>
      </c>
      <c r="B48" s="2">
        <v>0.92</v>
      </c>
    </row>
    <row r="49" spans="1:2" x14ac:dyDescent="0.3">
      <c r="A49" s="20">
        <v>44820</v>
      </c>
      <c r="B49" s="2">
        <v>0.66</v>
      </c>
    </row>
    <row r="50" spans="1:2" x14ac:dyDescent="0.3">
      <c r="A50" s="20">
        <v>44821</v>
      </c>
      <c r="B50" s="2">
        <v>0.42</v>
      </c>
    </row>
    <row r="51" spans="1:2" x14ac:dyDescent="0.3">
      <c r="A51" s="20">
        <v>44825</v>
      </c>
      <c r="B51" s="2">
        <v>0.71</v>
      </c>
    </row>
    <row r="52" spans="1:2" x14ac:dyDescent="0.3">
      <c r="A52" s="20">
        <v>44827</v>
      </c>
      <c r="B52" s="2">
        <v>0.62</v>
      </c>
    </row>
    <row r="53" spans="1:2" x14ac:dyDescent="0.3">
      <c r="A53" s="20">
        <v>44828</v>
      </c>
      <c r="B53" s="2">
        <v>0.31</v>
      </c>
    </row>
    <row r="54" spans="1:2" x14ac:dyDescent="0.3">
      <c r="A54" s="20">
        <v>44832</v>
      </c>
      <c r="B54" s="2">
        <v>0.78</v>
      </c>
    </row>
    <row r="55" spans="1:2" x14ac:dyDescent="0.3">
      <c r="A55" s="20">
        <v>44834</v>
      </c>
      <c r="B55" s="2">
        <v>0.98</v>
      </c>
    </row>
    <row r="56" spans="1:2" x14ac:dyDescent="0.3">
      <c r="A56" s="20">
        <v>44835</v>
      </c>
      <c r="B56" s="2">
        <v>0.45</v>
      </c>
    </row>
    <row r="57" spans="1:2" x14ac:dyDescent="0.3">
      <c r="A57" s="20">
        <v>44839</v>
      </c>
      <c r="B57" s="2">
        <v>0.77</v>
      </c>
    </row>
    <row r="58" spans="1:2" x14ac:dyDescent="0.3">
      <c r="A58" s="20">
        <v>44841</v>
      </c>
      <c r="B58" s="2">
        <v>0.91</v>
      </c>
    </row>
    <row r="59" spans="1:2" x14ac:dyDescent="0.3">
      <c r="A59" s="20">
        <v>44842</v>
      </c>
      <c r="B59" s="2">
        <v>0.72</v>
      </c>
    </row>
    <row r="60" spans="1:2" x14ac:dyDescent="0.3">
      <c r="A60" s="20">
        <v>44846</v>
      </c>
      <c r="B60" s="2">
        <v>0.36</v>
      </c>
    </row>
    <row r="61" spans="1:2" x14ac:dyDescent="0.3">
      <c r="A61" s="20">
        <v>44848</v>
      </c>
      <c r="B61" s="2">
        <v>0.4</v>
      </c>
    </row>
    <row r="62" spans="1:2" x14ac:dyDescent="0.3">
      <c r="A62" s="20">
        <v>44849</v>
      </c>
      <c r="B62" s="2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E9E7-C795-4A29-9821-1145D8D462F7}">
  <dimension ref="A1:M146"/>
  <sheetViews>
    <sheetView workbookViewId="0"/>
  </sheetViews>
  <sheetFormatPr defaultRowHeight="14.4" x14ac:dyDescent="0.3"/>
  <cols>
    <col min="1" max="1" width="18.44140625" bestFit="1" customWidth="1"/>
    <col min="2" max="3" width="15.5546875" customWidth="1"/>
    <col min="4" max="4" width="20.33203125" customWidth="1"/>
    <col min="5" max="5" width="21.77734375" customWidth="1"/>
    <col min="6" max="6" width="13.33203125" bestFit="1" customWidth="1"/>
    <col min="7" max="7" width="13.33203125" customWidth="1"/>
    <col min="8" max="8" width="15.5546875" bestFit="1" customWidth="1"/>
    <col min="9" max="9" width="12.6640625" bestFit="1" customWidth="1"/>
    <col min="10" max="10" width="11.6640625" customWidth="1"/>
    <col min="11" max="12" width="21.77734375" customWidth="1"/>
    <col min="13" max="13" width="11.33203125" bestFit="1" customWidth="1"/>
  </cols>
  <sheetData>
    <row r="1" spans="1:13" x14ac:dyDescent="0.3">
      <c r="A1" t="s">
        <v>22</v>
      </c>
      <c r="B1" t="s">
        <v>233</v>
      </c>
      <c r="C1" t="s">
        <v>234</v>
      </c>
      <c r="D1" t="s">
        <v>235</v>
      </c>
      <c r="E1" t="s">
        <v>236</v>
      </c>
      <c r="F1" t="s">
        <v>24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</row>
    <row r="2" spans="1:13" x14ac:dyDescent="0.3">
      <c r="A2">
        <v>10061</v>
      </c>
      <c r="B2" t="s">
        <v>244</v>
      </c>
      <c r="C2" t="s">
        <v>245</v>
      </c>
      <c r="D2" t="str">
        <f>Customers[[#This Row],[First name]]&amp;" "&amp;Customers[[#This Row],[Last name]]</f>
        <v>Jacob Schreiner</v>
      </c>
      <c r="E2" t="s">
        <v>246</v>
      </c>
      <c r="F2" t="s">
        <v>41</v>
      </c>
      <c r="G2" t="s">
        <v>247</v>
      </c>
      <c r="H2" t="s">
        <v>248</v>
      </c>
      <c r="I2">
        <v>88204</v>
      </c>
      <c r="J2" t="s">
        <v>249</v>
      </c>
      <c r="K2" t="s">
        <v>250</v>
      </c>
      <c r="L2" t="s">
        <v>251</v>
      </c>
      <c r="M2" t="s">
        <v>252</v>
      </c>
    </row>
    <row r="3" spans="1:13" x14ac:dyDescent="0.3">
      <c r="A3">
        <v>10075</v>
      </c>
      <c r="B3" t="s">
        <v>253</v>
      </c>
      <c r="C3" t="s">
        <v>254</v>
      </c>
      <c r="D3" t="str">
        <f>Customers[[#This Row],[First name]]&amp;" "&amp;Customers[[#This Row],[Last name]]</f>
        <v>Ruth Miranda</v>
      </c>
      <c r="E3" t="s">
        <v>255</v>
      </c>
      <c r="F3" t="s">
        <v>41</v>
      </c>
      <c r="G3" t="s">
        <v>247</v>
      </c>
      <c r="H3" t="s">
        <v>248</v>
      </c>
      <c r="I3">
        <v>67839</v>
      </c>
      <c r="J3" t="s">
        <v>256</v>
      </c>
      <c r="K3" t="s">
        <v>257</v>
      </c>
      <c r="L3" t="s">
        <v>258</v>
      </c>
      <c r="M3" t="s">
        <v>259</v>
      </c>
    </row>
    <row r="4" spans="1:13" x14ac:dyDescent="0.3">
      <c r="A4">
        <v>10340</v>
      </c>
      <c r="B4" t="s">
        <v>260</v>
      </c>
      <c r="C4" t="s">
        <v>261</v>
      </c>
      <c r="D4" t="str">
        <f>Customers[[#This Row],[First name]]&amp;" "&amp;Customers[[#This Row],[Last name]]</f>
        <v>Alhasan Homsi</v>
      </c>
      <c r="E4" t="s">
        <v>246</v>
      </c>
      <c r="F4" t="s">
        <v>63</v>
      </c>
      <c r="G4" t="s">
        <v>247</v>
      </c>
      <c r="H4" t="s">
        <v>248</v>
      </c>
      <c r="I4">
        <v>55778</v>
      </c>
      <c r="J4" t="s">
        <v>262</v>
      </c>
      <c r="K4" t="s">
        <v>263</v>
      </c>
      <c r="L4" t="s">
        <v>251</v>
      </c>
      <c r="M4" t="s">
        <v>259</v>
      </c>
    </row>
    <row r="5" spans="1:13" x14ac:dyDescent="0.3">
      <c r="A5">
        <v>10523</v>
      </c>
      <c r="B5" t="s">
        <v>264</v>
      </c>
      <c r="C5" t="s">
        <v>265</v>
      </c>
      <c r="D5" t="str">
        <f>Customers[[#This Row],[First name]]&amp;" "&amp;Customers[[#This Row],[Last name]]</f>
        <v>Xia Mai</v>
      </c>
      <c r="E5" t="s">
        <v>266</v>
      </c>
      <c r="F5" t="s">
        <v>38</v>
      </c>
      <c r="G5" t="s">
        <v>247</v>
      </c>
      <c r="H5" t="s">
        <v>248</v>
      </c>
      <c r="I5">
        <v>34512</v>
      </c>
      <c r="J5" t="s">
        <v>267</v>
      </c>
      <c r="K5" t="s">
        <v>250</v>
      </c>
      <c r="L5" t="s">
        <v>251</v>
      </c>
      <c r="M5" t="s">
        <v>259</v>
      </c>
    </row>
    <row r="6" spans="1:13" x14ac:dyDescent="0.3">
      <c r="A6">
        <v>10550</v>
      </c>
      <c r="B6" t="s">
        <v>268</v>
      </c>
      <c r="C6" t="s">
        <v>269</v>
      </c>
      <c r="D6" t="str">
        <f>Customers[[#This Row],[First name]]&amp;" "&amp;Customers[[#This Row],[Last name]]</f>
        <v>Kyle Hatley</v>
      </c>
      <c r="E6" t="s">
        <v>270</v>
      </c>
      <c r="F6" t="s">
        <v>145</v>
      </c>
      <c r="G6" t="s">
        <v>247</v>
      </c>
      <c r="H6" t="s">
        <v>248</v>
      </c>
      <c r="I6">
        <v>23402</v>
      </c>
      <c r="J6" t="s">
        <v>271</v>
      </c>
      <c r="K6" t="s">
        <v>263</v>
      </c>
      <c r="L6" t="s">
        <v>258</v>
      </c>
      <c r="M6" t="s">
        <v>259</v>
      </c>
    </row>
    <row r="7" spans="1:13" x14ac:dyDescent="0.3">
      <c r="A7">
        <v>10553</v>
      </c>
      <c r="B7" t="s">
        <v>272</v>
      </c>
      <c r="C7" t="s">
        <v>273</v>
      </c>
      <c r="D7" t="str">
        <f>Customers[[#This Row],[First name]]&amp;" "&amp;Customers[[#This Row],[Last name]]</f>
        <v>Reem Al-Zuhairi</v>
      </c>
      <c r="E7" t="s">
        <v>246</v>
      </c>
      <c r="F7" t="s">
        <v>49</v>
      </c>
      <c r="G7" t="s">
        <v>247</v>
      </c>
      <c r="H7" t="s">
        <v>248</v>
      </c>
      <c r="I7">
        <v>56984</v>
      </c>
      <c r="J7" t="s">
        <v>274</v>
      </c>
      <c r="K7" t="s">
        <v>263</v>
      </c>
      <c r="L7" t="s">
        <v>275</v>
      </c>
      <c r="M7" t="s">
        <v>259</v>
      </c>
    </row>
    <row r="8" spans="1:13" x14ac:dyDescent="0.3">
      <c r="A8">
        <v>10558</v>
      </c>
      <c r="B8" t="s">
        <v>276</v>
      </c>
      <c r="C8" t="s">
        <v>277</v>
      </c>
      <c r="D8" t="str">
        <f>Customers[[#This Row],[First name]]&amp;" "&amp;Customers[[#This Row],[Last name]]</f>
        <v>Jiang Li Xin</v>
      </c>
      <c r="E8" t="s">
        <v>278</v>
      </c>
      <c r="F8" t="s">
        <v>41</v>
      </c>
      <c r="G8" t="s">
        <v>247</v>
      </c>
      <c r="H8" t="s">
        <v>248</v>
      </c>
      <c r="I8">
        <v>98107</v>
      </c>
      <c r="J8" t="s">
        <v>279</v>
      </c>
      <c r="K8" t="s">
        <v>263</v>
      </c>
      <c r="L8" t="s">
        <v>258</v>
      </c>
      <c r="M8" t="s">
        <v>259</v>
      </c>
    </row>
    <row r="9" spans="1:13" x14ac:dyDescent="0.3">
      <c r="A9">
        <v>10681</v>
      </c>
      <c r="B9" t="s">
        <v>280</v>
      </c>
      <c r="C9" t="s">
        <v>281</v>
      </c>
      <c r="D9" t="str">
        <f>Customers[[#This Row],[First name]]&amp;" "&amp;Customers[[#This Row],[Last name]]</f>
        <v>Angel Arteaga</v>
      </c>
      <c r="E9" t="s">
        <v>282</v>
      </c>
      <c r="F9" t="s">
        <v>49</v>
      </c>
      <c r="G9" t="s">
        <v>247</v>
      </c>
      <c r="H9" t="s">
        <v>248</v>
      </c>
      <c r="I9">
        <v>98107</v>
      </c>
      <c r="J9" t="s">
        <v>283</v>
      </c>
      <c r="K9" t="s">
        <v>257</v>
      </c>
      <c r="L9" t="s">
        <v>258</v>
      </c>
      <c r="M9" t="s">
        <v>259</v>
      </c>
    </row>
    <row r="10" spans="1:13" x14ac:dyDescent="0.3">
      <c r="A10">
        <v>10734</v>
      </c>
      <c r="B10" t="s">
        <v>284</v>
      </c>
      <c r="C10" t="s">
        <v>285</v>
      </c>
      <c r="D10" t="str">
        <f>Customers[[#This Row],[First name]]&amp;" "&amp;Customers[[#This Row],[Last name]]</f>
        <v>Sonia Lynch</v>
      </c>
      <c r="E10" t="s">
        <v>286</v>
      </c>
      <c r="F10" t="s">
        <v>56</v>
      </c>
      <c r="G10" t="s">
        <v>287</v>
      </c>
      <c r="H10" t="s">
        <v>248</v>
      </c>
      <c r="I10">
        <v>88204</v>
      </c>
      <c r="J10" t="s">
        <v>288</v>
      </c>
      <c r="K10" t="s">
        <v>263</v>
      </c>
      <c r="L10" t="s">
        <v>258</v>
      </c>
      <c r="M10" t="s">
        <v>259</v>
      </c>
    </row>
    <row r="11" spans="1:13" x14ac:dyDescent="0.3">
      <c r="A11">
        <v>10793</v>
      </c>
      <c r="B11" t="s">
        <v>289</v>
      </c>
      <c r="C11" t="s">
        <v>290</v>
      </c>
      <c r="D11" t="str">
        <f>Customers[[#This Row],[First name]]&amp;" "&amp;Customers[[#This Row],[Last name]]</f>
        <v>Alain  Margand</v>
      </c>
      <c r="E11" t="s">
        <v>291</v>
      </c>
      <c r="F11" t="s">
        <v>63</v>
      </c>
      <c r="G11" t="s">
        <v>247</v>
      </c>
      <c r="H11" t="s">
        <v>248</v>
      </c>
      <c r="I11">
        <v>98107</v>
      </c>
      <c r="J11" t="s">
        <v>292</v>
      </c>
      <c r="K11" t="s">
        <v>250</v>
      </c>
      <c r="L11" t="s">
        <v>275</v>
      </c>
      <c r="M11" t="s">
        <v>259</v>
      </c>
    </row>
    <row r="12" spans="1:13" x14ac:dyDescent="0.3">
      <c r="A12">
        <v>10828</v>
      </c>
      <c r="B12" t="s">
        <v>293</v>
      </c>
      <c r="C12" t="s">
        <v>294</v>
      </c>
      <c r="D12" t="str">
        <f>Customers[[#This Row],[First name]]&amp;" "&amp;Customers[[#This Row],[Last name]]</f>
        <v>Javier Sun</v>
      </c>
      <c r="E12" t="s">
        <v>255</v>
      </c>
      <c r="F12" t="s">
        <v>49</v>
      </c>
      <c r="G12" t="s">
        <v>247</v>
      </c>
      <c r="H12" t="s">
        <v>248</v>
      </c>
      <c r="I12">
        <v>67435</v>
      </c>
      <c r="J12" t="s">
        <v>295</v>
      </c>
      <c r="K12" t="s">
        <v>250</v>
      </c>
      <c r="L12" t="s">
        <v>275</v>
      </c>
      <c r="M12" t="s">
        <v>259</v>
      </c>
    </row>
    <row r="13" spans="1:13" x14ac:dyDescent="0.3">
      <c r="A13">
        <v>11047</v>
      </c>
      <c r="B13" t="s">
        <v>296</v>
      </c>
      <c r="C13" t="s">
        <v>297</v>
      </c>
      <c r="D13" t="str">
        <f>Customers[[#This Row],[First name]]&amp;" "&amp;Customers[[#This Row],[Last name]]</f>
        <v>Utbah Sherzai</v>
      </c>
      <c r="E13" t="s">
        <v>298</v>
      </c>
      <c r="F13" t="s">
        <v>63</v>
      </c>
      <c r="G13" t="s">
        <v>247</v>
      </c>
      <c r="H13" t="s">
        <v>248</v>
      </c>
      <c r="I13">
        <v>88204</v>
      </c>
      <c r="J13" t="s">
        <v>299</v>
      </c>
      <c r="K13" t="s">
        <v>263</v>
      </c>
      <c r="L13" t="s">
        <v>251</v>
      </c>
      <c r="M13" t="s">
        <v>259</v>
      </c>
    </row>
    <row r="14" spans="1:13" x14ac:dyDescent="0.3">
      <c r="A14">
        <v>11124</v>
      </c>
      <c r="B14" t="s">
        <v>300</v>
      </c>
      <c r="C14" t="s">
        <v>301</v>
      </c>
      <c r="D14" t="str">
        <f>Customers[[#This Row],[First name]]&amp;" "&amp;Customers[[#This Row],[Last name]]</f>
        <v>Kaela Samaha</v>
      </c>
      <c r="E14" t="s">
        <v>286</v>
      </c>
      <c r="F14" t="s">
        <v>43</v>
      </c>
      <c r="G14" t="s">
        <v>247</v>
      </c>
      <c r="H14" t="s">
        <v>248</v>
      </c>
      <c r="I14">
        <v>56984</v>
      </c>
      <c r="J14" t="s">
        <v>302</v>
      </c>
      <c r="K14" t="s">
        <v>250</v>
      </c>
      <c r="L14" t="s">
        <v>258</v>
      </c>
      <c r="M14" t="s">
        <v>259</v>
      </c>
    </row>
    <row r="15" spans="1:13" x14ac:dyDescent="0.3">
      <c r="A15">
        <v>11347</v>
      </c>
      <c r="B15" t="s">
        <v>303</v>
      </c>
      <c r="C15" t="s">
        <v>304</v>
      </c>
      <c r="D15" t="str">
        <f>Customers[[#This Row],[First name]]&amp;" "&amp;Customers[[#This Row],[Last name]]</f>
        <v>Shen Xiong</v>
      </c>
      <c r="E15" t="s">
        <v>305</v>
      </c>
      <c r="F15" t="s">
        <v>84</v>
      </c>
      <c r="G15" t="s">
        <v>247</v>
      </c>
      <c r="H15" t="s">
        <v>248</v>
      </c>
      <c r="I15">
        <v>34512</v>
      </c>
      <c r="J15" t="s">
        <v>306</v>
      </c>
      <c r="K15" t="s">
        <v>250</v>
      </c>
      <c r="L15" t="s">
        <v>258</v>
      </c>
      <c r="M15" t="s">
        <v>259</v>
      </c>
    </row>
    <row r="16" spans="1:13" x14ac:dyDescent="0.3">
      <c r="A16">
        <v>11959</v>
      </c>
      <c r="B16" t="s">
        <v>307</v>
      </c>
      <c r="C16" t="s">
        <v>308</v>
      </c>
      <c r="D16" t="str">
        <f>Customers[[#This Row],[First name]]&amp;" "&amp;Customers[[#This Row],[Last name]]</f>
        <v>Hamed Sarraf</v>
      </c>
      <c r="E16" t="s">
        <v>309</v>
      </c>
      <c r="F16" t="s">
        <v>98</v>
      </c>
      <c r="G16" t="s">
        <v>247</v>
      </c>
      <c r="H16" t="s">
        <v>248</v>
      </c>
      <c r="I16">
        <v>88204</v>
      </c>
      <c r="J16" t="s">
        <v>310</v>
      </c>
      <c r="K16" t="s">
        <v>250</v>
      </c>
      <c r="L16" t="s">
        <v>251</v>
      </c>
      <c r="M16" t="s">
        <v>259</v>
      </c>
    </row>
    <row r="17" spans="1:13" x14ac:dyDescent="0.3">
      <c r="A17">
        <v>12032</v>
      </c>
      <c r="B17" t="s">
        <v>311</v>
      </c>
      <c r="C17" t="s">
        <v>312</v>
      </c>
      <c r="D17" t="str">
        <f>Customers[[#This Row],[First name]]&amp;" "&amp;Customers[[#This Row],[Last name]]</f>
        <v>Norma Herman</v>
      </c>
      <c r="E17" t="s">
        <v>298</v>
      </c>
      <c r="F17" t="s">
        <v>51</v>
      </c>
      <c r="G17" t="s">
        <v>247</v>
      </c>
      <c r="H17" t="s">
        <v>248</v>
      </c>
      <c r="I17">
        <v>98107</v>
      </c>
      <c r="J17" t="s">
        <v>313</v>
      </c>
      <c r="K17" t="s">
        <v>263</v>
      </c>
      <c r="L17" t="s">
        <v>258</v>
      </c>
      <c r="M17" t="s">
        <v>314</v>
      </c>
    </row>
    <row r="18" spans="1:13" x14ac:dyDescent="0.3">
      <c r="A18">
        <v>12265</v>
      </c>
      <c r="B18" t="s">
        <v>315</v>
      </c>
      <c r="C18" t="s">
        <v>316</v>
      </c>
      <c r="D18" t="str">
        <f>Customers[[#This Row],[First name]]&amp;" "&amp;Customers[[#This Row],[Last name]]</f>
        <v>Jonathan Voigt</v>
      </c>
      <c r="E18" t="s">
        <v>305</v>
      </c>
      <c r="F18" t="s">
        <v>35</v>
      </c>
      <c r="G18" t="s">
        <v>247</v>
      </c>
      <c r="H18" t="s">
        <v>248</v>
      </c>
      <c r="I18">
        <v>10001</v>
      </c>
      <c r="J18" t="s">
        <v>317</v>
      </c>
      <c r="K18" t="s">
        <v>263</v>
      </c>
      <c r="L18" t="s">
        <v>275</v>
      </c>
      <c r="M18" t="s">
        <v>259</v>
      </c>
    </row>
    <row r="19" spans="1:13" x14ac:dyDescent="0.3">
      <c r="A19">
        <v>12504</v>
      </c>
      <c r="B19" t="s">
        <v>318</v>
      </c>
      <c r="C19" t="s">
        <v>319</v>
      </c>
      <c r="D19" t="str">
        <f>Customers[[#This Row],[First name]]&amp;" "&amp;Customers[[#This Row],[Last name]]</f>
        <v>Elisabeth Plante</v>
      </c>
      <c r="E19" t="s">
        <v>320</v>
      </c>
      <c r="F19" t="s">
        <v>56</v>
      </c>
      <c r="G19" t="s">
        <v>287</v>
      </c>
      <c r="H19" t="s">
        <v>248</v>
      </c>
      <c r="I19">
        <v>11215</v>
      </c>
      <c r="J19" t="s">
        <v>262</v>
      </c>
      <c r="K19" t="s">
        <v>263</v>
      </c>
      <c r="L19" t="s">
        <v>275</v>
      </c>
      <c r="M19" t="s">
        <v>259</v>
      </c>
    </row>
    <row r="20" spans="1:13" x14ac:dyDescent="0.3">
      <c r="A20">
        <v>12793</v>
      </c>
      <c r="B20" t="s">
        <v>321</v>
      </c>
      <c r="C20" t="s">
        <v>322</v>
      </c>
      <c r="D20" t="str">
        <f>Customers[[#This Row],[First name]]&amp;" "&amp;Customers[[#This Row],[Last name]]</f>
        <v>Fadil Berry</v>
      </c>
      <c r="E20" t="s">
        <v>298</v>
      </c>
      <c r="F20" t="s">
        <v>63</v>
      </c>
      <c r="G20" t="s">
        <v>247</v>
      </c>
      <c r="H20" t="s">
        <v>248</v>
      </c>
      <c r="I20">
        <v>88204</v>
      </c>
      <c r="J20" t="s">
        <v>323</v>
      </c>
      <c r="K20" t="s">
        <v>263</v>
      </c>
      <c r="L20" t="s">
        <v>275</v>
      </c>
      <c r="M20" t="s">
        <v>259</v>
      </c>
    </row>
    <row r="21" spans="1:13" x14ac:dyDescent="0.3">
      <c r="A21">
        <v>12856</v>
      </c>
      <c r="B21" t="s">
        <v>324</v>
      </c>
      <c r="C21" t="s">
        <v>325</v>
      </c>
      <c r="D21" t="str">
        <f>Customers[[#This Row],[First name]]&amp;" "&amp;Customers[[#This Row],[Last name]]</f>
        <v>Yi Ze Ang</v>
      </c>
      <c r="E21" t="s">
        <v>326</v>
      </c>
      <c r="F21" t="s">
        <v>35</v>
      </c>
      <c r="G21" t="s">
        <v>247</v>
      </c>
      <c r="H21" t="s">
        <v>248</v>
      </c>
      <c r="I21">
        <v>97204</v>
      </c>
      <c r="J21" t="s">
        <v>310</v>
      </c>
      <c r="K21" t="s">
        <v>250</v>
      </c>
      <c r="L21" t="s">
        <v>275</v>
      </c>
      <c r="M21" t="s">
        <v>314</v>
      </c>
    </row>
    <row r="22" spans="1:13" x14ac:dyDescent="0.3">
      <c r="A22">
        <v>12882</v>
      </c>
      <c r="B22" t="s">
        <v>327</v>
      </c>
      <c r="C22" t="s">
        <v>328</v>
      </c>
      <c r="D22" t="str">
        <f>Customers[[#This Row],[First name]]&amp;" "&amp;Customers[[#This Row],[Last name]]</f>
        <v>Astrid Flamand</v>
      </c>
      <c r="E22" t="s">
        <v>286</v>
      </c>
      <c r="F22" t="s">
        <v>88</v>
      </c>
      <c r="G22" t="s">
        <v>247</v>
      </c>
      <c r="H22" t="s">
        <v>248</v>
      </c>
      <c r="I22">
        <v>88204</v>
      </c>
      <c r="J22" t="s">
        <v>329</v>
      </c>
      <c r="K22" t="s">
        <v>250</v>
      </c>
      <c r="L22" t="s">
        <v>258</v>
      </c>
      <c r="M22" t="s">
        <v>259</v>
      </c>
    </row>
    <row r="23" spans="1:13" x14ac:dyDescent="0.3">
      <c r="A23">
        <v>12883</v>
      </c>
      <c r="B23" t="s">
        <v>330</v>
      </c>
      <c r="C23" t="s">
        <v>331</v>
      </c>
      <c r="D23" t="str">
        <f>Customers[[#This Row],[First name]]&amp;" "&amp;Customers[[#This Row],[Last name]]</f>
        <v>Hamal Nader</v>
      </c>
      <c r="E23" t="s">
        <v>332</v>
      </c>
      <c r="F23" t="s">
        <v>56</v>
      </c>
      <c r="G23" t="s">
        <v>287</v>
      </c>
      <c r="H23" t="s">
        <v>248</v>
      </c>
      <c r="I23">
        <v>94568</v>
      </c>
      <c r="J23" t="s">
        <v>333</v>
      </c>
      <c r="K23" t="s">
        <v>250</v>
      </c>
      <c r="L23" t="s">
        <v>275</v>
      </c>
      <c r="M23" t="s">
        <v>259</v>
      </c>
    </row>
    <row r="24" spans="1:13" x14ac:dyDescent="0.3">
      <c r="A24">
        <v>12971</v>
      </c>
      <c r="B24" t="s">
        <v>334</v>
      </c>
      <c r="C24" t="s">
        <v>335</v>
      </c>
      <c r="D24" t="str">
        <f>Customers[[#This Row],[First name]]&amp;" "&amp;Customers[[#This Row],[Last name]]</f>
        <v>Gang Chu</v>
      </c>
      <c r="E24" t="s">
        <v>278</v>
      </c>
      <c r="F24" t="s">
        <v>92</v>
      </c>
      <c r="G24" t="s">
        <v>247</v>
      </c>
      <c r="H24" t="s">
        <v>248</v>
      </c>
      <c r="I24">
        <v>55778</v>
      </c>
      <c r="J24" t="s">
        <v>336</v>
      </c>
      <c r="K24" t="s">
        <v>263</v>
      </c>
      <c r="L24" t="s">
        <v>275</v>
      </c>
      <c r="M24" t="s">
        <v>337</v>
      </c>
    </row>
    <row r="25" spans="1:13" x14ac:dyDescent="0.3">
      <c r="A25">
        <v>13014</v>
      </c>
      <c r="B25" t="s">
        <v>338</v>
      </c>
      <c r="C25" t="s">
        <v>339</v>
      </c>
      <c r="D25" t="str">
        <f>Customers[[#This Row],[First name]]&amp;" "&amp;Customers[[#This Row],[Last name]]</f>
        <v>Alexandre Doyon</v>
      </c>
      <c r="E25" t="s">
        <v>340</v>
      </c>
      <c r="F25" t="s">
        <v>51</v>
      </c>
      <c r="G25" t="s">
        <v>247</v>
      </c>
      <c r="H25" t="s">
        <v>248</v>
      </c>
      <c r="I25">
        <v>94568</v>
      </c>
      <c r="J25" t="s">
        <v>341</v>
      </c>
      <c r="K25" t="s">
        <v>250</v>
      </c>
      <c r="L25" t="s">
        <v>258</v>
      </c>
      <c r="M25" t="s">
        <v>342</v>
      </c>
    </row>
    <row r="26" spans="1:13" x14ac:dyDescent="0.3">
      <c r="A26">
        <v>13122</v>
      </c>
      <c r="B26" t="s">
        <v>343</v>
      </c>
      <c r="C26" t="s">
        <v>344</v>
      </c>
      <c r="D26" t="str">
        <f>Customers[[#This Row],[First name]]&amp;" "&amp;Customers[[#This Row],[Last name]]</f>
        <v>Tabitha Shamoun</v>
      </c>
      <c r="E26" t="s">
        <v>320</v>
      </c>
      <c r="F26" t="s">
        <v>145</v>
      </c>
      <c r="G26" t="s">
        <v>247</v>
      </c>
      <c r="H26" t="s">
        <v>248</v>
      </c>
      <c r="I26">
        <v>11215</v>
      </c>
      <c r="J26" t="s">
        <v>292</v>
      </c>
      <c r="K26" t="s">
        <v>263</v>
      </c>
      <c r="L26" t="s">
        <v>258</v>
      </c>
      <c r="M26" t="s">
        <v>259</v>
      </c>
    </row>
    <row r="27" spans="1:13" x14ac:dyDescent="0.3">
      <c r="A27">
        <v>13321</v>
      </c>
      <c r="B27" t="s">
        <v>345</v>
      </c>
      <c r="C27" t="s">
        <v>346</v>
      </c>
      <c r="D27" t="str">
        <f>Customers[[#This Row],[First name]]&amp;" "&amp;Customers[[#This Row],[Last name]]</f>
        <v>Archie Lamb</v>
      </c>
      <c r="E27" t="s">
        <v>347</v>
      </c>
      <c r="F27" t="s">
        <v>35</v>
      </c>
      <c r="G27" t="s">
        <v>247</v>
      </c>
      <c r="H27" t="s">
        <v>248</v>
      </c>
      <c r="I27">
        <v>55778</v>
      </c>
      <c r="J27" t="s">
        <v>348</v>
      </c>
      <c r="K27" t="s">
        <v>263</v>
      </c>
      <c r="L27" t="s">
        <v>275</v>
      </c>
      <c r="M27" t="s">
        <v>259</v>
      </c>
    </row>
    <row r="28" spans="1:13" x14ac:dyDescent="0.3">
      <c r="A28">
        <v>13739</v>
      </c>
      <c r="B28" t="s">
        <v>349</v>
      </c>
      <c r="C28" t="s">
        <v>350</v>
      </c>
      <c r="D28" t="str">
        <f>Customers[[#This Row],[First name]]&amp;" "&amp;Customers[[#This Row],[Last name]]</f>
        <v>Hana'i Hotaki</v>
      </c>
      <c r="E28" t="s">
        <v>270</v>
      </c>
      <c r="F28" t="s">
        <v>46</v>
      </c>
      <c r="G28" t="s">
        <v>351</v>
      </c>
      <c r="H28" t="s">
        <v>248</v>
      </c>
      <c r="I28">
        <v>56984</v>
      </c>
      <c r="J28" t="s">
        <v>352</v>
      </c>
      <c r="K28" t="s">
        <v>263</v>
      </c>
      <c r="L28" t="s">
        <v>275</v>
      </c>
      <c r="M28" t="s">
        <v>259</v>
      </c>
    </row>
    <row r="29" spans="1:13" x14ac:dyDescent="0.3">
      <c r="A29">
        <v>14342</v>
      </c>
      <c r="B29" t="s">
        <v>353</v>
      </c>
      <c r="C29" t="s">
        <v>354</v>
      </c>
      <c r="D29" t="str">
        <f>Customers[[#This Row],[First name]]&amp;" "&amp;Customers[[#This Row],[Last name]]</f>
        <v>Hafsa Badakhshi</v>
      </c>
      <c r="E29" t="s">
        <v>347</v>
      </c>
      <c r="F29" t="s">
        <v>84</v>
      </c>
      <c r="G29" t="s">
        <v>247</v>
      </c>
      <c r="H29" t="s">
        <v>248</v>
      </c>
      <c r="I29">
        <v>98107</v>
      </c>
      <c r="J29" t="s">
        <v>355</v>
      </c>
      <c r="K29" t="s">
        <v>257</v>
      </c>
      <c r="L29" t="s">
        <v>251</v>
      </c>
      <c r="M29" t="s">
        <v>259</v>
      </c>
    </row>
    <row r="30" spans="1:13" x14ac:dyDescent="0.3">
      <c r="A30">
        <v>14501</v>
      </c>
      <c r="B30" t="s">
        <v>356</v>
      </c>
      <c r="C30" t="s">
        <v>357</v>
      </c>
      <c r="D30" t="str">
        <f>Customers[[#This Row],[First name]]&amp;" "&amp;Customers[[#This Row],[Last name]]</f>
        <v>Cheng He</v>
      </c>
      <c r="E30" t="s">
        <v>282</v>
      </c>
      <c r="F30" t="s">
        <v>145</v>
      </c>
      <c r="G30" t="s">
        <v>247</v>
      </c>
      <c r="H30" t="s">
        <v>248</v>
      </c>
      <c r="I30">
        <v>88204</v>
      </c>
      <c r="J30" t="s">
        <v>358</v>
      </c>
      <c r="K30" t="s">
        <v>250</v>
      </c>
      <c r="L30" t="s">
        <v>251</v>
      </c>
      <c r="M30" t="s">
        <v>259</v>
      </c>
    </row>
    <row r="31" spans="1:13" x14ac:dyDescent="0.3">
      <c r="A31">
        <v>15256</v>
      </c>
      <c r="B31" t="s">
        <v>359</v>
      </c>
      <c r="C31" t="s">
        <v>265</v>
      </c>
      <c r="D31" t="str">
        <f>Customers[[#This Row],[First name]]&amp;" "&amp;Customers[[#This Row],[Last name]]</f>
        <v>Lan Mai</v>
      </c>
      <c r="E31" t="s">
        <v>360</v>
      </c>
      <c r="F31" t="s">
        <v>51</v>
      </c>
      <c r="G31" t="s">
        <v>247</v>
      </c>
      <c r="H31" t="s">
        <v>248</v>
      </c>
      <c r="I31">
        <v>34512</v>
      </c>
      <c r="J31" t="s">
        <v>361</v>
      </c>
      <c r="K31" t="s">
        <v>250</v>
      </c>
      <c r="L31" t="s">
        <v>251</v>
      </c>
      <c r="M31" t="s">
        <v>259</v>
      </c>
    </row>
    <row r="32" spans="1:13" x14ac:dyDescent="0.3">
      <c r="A32">
        <v>15288</v>
      </c>
      <c r="B32" t="s">
        <v>362</v>
      </c>
      <c r="C32" t="s">
        <v>363</v>
      </c>
      <c r="D32" t="str">
        <f>Customers[[#This Row],[First name]]&amp;" "&amp;Customers[[#This Row],[Last name]]</f>
        <v>Leah Bailey</v>
      </c>
      <c r="E32" t="s">
        <v>364</v>
      </c>
      <c r="F32" t="s">
        <v>63</v>
      </c>
      <c r="G32" t="s">
        <v>247</v>
      </c>
      <c r="H32" t="s">
        <v>248</v>
      </c>
      <c r="I32">
        <v>23438</v>
      </c>
      <c r="J32" t="s">
        <v>355</v>
      </c>
      <c r="K32" t="s">
        <v>263</v>
      </c>
      <c r="L32" t="s">
        <v>275</v>
      </c>
      <c r="M32" t="s">
        <v>259</v>
      </c>
    </row>
    <row r="33" spans="1:13" x14ac:dyDescent="0.3">
      <c r="A33">
        <v>15353</v>
      </c>
      <c r="B33" t="s">
        <v>365</v>
      </c>
      <c r="C33" t="s">
        <v>366</v>
      </c>
      <c r="D33" t="str">
        <f>Customers[[#This Row],[First name]]&amp;" "&amp;Customers[[#This Row],[Last name]]</f>
        <v>Francisco Almaraz</v>
      </c>
      <c r="E33" t="s">
        <v>255</v>
      </c>
      <c r="F33" t="s">
        <v>38</v>
      </c>
      <c r="G33" t="s">
        <v>247</v>
      </c>
      <c r="H33" t="s">
        <v>248</v>
      </c>
      <c r="I33">
        <v>23438</v>
      </c>
      <c r="J33" t="s">
        <v>329</v>
      </c>
      <c r="K33" t="s">
        <v>263</v>
      </c>
      <c r="L33" t="s">
        <v>251</v>
      </c>
      <c r="M33" t="s">
        <v>259</v>
      </c>
    </row>
    <row r="34" spans="1:13" x14ac:dyDescent="0.3">
      <c r="A34">
        <v>15464</v>
      </c>
      <c r="B34" t="s">
        <v>367</v>
      </c>
      <c r="C34" t="s">
        <v>368</v>
      </c>
      <c r="D34" t="str">
        <f>Customers[[#This Row],[First name]]&amp;" "&amp;Customers[[#This Row],[Last name]]</f>
        <v>Eva Barajas</v>
      </c>
      <c r="E34" t="s">
        <v>364</v>
      </c>
      <c r="F34" t="s">
        <v>145</v>
      </c>
      <c r="G34" t="s">
        <v>247</v>
      </c>
      <c r="H34" t="s">
        <v>248</v>
      </c>
      <c r="I34">
        <v>94568</v>
      </c>
      <c r="J34" t="s">
        <v>369</v>
      </c>
      <c r="K34" t="s">
        <v>250</v>
      </c>
      <c r="L34" t="s">
        <v>258</v>
      </c>
      <c r="M34" t="s">
        <v>259</v>
      </c>
    </row>
    <row r="35" spans="1:13" x14ac:dyDescent="0.3">
      <c r="A35">
        <v>15561</v>
      </c>
      <c r="B35" t="s">
        <v>330</v>
      </c>
      <c r="C35" t="s">
        <v>370</v>
      </c>
      <c r="D35" t="str">
        <f>Customers[[#This Row],[First name]]&amp;" "&amp;Customers[[#This Row],[Last name]]</f>
        <v>Hamal Shammas</v>
      </c>
      <c r="E35" t="s">
        <v>320</v>
      </c>
      <c r="F35" t="s">
        <v>56</v>
      </c>
      <c r="G35" t="s">
        <v>287</v>
      </c>
      <c r="H35" t="s">
        <v>248</v>
      </c>
      <c r="I35">
        <v>55778</v>
      </c>
      <c r="J35" t="s">
        <v>371</v>
      </c>
      <c r="K35" t="s">
        <v>263</v>
      </c>
      <c r="L35" t="s">
        <v>258</v>
      </c>
      <c r="M35" t="s">
        <v>259</v>
      </c>
    </row>
    <row r="36" spans="1:13" x14ac:dyDescent="0.3">
      <c r="A36">
        <v>15616</v>
      </c>
      <c r="B36" t="s">
        <v>372</v>
      </c>
      <c r="C36" t="s">
        <v>264</v>
      </c>
      <c r="D36" t="str">
        <f>Customers[[#This Row],[First name]]&amp;" "&amp;Customers[[#This Row],[Last name]]</f>
        <v>Fang Yin Xia</v>
      </c>
      <c r="E36" t="s">
        <v>266</v>
      </c>
      <c r="F36" t="s">
        <v>63</v>
      </c>
      <c r="G36" t="s">
        <v>247</v>
      </c>
      <c r="H36" t="s">
        <v>248</v>
      </c>
      <c r="I36">
        <v>34512</v>
      </c>
      <c r="J36" t="s">
        <v>373</v>
      </c>
      <c r="K36" t="s">
        <v>250</v>
      </c>
      <c r="L36" t="s">
        <v>251</v>
      </c>
      <c r="M36" t="s">
        <v>259</v>
      </c>
    </row>
    <row r="37" spans="1:13" x14ac:dyDescent="0.3">
      <c r="A37">
        <v>15625</v>
      </c>
      <c r="B37" t="s">
        <v>374</v>
      </c>
      <c r="C37" t="s">
        <v>375</v>
      </c>
      <c r="D37" t="str">
        <f>Customers[[#This Row],[First name]]&amp;" "&amp;Customers[[#This Row],[Last name]]</f>
        <v>Daniel Feliciano</v>
      </c>
      <c r="E37" t="s">
        <v>340</v>
      </c>
      <c r="F37" t="s">
        <v>63</v>
      </c>
      <c r="G37" t="s">
        <v>247</v>
      </c>
      <c r="H37" t="s">
        <v>248</v>
      </c>
      <c r="I37">
        <v>10001</v>
      </c>
      <c r="J37" t="s">
        <v>292</v>
      </c>
      <c r="K37" t="s">
        <v>257</v>
      </c>
      <c r="L37" t="s">
        <v>275</v>
      </c>
      <c r="M37" t="s">
        <v>259</v>
      </c>
    </row>
    <row r="38" spans="1:13" x14ac:dyDescent="0.3">
      <c r="A38">
        <v>15868</v>
      </c>
      <c r="B38" t="s">
        <v>376</v>
      </c>
      <c r="C38" t="s">
        <v>377</v>
      </c>
      <c r="D38" t="str">
        <f>Customers[[#This Row],[First name]]&amp;" "&amp;Customers[[#This Row],[Last name]]</f>
        <v>Dominic Cloutier</v>
      </c>
      <c r="E38" t="s">
        <v>347</v>
      </c>
      <c r="F38" t="s">
        <v>88</v>
      </c>
      <c r="G38" t="s">
        <v>247</v>
      </c>
      <c r="H38" t="s">
        <v>248</v>
      </c>
      <c r="I38">
        <v>55778</v>
      </c>
      <c r="J38" t="s">
        <v>271</v>
      </c>
      <c r="K38" t="s">
        <v>257</v>
      </c>
      <c r="L38" t="s">
        <v>251</v>
      </c>
      <c r="M38" t="s">
        <v>259</v>
      </c>
    </row>
    <row r="39" spans="1:13" x14ac:dyDescent="0.3">
      <c r="A39">
        <v>16088</v>
      </c>
      <c r="B39" t="s">
        <v>378</v>
      </c>
      <c r="C39" t="s">
        <v>379</v>
      </c>
      <c r="D39" t="str">
        <f>Customers[[#This Row],[First name]]&amp;" "&amp;Customers[[#This Row],[Last name]]</f>
        <v>Hector Montoya</v>
      </c>
      <c r="E39" t="s">
        <v>364</v>
      </c>
      <c r="F39" t="s">
        <v>51</v>
      </c>
      <c r="G39" t="s">
        <v>247</v>
      </c>
      <c r="H39" t="s">
        <v>248</v>
      </c>
      <c r="I39">
        <v>67839</v>
      </c>
      <c r="J39" t="s">
        <v>380</v>
      </c>
      <c r="K39" t="s">
        <v>250</v>
      </c>
      <c r="L39" t="s">
        <v>258</v>
      </c>
      <c r="M39" t="s">
        <v>337</v>
      </c>
    </row>
    <row r="40" spans="1:13" x14ac:dyDescent="0.3">
      <c r="A40">
        <v>16272</v>
      </c>
      <c r="B40" t="s">
        <v>381</v>
      </c>
      <c r="C40" t="s">
        <v>382</v>
      </c>
      <c r="D40" t="str">
        <f>Customers[[#This Row],[First name]]&amp;" "&amp;Customers[[#This Row],[Last name]]</f>
        <v>Fen Long</v>
      </c>
      <c r="E40" t="s">
        <v>246</v>
      </c>
      <c r="F40" t="s">
        <v>41</v>
      </c>
      <c r="G40" t="s">
        <v>247</v>
      </c>
      <c r="H40" t="s">
        <v>248</v>
      </c>
      <c r="I40">
        <v>23402</v>
      </c>
      <c r="J40" t="s">
        <v>383</v>
      </c>
      <c r="K40" t="s">
        <v>250</v>
      </c>
      <c r="L40" t="s">
        <v>251</v>
      </c>
      <c r="M40" t="s">
        <v>384</v>
      </c>
    </row>
    <row r="41" spans="1:13" x14ac:dyDescent="0.3">
      <c r="A41">
        <v>16595</v>
      </c>
      <c r="B41" t="s">
        <v>385</v>
      </c>
      <c r="C41" t="s">
        <v>386</v>
      </c>
      <c r="D41" t="str">
        <f>Customers[[#This Row],[First name]]&amp;" "&amp;Customers[[#This Row],[Last name]]</f>
        <v>Humayd Natsheh</v>
      </c>
      <c r="E41" t="s">
        <v>291</v>
      </c>
      <c r="F41" t="s">
        <v>51</v>
      </c>
      <c r="G41" t="s">
        <v>247</v>
      </c>
      <c r="H41" t="s">
        <v>248</v>
      </c>
      <c r="I41">
        <v>34512</v>
      </c>
      <c r="J41" t="s">
        <v>387</v>
      </c>
      <c r="K41" t="s">
        <v>263</v>
      </c>
      <c r="L41" t="s">
        <v>258</v>
      </c>
      <c r="M41" t="s">
        <v>259</v>
      </c>
    </row>
    <row r="42" spans="1:13" x14ac:dyDescent="0.3">
      <c r="A42">
        <v>16736</v>
      </c>
      <c r="B42" t="s">
        <v>388</v>
      </c>
      <c r="C42" t="s">
        <v>389</v>
      </c>
      <c r="D42" t="str">
        <f>Customers[[#This Row],[First name]]&amp;" "&amp;Customers[[#This Row],[Last name]]</f>
        <v>Wen Xie</v>
      </c>
      <c r="E42" t="s">
        <v>390</v>
      </c>
      <c r="F42" t="s">
        <v>41</v>
      </c>
      <c r="G42" t="s">
        <v>247</v>
      </c>
      <c r="H42" t="s">
        <v>248</v>
      </c>
      <c r="I42">
        <v>67839</v>
      </c>
      <c r="J42" t="s">
        <v>391</v>
      </c>
      <c r="K42" t="s">
        <v>263</v>
      </c>
      <c r="L42" t="s">
        <v>258</v>
      </c>
      <c r="M42" t="s">
        <v>314</v>
      </c>
    </row>
    <row r="43" spans="1:13" x14ac:dyDescent="0.3">
      <c r="A43">
        <v>16741</v>
      </c>
      <c r="B43" t="s">
        <v>392</v>
      </c>
      <c r="C43" t="s">
        <v>393</v>
      </c>
      <c r="D43" t="str">
        <f>Customers[[#This Row],[First name]]&amp;" "&amp;Customers[[#This Row],[Last name]]</f>
        <v>Kristophe  Barjavel</v>
      </c>
      <c r="E43" t="s">
        <v>309</v>
      </c>
      <c r="F43" t="s">
        <v>46</v>
      </c>
      <c r="G43" t="s">
        <v>351</v>
      </c>
      <c r="H43" t="s">
        <v>248</v>
      </c>
      <c r="I43">
        <v>23438</v>
      </c>
      <c r="J43" t="s">
        <v>394</v>
      </c>
      <c r="K43" t="s">
        <v>250</v>
      </c>
      <c r="L43" t="s">
        <v>275</v>
      </c>
      <c r="M43" t="s">
        <v>259</v>
      </c>
    </row>
    <row r="44" spans="1:13" x14ac:dyDescent="0.3">
      <c r="A44">
        <v>16953</v>
      </c>
      <c r="B44" t="s">
        <v>395</v>
      </c>
      <c r="C44" t="s">
        <v>396</v>
      </c>
      <c r="D44" t="str">
        <f>Customers[[#This Row],[First name]]&amp;" "&amp;Customers[[#This Row],[Last name]]</f>
        <v>Lily Parker</v>
      </c>
      <c r="E44" t="s">
        <v>340</v>
      </c>
      <c r="F44" t="s">
        <v>41</v>
      </c>
      <c r="G44" t="s">
        <v>247</v>
      </c>
      <c r="H44" t="s">
        <v>248</v>
      </c>
      <c r="I44">
        <v>98107</v>
      </c>
      <c r="J44" t="s">
        <v>299</v>
      </c>
      <c r="K44" t="s">
        <v>250</v>
      </c>
      <c r="L44" t="s">
        <v>258</v>
      </c>
      <c r="M44" t="s">
        <v>259</v>
      </c>
    </row>
    <row r="45" spans="1:13" x14ac:dyDescent="0.3">
      <c r="A45">
        <v>16974</v>
      </c>
      <c r="B45" t="s">
        <v>397</v>
      </c>
      <c r="C45" t="s">
        <v>398</v>
      </c>
      <c r="D45" t="str">
        <f>Customers[[#This Row],[First name]]&amp;" "&amp;Customers[[#This Row],[Last name]]</f>
        <v>De Liao</v>
      </c>
      <c r="E45" t="s">
        <v>278</v>
      </c>
      <c r="F45" t="s">
        <v>49</v>
      </c>
      <c r="G45" t="s">
        <v>247</v>
      </c>
      <c r="H45" t="s">
        <v>248</v>
      </c>
      <c r="I45">
        <v>67435</v>
      </c>
      <c r="J45" t="s">
        <v>292</v>
      </c>
      <c r="K45" t="s">
        <v>257</v>
      </c>
      <c r="L45" t="s">
        <v>275</v>
      </c>
      <c r="M45" t="s">
        <v>259</v>
      </c>
    </row>
    <row r="46" spans="1:13" x14ac:dyDescent="0.3">
      <c r="A46">
        <v>17038</v>
      </c>
      <c r="B46" t="s">
        <v>399</v>
      </c>
      <c r="C46" t="s">
        <v>400</v>
      </c>
      <c r="D46" t="str">
        <f>Customers[[#This Row],[First name]]&amp;" "&amp;Customers[[#This Row],[Last name]]</f>
        <v>Marcel Quessy</v>
      </c>
      <c r="E46" t="s">
        <v>305</v>
      </c>
      <c r="F46" t="s">
        <v>88</v>
      </c>
      <c r="G46" t="s">
        <v>247</v>
      </c>
      <c r="H46" t="s">
        <v>248</v>
      </c>
      <c r="I46">
        <v>67435</v>
      </c>
      <c r="J46" t="s">
        <v>358</v>
      </c>
      <c r="K46" t="s">
        <v>263</v>
      </c>
      <c r="L46" t="s">
        <v>258</v>
      </c>
      <c r="M46" t="s">
        <v>259</v>
      </c>
    </row>
    <row r="47" spans="1:13" x14ac:dyDescent="0.3">
      <c r="A47">
        <v>17067</v>
      </c>
      <c r="B47" t="s">
        <v>374</v>
      </c>
      <c r="C47" t="s">
        <v>401</v>
      </c>
      <c r="D47" t="str">
        <f>Customers[[#This Row],[First name]]&amp;" "&amp;Customers[[#This Row],[Last name]]</f>
        <v>Daniel Tijerina</v>
      </c>
      <c r="E47" t="s">
        <v>246</v>
      </c>
      <c r="F47" t="s">
        <v>54</v>
      </c>
      <c r="G47" t="s">
        <v>287</v>
      </c>
      <c r="H47" t="s">
        <v>248</v>
      </c>
      <c r="I47">
        <v>94568</v>
      </c>
      <c r="J47" t="s">
        <v>402</v>
      </c>
      <c r="K47" t="s">
        <v>263</v>
      </c>
      <c r="L47" t="s">
        <v>275</v>
      </c>
      <c r="M47" t="s">
        <v>259</v>
      </c>
    </row>
    <row r="48" spans="1:13" x14ac:dyDescent="0.3">
      <c r="A48">
        <v>17252</v>
      </c>
      <c r="B48" t="s">
        <v>403</v>
      </c>
      <c r="C48" t="s">
        <v>404</v>
      </c>
      <c r="D48" t="str">
        <f>Customers[[#This Row],[First name]]&amp;" "&amp;Customers[[#This Row],[Last name]]</f>
        <v>Fai Qian</v>
      </c>
      <c r="E48" t="s">
        <v>291</v>
      </c>
      <c r="F48" t="s">
        <v>78</v>
      </c>
      <c r="G48" t="s">
        <v>247</v>
      </c>
      <c r="H48" t="s">
        <v>248</v>
      </c>
      <c r="I48">
        <v>67435</v>
      </c>
      <c r="J48" t="s">
        <v>405</v>
      </c>
      <c r="K48" t="s">
        <v>257</v>
      </c>
      <c r="L48" t="s">
        <v>275</v>
      </c>
      <c r="M48" t="s">
        <v>259</v>
      </c>
    </row>
    <row r="49" spans="1:13" x14ac:dyDescent="0.3">
      <c r="A49">
        <v>17338</v>
      </c>
      <c r="B49" t="s">
        <v>406</v>
      </c>
      <c r="C49" t="s">
        <v>325</v>
      </c>
      <c r="D49" t="str">
        <f>Customers[[#This Row],[First name]]&amp;" "&amp;Customers[[#This Row],[Last name]]</f>
        <v>Yi Min Ang</v>
      </c>
      <c r="E49" t="s">
        <v>407</v>
      </c>
      <c r="F49" t="s">
        <v>41</v>
      </c>
      <c r="G49" t="s">
        <v>247</v>
      </c>
      <c r="H49" t="s">
        <v>248</v>
      </c>
      <c r="I49">
        <v>11215</v>
      </c>
      <c r="J49" t="s">
        <v>408</v>
      </c>
      <c r="K49" t="s">
        <v>250</v>
      </c>
      <c r="L49" t="s">
        <v>258</v>
      </c>
      <c r="M49" t="s">
        <v>259</v>
      </c>
    </row>
    <row r="50" spans="1:13" x14ac:dyDescent="0.3">
      <c r="A50">
        <v>17376</v>
      </c>
      <c r="B50" t="s">
        <v>409</v>
      </c>
      <c r="C50" t="s">
        <v>410</v>
      </c>
      <c r="D50" t="str">
        <f>Customers[[#This Row],[First name]]&amp;" "&amp;Customers[[#This Row],[Last name]]</f>
        <v>Annette Deniger</v>
      </c>
      <c r="E50" t="s">
        <v>411</v>
      </c>
      <c r="F50" t="s">
        <v>41</v>
      </c>
      <c r="G50" t="s">
        <v>247</v>
      </c>
      <c r="H50" t="s">
        <v>248</v>
      </c>
      <c r="I50">
        <v>10001</v>
      </c>
      <c r="J50" t="s">
        <v>412</v>
      </c>
      <c r="K50" t="s">
        <v>257</v>
      </c>
      <c r="L50" t="s">
        <v>258</v>
      </c>
      <c r="M50" t="s">
        <v>413</v>
      </c>
    </row>
    <row r="51" spans="1:13" x14ac:dyDescent="0.3">
      <c r="A51">
        <v>17441</v>
      </c>
      <c r="B51" t="s">
        <v>414</v>
      </c>
      <c r="C51" t="s">
        <v>415</v>
      </c>
      <c r="D51" t="str">
        <f>Customers[[#This Row],[First name]]&amp;" "&amp;Customers[[#This Row],[Last name]]</f>
        <v>Claude Batard</v>
      </c>
      <c r="E51" t="s">
        <v>291</v>
      </c>
      <c r="F51" t="s">
        <v>51</v>
      </c>
      <c r="G51" t="s">
        <v>247</v>
      </c>
      <c r="H51" t="s">
        <v>248</v>
      </c>
      <c r="I51">
        <v>11215</v>
      </c>
      <c r="J51" t="s">
        <v>416</v>
      </c>
      <c r="K51" t="s">
        <v>250</v>
      </c>
      <c r="L51" t="s">
        <v>258</v>
      </c>
      <c r="M51" t="s">
        <v>259</v>
      </c>
    </row>
    <row r="52" spans="1:13" x14ac:dyDescent="0.3">
      <c r="A52">
        <v>17610</v>
      </c>
      <c r="B52" t="s">
        <v>417</v>
      </c>
      <c r="C52" t="s">
        <v>418</v>
      </c>
      <c r="D52" t="str">
        <f>Customers[[#This Row],[First name]]&amp;" "&amp;Customers[[#This Row],[Last name]]</f>
        <v>Andre Rivard</v>
      </c>
      <c r="E52" t="s">
        <v>326</v>
      </c>
      <c r="F52" t="s">
        <v>41</v>
      </c>
      <c r="G52" t="s">
        <v>247</v>
      </c>
      <c r="H52" t="s">
        <v>248</v>
      </c>
      <c r="I52">
        <v>67435</v>
      </c>
      <c r="J52" t="s">
        <v>419</v>
      </c>
      <c r="K52" t="s">
        <v>263</v>
      </c>
      <c r="L52" t="s">
        <v>258</v>
      </c>
      <c r="M52" t="s">
        <v>259</v>
      </c>
    </row>
    <row r="53" spans="1:13" x14ac:dyDescent="0.3">
      <c r="A53">
        <v>17640</v>
      </c>
      <c r="B53" t="s">
        <v>420</v>
      </c>
      <c r="C53" t="s">
        <v>421</v>
      </c>
      <c r="D53" t="str">
        <f>Customers[[#This Row],[First name]]&amp;" "&amp;Customers[[#This Row],[Last name]]</f>
        <v>Calvin Olds</v>
      </c>
      <c r="E53" t="s">
        <v>332</v>
      </c>
      <c r="F53" t="s">
        <v>66</v>
      </c>
      <c r="G53" t="s">
        <v>247</v>
      </c>
      <c r="H53" t="s">
        <v>248</v>
      </c>
      <c r="I53">
        <v>67435</v>
      </c>
      <c r="J53" t="s">
        <v>422</v>
      </c>
      <c r="K53" t="s">
        <v>263</v>
      </c>
      <c r="L53" t="s">
        <v>275</v>
      </c>
      <c r="M53" t="s">
        <v>259</v>
      </c>
    </row>
    <row r="54" spans="1:13" x14ac:dyDescent="0.3">
      <c r="A54">
        <v>17696</v>
      </c>
      <c r="B54" t="s">
        <v>423</v>
      </c>
      <c r="C54" t="s">
        <v>424</v>
      </c>
      <c r="D54" t="str">
        <f>Customers[[#This Row],[First name]]&amp;" "&amp;Customers[[#This Row],[Last name]]</f>
        <v>Gabriel Hurtado</v>
      </c>
      <c r="E54" t="s">
        <v>326</v>
      </c>
      <c r="F54" t="s">
        <v>49</v>
      </c>
      <c r="G54" t="s">
        <v>247</v>
      </c>
      <c r="H54" t="s">
        <v>248</v>
      </c>
      <c r="I54">
        <v>23402</v>
      </c>
      <c r="J54" t="s">
        <v>295</v>
      </c>
      <c r="K54" t="s">
        <v>250</v>
      </c>
      <c r="L54" t="s">
        <v>258</v>
      </c>
      <c r="M54" t="s">
        <v>259</v>
      </c>
    </row>
    <row r="55" spans="1:13" x14ac:dyDescent="0.3">
      <c r="A55">
        <v>17717</v>
      </c>
      <c r="B55" t="s">
        <v>425</v>
      </c>
      <c r="C55" t="s">
        <v>426</v>
      </c>
      <c r="D55" t="str">
        <f>Customers[[#This Row],[First name]]&amp;" "&amp;Customers[[#This Row],[Last name]]</f>
        <v>Kong Chen</v>
      </c>
      <c r="E55" t="s">
        <v>332</v>
      </c>
      <c r="F55" t="s">
        <v>56</v>
      </c>
      <c r="G55" t="s">
        <v>287</v>
      </c>
      <c r="H55" t="s">
        <v>248</v>
      </c>
      <c r="I55">
        <v>67839</v>
      </c>
      <c r="J55" t="s">
        <v>427</v>
      </c>
      <c r="K55" t="s">
        <v>257</v>
      </c>
      <c r="L55" t="s">
        <v>258</v>
      </c>
      <c r="M55" t="s">
        <v>259</v>
      </c>
    </row>
    <row r="56" spans="1:13" x14ac:dyDescent="0.3">
      <c r="A56">
        <v>17972</v>
      </c>
      <c r="B56" t="s">
        <v>428</v>
      </c>
      <c r="C56" t="s">
        <v>429</v>
      </c>
      <c r="D56" t="str">
        <f>Customers[[#This Row],[First name]]&amp;" "&amp;Customers[[#This Row],[Last name]]</f>
        <v>Simon Skeen</v>
      </c>
      <c r="E56" t="s">
        <v>347</v>
      </c>
      <c r="F56" t="s">
        <v>56</v>
      </c>
      <c r="G56" t="s">
        <v>287</v>
      </c>
      <c r="H56" t="s">
        <v>248</v>
      </c>
      <c r="I56">
        <v>55778</v>
      </c>
      <c r="J56" t="s">
        <v>430</v>
      </c>
      <c r="K56" t="s">
        <v>250</v>
      </c>
      <c r="L56" t="s">
        <v>275</v>
      </c>
      <c r="M56" t="s">
        <v>259</v>
      </c>
    </row>
    <row r="57" spans="1:13" x14ac:dyDescent="0.3">
      <c r="A57">
        <v>18195</v>
      </c>
      <c r="B57" t="s">
        <v>431</v>
      </c>
      <c r="C57" t="s">
        <v>432</v>
      </c>
      <c r="D57" t="str">
        <f>Customers[[#This Row],[First name]]&amp;" "&amp;Customers[[#This Row],[Last name]]</f>
        <v>Lei Luo</v>
      </c>
      <c r="E57" t="s">
        <v>282</v>
      </c>
      <c r="F57" t="s">
        <v>51</v>
      </c>
      <c r="G57" t="s">
        <v>247</v>
      </c>
      <c r="H57" t="s">
        <v>248</v>
      </c>
      <c r="I57">
        <v>23402</v>
      </c>
      <c r="J57" t="s">
        <v>249</v>
      </c>
      <c r="K57" t="s">
        <v>263</v>
      </c>
      <c r="L57" t="s">
        <v>275</v>
      </c>
      <c r="M57" t="s">
        <v>259</v>
      </c>
    </row>
    <row r="58" spans="1:13" x14ac:dyDescent="0.3">
      <c r="A58">
        <v>18265</v>
      </c>
      <c r="B58" t="s">
        <v>433</v>
      </c>
      <c r="C58" t="s">
        <v>434</v>
      </c>
      <c r="D58" t="str">
        <f>Customers[[#This Row],[First name]]&amp;" "&amp;Customers[[#This Row],[Last name]]</f>
        <v>Akia Kassis</v>
      </c>
      <c r="E58" t="s">
        <v>435</v>
      </c>
      <c r="F58" t="s">
        <v>51</v>
      </c>
      <c r="G58" t="s">
        <v>247</v>
      </c>
      <c r="H58" t="s">
        <v>248</v>
      </c>
      <c r="I58">
        <v>11215</v>
      </c>
      <c r="J58" t="s">
        <v>348</v>
      </c>
      <c r="K58" t="s">
        <v>263</v>
      </c>
      <c r="L58" t="s">
        <v>251</v>
      </c>
      <c r="M58" t="s">
        <v>413</v>
      </c>
    </row>
    <row r="59" spans="1:13" x14ac:dyDescent="0.3">
      <c r="A59">
        <v>18345</v>
      </c>
      <c r="B59" t="s">
        <v>436</v>
      </c>
      <c r="C59" t="s">
        <v>437</v>
      </c>
      <c r="D59" t="str">
        <f>Customers[[#This Row],[First name]]&amp;" "&amp;Customers[[#This Row],[Last name]]</f>
        <v>Manuel Jerome</v>
      </c>
      <c r="E59" t="s">
        <v>282</v>
      </c>
      <c r="F59" t="s">
        <v>35</v>
      </c>
      <c r="G59" t="s">
        <v>247</v>
      </c>
      <c r="H59" t="s">
        <v>248</v>
      </c>
      <c r="I59">
        <v>56984</v>
      </c>
      <c r="J59" t="s">
        <v>438</v>
      </c>
      <c r="K59" t="s">
        <v>257</v>
      </c>
      <c r="L59" t="s">
        <v>275</v>
      </c>
      <c r="M59" t="s">
        <v>259</v>
      </c>
    </row>
    <row r="60" spans="1:13" x14ac:dyDescent="0.3">
      <c r="A60">
        <v>18436</v>
      </c>
      <c r="B60" t="s">
        <v>439</v>
      </c>
      <c r="C60" t="s">
        <v>440</v>
      </c>
      <c r="D60" t="str">
        <f>Customers[[#This Row],[First name]]&amp;" "&amp;Customers[[#This Row],[Last name]]</f>
        <v>Lourdes Melgar</v>
      </c>
      <c r="E60" t="s">
        <v>246</v>
      </c>
      <c r="F60" t="s">
        <v>38</v>
      </c>
      <c r="G60" t="s">
        <v>247</v>
      </c>
      <c r="H60" t="s">
        <v>248</v>
      </c>
      <c r="I60">
        <v>97202</v>
      </c>
      <c r="J60" t="s">
        <v>441</v>
      </c>
      <c r="K60" t="s">
        <v>257</v>
      </c>
      <c r="L60" t="s">
        <v>251</v>
      </c>
      <c r="M60" t="s">
        <v>252</v>
      </c>
    </row>
    <row r="61" spans="1:13" x14ac:dyDescent="0.3">
      <c r="A61">
        <v>18495</v>
      </c>
      <c r="B61" t="s">
        <v>442</v>
      </c>
      <c r="C61" t="s">
        <v>443</v>
      </c>
      <c r="D61" t="str">
        <f>Customers[[#This Row],[First name]]&amp;" "&amp;Customers[[#This Row],[Last name]]</f>
        <v>Francis Stackhouse</v>
      </c>
      <c r="E61" t="s">
        <v>407</v>
      </c>
      <c r="F61" t="s">
        <v>41</v>
      </c>
      <c r="G61" t="s">
        <v>247</v>
      </c>
      <c r="H61" t="s">
        <v>248</v>
      </c>
      <c r="I61">
        <v>34512</v>
      </c>
      <c r="J61" t="s">
        <v>256</v>
      </c>
      <c r="K61" t="s">
        <v>257</v>
      </c>
      <c r="L61" t="s">
        <v>258</v>
      </c>
      <c r="M61" t="s">
        <v>259</v>
      </c>
    </row>
    <row r="62" spans="1:13" x14ac:dyDescent="0.3">
      <c r="A62">
        <v>18542</v>
      </c>
      <c r="B62" t="s">
        <v>444</v>
      </c>
      <c r="C62" t="s">
        <v>445</v>
      </c>
      <c r="D62" t="str">
        <f>Customers[[#This Row],[First name]]&amp;" "&amp;Customers[[#This Row],[Last name]]</f>
        <v>Alberto Dominguez</v>
      </c>
      <c r="E62" t="s">
        <v>266</v>
      </c>
      <c r="F62" t="s">
        <v>78</v>
      </c>
      <c r="G62" t="s">
        <v>247</v>
      </c>
      <c r="H62" t="s">
        <v>248</v>
      </c>
      <c r="I62">
        <v>10001</v>
      </c>
      <c r="J62" t="s">
        <v>446</v>
      </c>
      <c r="K62" t="s">
        <v>263</v>
      </c>
      <c r="L62" t="s">
        <v>275</v>
      </c>
      <c r="M62" t="s">
        <v>259</v>
      </c>
    </row>
    <row r="63" spans="1:13" x14ac:dyDescent="0.3">
      <c r="A63">
        <v>18679</v>
      </c>
      <c r="B63" t="s">
        <v>447</v>
      </c>
      <c r="C63" t="s">
        <v>448</v>
      </c>
      <c r="D63" t="str">
        <f>Customers[[#This Row],[First name]]&amp;" "&amp;Customers[[#This Row],[Last name]]</f>
        <v>Edwina Mullen</v>
      </c>
      <c r="E63" t="s">
        <v>449</v>
      </c>
      <c r="F63" t="s">
        <v>66</v>
      </c>
      <c r="G63" t="s">
        <v>247</v>
      </c>
      <c r="H63" t="s">
        <v>248</v>
      </c>
      <c r="I63">
        <v>56984</v>
      </c>
      <c r="J63" t="s">
        <v>450</v>
      </c>
      <c r="K63" t="s">
        <v>263</v>
      </c>
      <c r="L63" t="s">
        <v>251</v>
      </c>
      <c r="M63" t="s">
        <v>259</v>
      </c>
    </row>
    <row r="64" spans="1:13" x14ac:dyDescent="0.3">
      <c r="A64">
        <v>18854</v>
      </c>
      <c r="B64" t="s">
        <v>451</v>
      </c>
      <c r="C64" t="s">
        <v>452</v>
      </c>
      <c r="D64" t="str">
        <f>Customers[[#This Row],[First name]]&amp;" "&amp;Customers[[#This Row],[Last name]]</f>
        <v>Sally Gallegos</v>
      </c>
      <c r="E64" t="s">
        <v>278</v>
      </c>
      <c r="F64" t="s">
        <v>35</v>
      </c>
      <c r="G64" t="s">
        <v>247</v>
      </c>
      <c r="H64" t="s">
        <v>248</v>
      </c>
      <c r="I64">
        <v>23438</v>
      </c>
      <c r="J64" t="s">
        <v>453</v>
      </c>
      <c r="K64" t="s">
        <v>250</v>
      </c>
      <c r="L64" t="s">
        <v>275</v>
      </c>
      <c r="M64" t="s">
        <v>259</v>
      </c>
    </row>
    <row r="65" spans="1:13" x14ac:dyDescent="0.3">
      <c r="A65">
        <v>18962</v>
      </c>
      <c r="B65" t="s">
        <v>454</v>
      </c>
      <c r="C65" t="s">
        <v>455</v>
      </c>
      <c r="D65" t="str">
        <f>Customers[[#This Row],[First name]]&amp;" "&amp;Customers[[#This Row],[Last name]]</f>
        <v>Tuqaa Naser</v>
      </c>
      <c r="E65" t="s">
        <v>282</v>
      </c>
      <c r="F65" t="s">
        <v>51</v>
      </c>
      <c r="G65" t="s">
        <v>247</v>
      </c>
      <c r="H65" t="s">
        <v>248</v>
      </c>
      <c r="I65">
        <v>55778</v>
      </c>
      <c r="J65" t="s">
        <v>288</v>
      </c>
      <c r="K65" t="s">
        <v>250</v>
      </c>
      <c r="L65" t="s">
        <v>258</v>
      </c>
      <c r="M65" t="s">
        <v>259</v>
      </c>
    </row>
    <row r="66" spans="1:13" x14ac:dyDescent="0.3">
      <c r="A66">
        <v>18982</v>
      </c>
      <c r="B66" t="s">
        <v>456</v>
      </c>
      <c r="C66" t="s">
        <v>457</v>
      </c>
      <c r="D66" t="str">
        <f>Customers[[#This Row],[First name]]&amp;" "&amp;Customers[[#This Row],[Last name]]</f>
        <v>Esteban Treat</v>
      </c>
      <c r="E66" t="s">
        <v>270</v>
      </c>
      <c r="F66" t="s">
        <v>98</v>
      </c>
      <c r="G66" t="s">
        <v>247</v>
      </c>
      <c r="H66" t="s">
        <v>248</v>
      </c>
      <c r="I66">
        <v>97202</v>
      </c>
      <c r="J66" t="s">
        <v>348</v>
      </c>
      <c r="K66" t="s">
        <v>250</v>
      </c>
      <c r="L66" t="s">
        <v>275</v>
      </c>
      <c r="M66" t="s">
        <v>259</v>
      </c>
    </row>
    <row r="67" spans="1:13" x14ac:dyDescent="0.3">
      <c r="A67">
        <v>19063</v>
      </c>
      <c r="B67" t="s">
        <v>458</v>
      </c>
      <c r="C67" t="s">
        <v>459</v>
      </c>
      <c r="D67" t="str">
        <f>Customers[[#This Row],[First name]]&amp;" "&amp;Customers[[#This Row],[Last name]]</f>
        <v>Maison  Herve</v>
      </c>
      <c r="E67" t="s">
        <v>326</v>
      </c>
      <c r="F67" t="s">
        <v>41</v>
      </c>
      <c r="G67" t="s">
        <v>247</v>
      </c>
      <c r="H67" t="s">
        <v>248</v>
      </c>
      <c r="I67">
        <v>55778</v>
      </c>
      <c r="J67" t="s">
        <v>460</v>
      </c>
      <c r="K67" t="s">
        <v>263</v>
      </c>
      <c r="L67" t="s">
        <v>258</v>
      </c>
      <c r="M67" t="s">
        <v>252</v>
      </c>
    </row>
    <row r="68" spans="1:13" x14ac:dyDescent="0.3">
      <c r="A68">
        <v>19112</v>
      </c>
      <c r="B68" t="s">
        <v>376</v>
      </c>
      <c r="C68" t="s">
        <v>461</v>
      </c>
      <c r="D68" t="str">
        <f>Customers[[#This Row],[First name]]&amp;" "&amp;Customers[[#This Row],[Last name]]</f>
        <v>Dominic Bonsaint</v>
      </c>
      <c r="E68" t="s">
        <v>462</v>
      </c>
      <c r="F68" t="s">
        <v>35</v>
      </c>
      <c r="G68" t="s">
        <v>247</v>
      </c>
      <c r="H68" t="s">
        <v>248</v>
      </c>
      <c r="I68">
        <v>23402</v>
      </c>
      <c r="J68" t="s">
        <v>463</v>
      </c>
      <c r="K68" t="s">
        <v>257</v>
      </c>
      <c r="L68" t="s">
        <v>275</v>
      </c>
      <c r="M68" t="s">
        <v>259</v>
      </c>
    </row>
    <row r="69" spans="1:13" x14ac:dyDescent="0.3">
      <c r="A69">
        <v>19375</v>
      </c>
      <c r="B69" t="s">
        <v>464</v>
      </c>
      <c r="C69" t="s">
        <v>465</v>
      </c>
      <c r="D69" t="str">
        <f>Customers[[#This Row],[First name]]&amp;" "&amp;Customers[[#This Row],[Last name]]</f>
        <v>Fabio Fernandes</v>
      </c>
      <c r="E69" t="s">
        <v>282</v>
      </c>
      <c r="F69" t="s">
        <v>51</v>
      </c>
      <c r="G69" t="s">
        <v>247</v>
      </c>
      <c r="H69" t="s">
        <v>248</v>
      </c>
      <c r="I69">
        <v>55778</v>
      </c>
      <c r="J69" t="s">
        <v>336</v>
      </c>
      <c r="K69" t="s">
        <v>250</v>
      </c>
      <c r="L69" t="s">
        <v>251</v>
      </c>
      <c r="M69" t="s">
        <v>259</v>
      </c>
    </row>
    <row r="70" spans="1:13" x14ac:dyDescent="0.3">
      <c r="A70">
        <v>19737</v>
      </c>
      <c r="B70" t="s">
        <v>466</v>
      </c>
      <c r="C70" t="s">
        <v>467</v>
      </c>
      <c r="D70" t="str">
        <f>Customers[[#This Row],[First name]]&amp;" "&amp;Customers[[#This Row],[Last name]]</f>
        <v>Malika Nueimat</v>
      </c>
      <c r="E70" t="s">
        <v>278</v>
      </c>
      <c r="F70" t="s">
        <v>96</v>
      </c>
      <c r="G70" t="s">
        <v>247</v>
      </c>
      <c r="H70" t="s">
        <v>248</v>
      </c>
      <c r="I70">
        <v>88204</v>
      </c>
      <c r="J70" t="s">
        <v>468</v>
      </c>
      <c r="K70" t="s">
        <v>250</v>
      </c>
      <c r="L70" t="s">
        <v>275</v>
      </c>
      <c r="M70" t="s">
        <v>259</v>
      </c>
    </row>
    <row r="71" spans="1:13" x14ac:dyDescent="0.3">
      <c r="A71">
        <v>19842</v>
      </c>
      <c r="B71" t="s">
        <v>469</v>
      </c>
      <c r="C71" t="s">
        <v>470</v>
      </c>
      <c r="D71" t="str">
        <f>Customers[[#This Row],[First name]]&amp;" "&amp;Customers[[#This Row],[Last name]]</f>
        <v>Ruwaidah Bishara</v>
      </c>
      <c r="E71" t="s">
        <v>326</v>
      </c>
      <c r="F71" t="s">
        <v>96</v>
      </c>
      <c r="G71" t="s">
        <v>247</v>
      </c>
      <c r="H71" t="s">
        <v>248</v>
      </c>
      <c r="I71">
        <v>34512</v>
      </c>
      <c r="J71" t="s">
        <v>412</v>
      </c>
      <c r="K71" t="s">
        <v>257</v>
      </c>
      <c r="L71" t="s">
        <v>251</v>
      </c>
      <c r="M71" t="s">
        <v>259</v>
      </c>
    </row>
    <row r="72" spans="1:13" x14ac:dyDescent="0.3">
      <c r="A72">
        <v>19904</v>
      </c>
      <c r="B72" t="s">
        <v>471</v>
      </c>
      <c r="C72" t="s">
        <v>472</v>
      </c>
      <c r="D72" t="str">
        <f>Customers[[#This Row],[First name]]&amp;" "&amp;Customers[[#This Row],[Last name]]</f>
        <v>Catherine Alford</v>
      </c>
      <c r="E72" t="s">
        <v>360</v>
      </c>
      <c r="F72" t="s">
        <v>98</v>
      </c>
      <c r="G72" t="s">
        <v>247</v>
      </c>
      <c r="H72" t="s">
        <v>248</v>
      </c>
      <c r="I72">
        <v>23402</v>
      </c>
      <c r="J72" t="s">
        <v>473</v>
      </c>
      <c r="K72" t="s">
        <v>250</v>
      </c>
      <c r="L72" t="s">
        <v>251</v>
      </c>
      <c r="M72" t="s">
        <v>337</v>
      </c>
    </row>
    <row r="73" spans="1:13" x14ac:dyDescent="0.3">
      <c r="A73">
        <v>20051</v>
      </c>
      <c r="B73" t="s">
        <v>474</v>
      </c>
      <c r="C73" t="s">
        <v>475</v>
      </c>
      <c r="D73" t="str">
        <f>Customers[[#This Row],[First name]]&amp;" "&amp;Customers[[#This Row],[Last name]]</f>
        <v>Ruby Shaffer</v>
      </c>
      <c r="E73" t="s">
        <v>407</v>
      </c>
      <c r="F73" t="s">
        <v>92</v>
      </c>
      <c r="G73" t="s">
        <v>247</v>
      </c>
      <c r="H73" t="s">
        <v>248</v>
      </c>
      <c r="I73">
        <v>67435</v>
      </c>
      <c r="J73" t="s">
        <v>476</v>
      </c>
      <c r="K73" t="s">
        <v>250</v>
      </c>
      <c r="L73" t="s">
        <v>275</v>
      </c>
      <c r="M73" t="s">
        <v>259</v>
      </c>
    </row>
    <row r="74" spans="1:13" x14ac:dyDescent="0.3">
      <c r="A74">
        <v>20177</v>
      </c>
      <c r="B74" t="s">
        <v>477</v>
      </c>
      <c r="C74" t="s">
        <v>478</v>
      </c>
      <c r="D74" t="str">
        <f>Customers[[#This Row],[First name]]&amp;" "&amp;Customers[[#This Row],[Last name]]</f>
        <v>Libby Stokes</v>
      </c>
      <c r="E74" t="s">
        <v>266</v>
      </c>
      <c r="F74" t="s">
        <v>41</v>
      </c>
      <c r="G74" t="s">
        <v>247</v>
      </c>
      <c r="H74" t="s">
        <v>248</v>
      </c>
      <c r="I74">
        <v>11215</v>
      </c>
      <c r="J74" t="s">
        <v>292</v>
      </c>
      <c r="K74" t="s">
        <v>263</v>
      </c>
      <c r="L74" t="s">
        <v>251</v>
      </c>
      <c r="M74" t="s">
        <v>259</v>
      </c>
    </row>
    <row r="75" spans="1:13" x14ac:dyDescent="0.3">
      <c r="A75">
        <v>20676</v>
      </c>
      <c r="B75" t="s">
        <v>479</v>
      </c>
      <c r="C75" t="s">
        <v>480</v>
      </c>
      <c r="D75" t="str">
        <f>Customers[[#This Row],[First name]]&amp;" "&amp;Customers[[#This Row],[Last name]]</f>
        <v>Nancy Terry</v>
      </c>
      <c r="E75" t="s">
        <v>360</v>
      </c>
      <c r="F75" t="s">
        <v>63</v>
      </c>
      <c r="G75" t="s">
        <v>247</v>
      </c>
      <c r="H75" t="s">
        <v>248</v>
      </c>
      <c r="I75">
        <v>56984</v>
      </c>
      <c r="J75" t="s">
        <v>422</v>
      </c>
      <c r="K75" t="s">
        <v>250</v>
      </c>
      <c r="L75" t="s">
        <v>251</v>
      </c>
      <c r="M75" t="s">
        <v>259</v>
      </c>
    </row>
    <row r="76" spans="1:13" x14ac:dyDescent="0.3">
      <c r="A76">
        <v>20832</v>
      </c>
      <c r="B76" t="s">
        <v>481</v>
      </c>
      <c r="C76" t="s">
        <v>482</v>
      </c>
      <c r="D76" t="str">
        <f>Customers[[#This Row],[First name]]&amp;" "&amp;Customers[[#This Row],[Last name]]</f>
        <v>Pau Valadez</v>
      </c>
      <c r="E76" t="s">
        <v>435</v>
      </c>
      <c r="F76" t="s">
        <v>63</v>
      </c>
      <c r="G76" t="s">
        <v>247</v>
      </c>
      <c r="H76" t="s">
        <v>248</v>
      </c>
      <c r="I76">
        <v>97202</v>
      </c>
      <c r="J76" t="s">
        <v>483</v>
      </c>
      <c r="K76" t="s">
        <v>263</v>
      </c>
      <c r="L76" t="s">
        <v>275</v>
      </c>
      <c r="M76" t="s">
        <v>259</v>
      </c>
    </row>
    <row r="77" spans="1:13" x14ac:dyDescent="0.3">
      <c r="A77">
        <v>20912</v>
      </c>
      <c r="B77" t="s">
        <v>484</v>
      </c>
      <c r="C77" t="s">
        <v>485</v>
      </c>
      <c r="D77" t="str">
        <f>Customers[[#This Row],[First name]]&amp;" "&amp;Customers[[#This Row],[Last name]]</f>
        <v>Jorge Casanova</v>
      </c>
      <c r="E77" t="s">
        <v>411</v>
      </c>
      <c r="F77" t="s">
        <v>88</v>
      </c>
      <c r="G77" t="s">
        <v>247</v>
      </c>
      <c r="H77" t="s">
        <v>248</v>
      </c>
      <c r="I77">
        <v>94568</v>
      </c>
      <c r="J77" t="s">
        <v>486</v>
      </c>
      <c r="K77" t="s">
        <v>250</v>
      </c>
      <c r="L77" t="s">
        <v>251</v>
      </c>
      <c r="M77" t="s">
        <v>259</v>
      </c>
    </row>
    <row r="78" spans="1:13" x14ac:dyDescent="0.3">
      <c r="A78">
        <v>21064</v>
      </c>
      <c r="B78" t="s">
        <v>487</v>
      </c>
      <c r="C78" t="s">
        <v>488</v>
      </c>
      <c r="D78" t="str">
        <f>Customers[[#This Row],[First name]]&amp;" "&amp;Customers[[#This Row],[Last name]]</f>
        <v>Nathan Bottoms</v>
      </c>
      <c r="E78" t="s">
        <v>364</v>
      </c>
      <c r="F78" t="s">
        <v>51</v>
      </c>
      <c r="G78" t="s">
        <v>247</v>
      </c>
      <c r="H78" t="s">
        <v>248</v>
      </c>
      <c r="I78">
        <v>67435</v>
      </c>
      <c r="J78" t="s">
        <v>271</v>
      </c>
      <c r="K78" t="s">
        <v>263</v>
      </c>
      <c r="L78" t="s">
        <v>258</v>
      </c>
      <c r="M78" t="s">
        <v>259</v>
      </c>
    </row>
    <row r="79" spans="1:13" x14ac:dyDescent="0.3">
      <c r="A79">
        <v>21104</v>
      </c>
      <c r="B79" t="s">
        <v>489</v>
      </c>
      <c r="C79" t="s">
        <v>490</v>
      </c>
      <c r="D79" t="str">
        <f>Customers[[#This Row],[First name]]&amp;" "&amp;Customers[[#This Row],[Last name]]</f>
        <v>Chris Bromley</v>
      </c>
      <c r="E79" t="s">
        <v>298</v>
      </c>
      <c r="F79" t="s">
        <v>51</v>
      </c>
      <c r="G79" t="s">
        <v>247</v>
      </c>
      <c r="H79" t="s">
        <v>248</v>
      </c>
      <c r="I79">
        <v>56984</v>
      </c>
      <c r="J79" t="s">
        <v>302</v>
      </c>
      <c r="K79" t="s">
        <v>257</v>
      </c>
      <c r="L79" t="s">
        <v>258</v>
      </c>
      <c r="M79" t="s">
        <v>259</v>
      </c>
    </row>
    <row r="80" spans="1:13" x14ac:dyDescent="0.3">
      <c r="A80">
        <v>21293</v>
      </c>
      <c r="B80" t="s">
        <v>491</v>
      </c>
      <c r="C80" t="s">
        <v>492</v>
      </c>
      <c r="D80" t="str">
        <f>Customers[[#This Row],[First name]]&amp;" "&amp;Customers[[#This Row],[Last name]]</f>
        <v>Demi Holloway</v>
      </c>
      <c r="E80" t="s">
        <v>282</v>
      </c>
      <c r="F80" t="s">
        <v>92</v>
      </c>
      <c r="G80" t="s">
        <v>247</v>
      </c>
      <c r="H80" t="s">
        <v>248</v>
      </c>
      <c r="I80">
        <v>67839</v>
      </c>
      <c r="J80" t="s">
        <v>402</v>
      </c>
      <c r="K80" t="s">
        <v>263</v>
      </c>
      <c r="L80" t="s">
        <v>275</v>
      </c>
      <c r="M80" t="s">
        <v>259</v>
      </c>
    </row>
    <row r="81" spans="1:13" x14ac:dyDescent="0.3">
      <c r="A81">
        <v>21321</v>
      </c>
      <c r="B81" t="s">
        <v>493</v>
      </c>
      <c r="C81" t="s">
        <v>494</v>
      </c>
      <c r="D81" t="str">
        <f>Customers[[#This Row],[First name]]&amp;" "&amp;Customers[[#This Row],[Last name]]</f>
        <v>Toby Perkins</v>
      </c>
      <c r="E81" t="s">
        <v>364</v>
      </c>
      <c r="F81" t="s">
        <v>78</v>
      </c>
      <c r="G81" t="s">
        <v>247</v>
      </c>
      <c r="H81" t="s">
        <v>248</v>
      </c>
      <c r="I81">
        <v>94568</v>
      </c>
      <c r="J81" t="s">
        <v>310</v>
      </c>
      <c r="K81" t="s">
        <v>257</v>
      </c>
      <c r="L81" t="s">
        <v>275</v>
      </c>
      <c r="M81" t="s">
        <v>259</v>
      </c>
    </row>
    <row r="82" spans="1:13" x14ac:dyDescent="0.3">
      <c r="A82">
        <v>21339</v>
      </c>
      <c r="B82" t="s">
        <v>495</v>
      </c>
      <c r="C82" t="s">
        <v>496</v>
      </c>
      <c r="D82" t="str">
        <f>Customers[[#This Row],[First name]]&amp;" "&amp;Customers[[#This Row],[Last name]]</f>
        <v>Genevieve Meilleur</v>
      </c>
      <c r="E82" t="s">
        <v>282</v>
      </c>
      <c r="F82" t="s">
        <v>41</v>
      </c>
      <c r="G82" t="s">
        <v>247</v>
      </c>
      <c r="H82" t="s">
        <v>248</v>
      </c>
      <c r="I82">
        <v>88204</v>
      </c>
      <c r="J82" t="s">
        <v>497</v>
      </c>
      <c r="K82" t="s">
        <v>250</v>
      </c>
      <c r="L82" t="s">
        <v>258</v>
      </c>
      <c r="M82" t="s">
        <v>259</v>
      </c>
    </row>
    <row r="83" spans="1:13" x14ac:dyDescent="0.3">
      <c r="A83">
        <v>21702</v>
      </c>
      <c r="B83" t="s">
        <v>498</v>
      </c>
      <c r="C83" t="s">
        <v>499</v>
      </c>
      <c r="D83" t="str">
        <f>Customers[[#This Row],[First name]]&amp;" "&amp;Customers[[#This Row],[Last name]]</f>
        <v>Miguel Howerton</v>
      </c>
      <c r="E83" t="s">
        <v>449</v>
      </c>
      <c r="F83" t="s">
        <v>56</v>
      </c>
      <c r="G83" t="s">
        <v>287</v>
      </c>
      <c r="H83" t="s">
        <v>248</v>
      </c>
      <c r="I83">
        <v>34512</v>
      </c>
      <c r="J83" t="s">
        <v>500</v>
      </c>
      <c r="K83" t="s">
        <v>263</v>
      </c>
      <c r="L83" t="s">
        <v>258</v>
      </c>
      <c r="M83" t="s">
        <v>259</v>
      </c>
    </row>
    <row r="84" spans="1:13" x14ac:dyDescent="0.3">
      <c r="A84">
        <v>21785</v>
      </c>
      <c r="B84" t="s">
        <v>501</v>
      </c>
      <c r="C84" t="s">
        <v>502</v>
      </c>
      <c r="D84" t="str">
        <f>Customers[[#This Row],[First name]]&amp;" "&amp;Customers[[#This Row],[Last name]]</f>
        <v>Philippe Pelland</v>
      </c>
      <c r="E84" t="s">
        <v>390</v>
      </c>
      <c r="F84" t="s">
        <v>41</v>
      </c>
      <c r="G84" t="s">
        <v>247</v>
      </c>
      <c r="H84" t="s">
        <v>248</v>
      </c>
      <c r="I84">
        <v>94568</v>
      </c>
      <c r="J84" t="s">
        <v>408</v>
      </c>
      <c r="K84" t="s">
        <v>257</v>
      </c>
      <c r="L84" t="s">
        <v>258</v>
      </c>
      <c r="M84" t="s">
        <v>413</v>
      </c>
    </row>
    <row r="85" spans="1:13" x14ac:dyDescent="0.3">
      <c r="A85">
        <v>21803</v>
      </c>
      <c r="B85" t="s">
        <v>503</v>
      </c>
      <c r="C85" t="s">
        <v>504</v>
      </c>
      <c r="D85" t="str">
        <f>Customers[[#This Row],[First name]]&amp;" "&amp;Customers[[#This Row],[Last name]]</f>
        <v>Xiang Zhong</v>
      </c>
      <c r="E85" t="s">
        <v>340</v>
      </c>
      <c r="F85" t="s">
        <v>49</v>
      </c>
      <c r="G85" t="s">
        <v>247</v>
      </c>
      <c r="H85" t="s">
        <v>248</v>
      </c>
      <c r="I85">
        <v>23438</v>
      </c>
      <c r="J85" t="s">
        <v>505</v>
      </c>
      <c r="K85" t="s">
        <v>257</v>
      </c>
      <c r="L85" t="s">
        <v>258</v>
      </c>
      <c r="M85" t="s">
        <v>506</v>
      </c>
    </row>
    <row r="86" spans="1:13" x14ac:dyDescent="0.3">
      <c r="A86">
        <v>21852</v>
      </c>
      <c r="B86" t="s">
        <v>507</v>
      </c>
      <c r="C86" t="s">
        <v>508</v>
      </c>
      <c r="D86" t="str">
        <f>Customers[[#This Row],[First name]]&amp;" "&amp;Customers[[#This Row],[Last name]]</f>
        <v>Desiree Maldonado</v>
      </c>
      <c r="E86" t="s">
        <v>305</v>
      </c>
      <c r="F86" t="s">
        <v>41</v>
      </c>
      <c r="G86" t="s">
        <v>247</v>
      </c>
      <c r="H86" t="s">
        <v>248</v>
      </c>
      <c r="I86">
        <v>34512</v>
      </c>
      <c r="J86" t="s">
        <v>383</v>
      </c>
      <c r="K86" t="s">
        <v>250</v>
      </c>
      <c r="L86" t="s">
        <v>258</v>
      </c>
      <c r="M86" t="s">
        <v>506</v>
      </c>
    </row>
    <row r="87" spans="1:13" x14ac:dyDescent="0.3">
      <c r="A87">
        <v>21914</v>
      </c>
      <c r="B87" t="s">
        <v>509</v>
      </c>
      <c r="C87" t="s">
        <v>510</v>
      </c>
      <c r="D87" t="str">
        <f>Customers[[#This Row],[First name]]&amp;" "&amp;Customers[[#This Row],[Last name]]</f>
        <v>Cornelia Guerrero</v>
      </c>
      <c r="E87" t="s">
        <v>266</v>
      </c>
      <c r="F87" t="s">
        <v>51</v>
      </c>
      <c r="G87" t="s">
        <v>247</v>
      </c>
      <c r="H87" t="s">
        <v>248</v>
      </c>
      <c r="I87">
        <v>97202</v>
      </c>
      <c r="J87" t="s">
        <v>511</v>
      </c>
      <c r="K87" t="s">
        <v>250</v>
      </c>
      <c r="L87" t="s">
        <v>258</v>
      </c>
      <c r="M87" t="s">
        <v>259</v>
      </c>
    </row>
    <row r="88" spans="1:13" x14ac:dyDescent="0.3">
      <c r="A88">
        <v>21959</v>
      </c>
      <c r="B88" t="s">
        <v>512</v>
      </c>
      <c r="C88" t="s">
        <v>513</v>
      </c>
      <c r="D88" t="str">
        <f>Customers[[#This Row],[First name]]&amp;" "&amp;Customers[[#This Row],[Last name]]</f>
        <v>Gonzalo Vazquez</v>
      </c>
      <c r="E88" t="s">
        <v>462</v>
      </c>
      <c r="F88" t="s">
        <v>88</v>
      </c>
      <c r="G88" t="s">
        <v>247</v>
      </c>
      <c r="H88" t="s">
        <v>248</v>
      </c>
      <c r="I88">
        <v>11215</v>
      </c>
      <c r="J88" t="s">
        <v>295</v>
      </c>
      <c r="K88" t="s">
        <v>250</v>
      </c>
      <c r="L88" t="s">
        <v>258</v>
      </c>
      <c r="M88" t="s">
        <v>259</v>
      </c>
    </row>
    <row r="89" spans="1:13" x14ac:dyDescent="0.3">
      <c r="A89">
        <v>22015</v>
      </c>
      <c r="B89" t="s">
        <v>514</v>
      </c>
      <c r="C89" t="s">
        <v>515</v>
      </c>
      <c r="D89" t="str">
        <f>Customers[[#This Row],[First name]]&amp;" "&amp;Customers[[#This Row],[Last name]]</f>
        <v>Kareem Kuzbari</v>
      </c>
      <c r="E89" t="s">
        <v>449</v>
      </c>
      <c r="F89" t="s">
        <v>56</v>
      </c>
      <c r="G89" t="s">
        <v>287</v>
      </c>
      <c r="H89" t="s">
        <v>248</v>
      </c>
      <c r="I89">
        <v>67435</v>
      </c>
      <c r="J89" t="s">
        <v>516</v>
      </c>
      <c r="K89" t="s">
        <v>257</v>
      </c>
      <c r="L89" t="s">
        <v>275</v>
      </c>
      <c r="M89" t="s">
        <v>259</v>
      </c>
    </row>
    <row r="90" spans="1:13" x14ac:dyDescent="0.3">
      <c r="A90">
        <v>22094</v>
      </c>
      <c r="B90" t="s">
        <v>517</v>
      </c>
      <c r="C90" t="s">
        <v>518</v>
      </c>
      <c r="D90" t="str">
        <f>Customers[[#This Row],[First name]]&amp;" "&amp;Customers[[#This Row],[Last name]]</f>
        <v>Terrence McGowan</v>
      </c>
      <c r="E90" t="s">
        <v>360</v>
      </c>
      <c r="F90" t="s">
        <v>51</v>
      </c>
      <c r="G90" t="s">
        <v>247</v>
      </c>
      <c r="H90" t="s">
        <v>248</v>
      </c>
      <c r="I90">
        <v>10001</v>
      </c>
      <c r="J90" t="s">
        <v>430</v>
      </c>
      <c r="K90" t="s">
        <v>257</v>
      </c>
      <c r="L90" t="s">
        <v>275</v>
      </c>
      <c r="M90" t="s">
        <v>519</v>
      </c>
    </row>
    <row r="91" spans="1:13" x14ac:dyDescent="0.3">
      <c r="A91">
        <v>22544</v>
      </c>
      <c r="B91" t="s">
        <v>520</v>
      </c>
      <c r="C91" t="s">
        <v>521</v>
      </c>
      <c r="D91" t="str">
        <f>Customers[[#This Row],[First name]]&amp;" "&amp;Customers[[#This Row],[Last name]]</f>
        <v>Gilbert Charron</v>
      </c>
      <c r="E91" t="s">
        <v>411</v>
      </c>
      <c r="F91" t="s">
        <v>35</v>
      </c>
      <c r="G91" t="s">
        <v>247</v>
      </c>
      <c r="H91" t="s">
        <v>248</v>
      </c>
      <c r="I91">
        <v>67435</v>
      </c>
      <c r="J91" t="s">
        <v>369</v>
      </c>
      <c r="K91" t="s">
        <v>263</v>
      </c>
      <c r="L91" t="s">
        <v>275</v>
      </c>
      <c r="M91" t="s">
        <v>259</v>
      </c>
    </row>
    <row r="92" spans="1:13" x14ac:dyDescent="0.3">
      <c r="A92">
        <v>22597</v>
      </c>
      <c r="B92" t="s">
        <v>522</v>
      </c>
      <c r="C92" t="s">
        <v>523</v>
      </c>
      <c r="D92" t="str">
        <f>Customers[[#This Row],[First name]]&amp;" "&amp;Customers[[#This Row],[Last name]]</f>
        <v>Felipe Bui</v>
      </c>
      <c r="E92" t="s">
        <v>340</v>
      </c>
      <c r="F92" t="s">
        <v>54</v>
      </c>
      <c r="G92" t="s">
        <v>287</v>
      </c>
      <c r="H92" t="s">
        <v>248</v>
      </c>
      <c r="I92">
        <v>23438</v>
      </c>
      <c r="J92" t="s">
        <v>524</v>
      </c>
      <c r="K92" t="s">
        <v>263</v>
      </c>
      <c r="L92" t="s">
        <v>275</v>
      </c>
      <c r="M92" t="s">
        <v>259</v>
      </c>
    </row>
    <row r="93" spans="1:13" x14ac:dyDescent="0.3">
      <c r="A93">
        <v>22611</v>
      </c>
      <c r="B93" t="s">
        <v>525</v>
      </c>
      <c r="C93" t="s">
        <v>526</v>
      </c>
      <c r="D93" t="str">
        <f>Customers[[#This Row],[First name]]&amp;" "&amp;Customers[[#This Row],[Last name]]</f>
        <v>Kristine Bass</v>
      </c>
      <c r="E93" t="s">
        <v>320</v>
      </c>
      <c r="F93" t="s">
        <v>98</v>
      </c>
      <c r="G93" t="s">
        <v>247</v>
      </c>
      <c r="H93" t="s">
        <v>248</v>
      </c>
      <c r="I93">
        <v>34512</v>
      </c>
      <c r="J93" t="s">
        <v>450</v>
      </c>
      <c r="K93" t="s">
        <v>257</v>
      </c>
      <c r="L93" t="s">
        <v>275</v>
      </c>
      <c r="M93" t="s">
        <v>259</v>
      </c>
    </row>
    <row r="94" spans="1:13" x14ac:dyDescent="0.3">
      <c r="A94">
        <v>22645</v>
      </c>
      <c r="B94" t="s">
        <v>527</v>
      </c>
      <c r="C94" t="s">
        <v>528</v>
      </c>
      <c r="D94" t="str">
        <f>Customers[[#This Row],[First name]]&amp;" "&amp;Customers[[#This Row],[Last name]]</f>
        <v>Darnell Nall</v>
      </c>
      <c r="E94" t="s">
        <v>255</v>
      </c>
      <c r="F94" t="s">
        <v>41</v>
      </c>
      <c r="G94" t="s">
        <v>247</v>
      </c>
      <c r="H94" t="s">
        <v>248</v>
      </c>
      <c r="I94">
        <v>88204</v>
      </c>
      <c r="J94" t="s">
        <v>529</v>
      </c>
      <c r="K94" t="s">
        <v>263</v>
      </c>
      <c r="L94" t="s">
        <v>251</v>
      </c>
      <c r="M94" t="s">
        <v>384</v>
      </c>
    </row>
    <row r="95" spans="1:13" x14ac:dyDescent="0.3">
      <c r="A95">
        <v>22708</v>
      </c>
      <c r="B95" t="s">
        <v>530</v>
      </c>
      <c r="C95" t="s">
        <v>531</v>
      </c>
      <c r="D95" t="str">
        <f>Customers[[#This Row],[First name]]&amp;" "&amp;Customers[[#This Row],[Last name]]</f>
        <v>Lian Fan</v>
      </c>
      <c r="E95" t="s">
        <v>291</v>
      </c>
      <c r="F95" t="s">
        <v>63</v>
      </c>
      <c r="G95" t="s">
        <v>247</v>
      </c>
      <c r="H95" t="s">
        <v>248</v>
      </c>
      <c r="I95">
        <v>56984</v>
      </c>
      <c r="J95" t="s">
        <v>532</v>
      </c>
      <c r="K95" t="s">
        <v>250</v>
      </c>
      <c r="L95" t="s">
        <v>251</v>
      </c>
      <c r="M95" t="s">
        <v>259</v>
      </c>
    </row>
    <row r="96" spans="1:13" x14ac:dyDescent="0.3">
      <c r="A96">
        <v>22713</v>
      </c>
      <c r="B96" t="s">
        <v>533</v>
      </c>
      <c r="C96" t="s">
        <v>534</v>
      </c>
      <c r="D96" t="str">
        <f>Customers[[#This Row],[First name]]&amp;" "&amp;Customers[[#This Row],[Last name]]</f>
        <v>Eugenia Austin</v>
      </c>
      <c r="E96" t="s">
        <v>360</v>
      </c>
      <c r="F96" t="s">
        <v>46</v>
      </c>
      <c r="G96" t="s">
        <v>351</v>
      </c>
      <c r="H96" t="s">
        <v>248</v>
      </c>
      <c r="I96">
        <v>10001</v>
      </c>
      <c r="J96" t="s">
        <v>535</v>
      </c>
      <c r="K96" t="s">
        <v>257</v>
      </c>
      <c r="L96" t="s">
        <v>275</v>
      </c>
      <c r="M96" t="s">
        <v>259</v>
      </c>
    </row>
    <row r="97" spans="1:13" x14ac:dyDescent="0.3">
      <c r="A97">
        <v>22749</v>
      </c>
      <c r="B97" t="s">
        <v>536</v>
      </c>
      <c r="C97" t="s">
        <v>537</v>
      </c>
      <c r="D97" t="str">
        <f>Customers[[#This Row],[First name]]&amp;" "&amp;Customers[[#This Row],[Last name]]</f>
        <v>Emery Cate</v>
      </c>
      <c r="E97" t="s">
        <v>309</v>
      </c>
      <c r="F97" t="s">
        <v>56</v>
      </c>
      <c r="G97" t="s">
        <v>287</v>
      </c>
      <c r="H97" t="s">
        <v>248</v>
      </c>
      <c r="I97">
        <v>98107</v>
      </c>
      <c r="J97" t="s">
        <v>274</v>
      </c>
      <c r="K97" t="s">
        <v>263</v>
      </c>
      <c r="L97" t="s">
        <v>258</v>
      </c>
      <c r="M97" t="s">
        <v>337</v>
      </c>
    </row>
    <row r="98" spans="1:13" x14ac:dyDescent="0.3">
      <c r="A98">
        <v>22829</v>
      </c>
      <c r="B98" t="s">
        <v>538</v>
      </c>
      <c r="C98" t="s">
        <v>539</v>
      </c>
      <c r="D98" t="str">
        <f>Customers[[#This Row],[First name]]&amp;" "&amp;Customers[[#This Row],[Last name]]</f>
        <v>Jacqueline  Brunelle</v>
      </c>
      <c r="E98" t="s">
        <v>407</v>
      </c>
      <c r="F98" t="s">
        <v>38</v>
      </c>
      <c r="G98" t="s">
        <v>247</v>
      </c>
      <c r="H98" t="s">
        <v>248</v>
      </c>
      <c r="I98">
        <v>56984</v>
      </c>
      <c r="J98" t="s">
        <v>473</v>
      </c>
      <c r="K98" t="s">
        <v>263</v>
      </c>
      <c r="L98" t="s">
        <v>275</v>
      </c>
      <c r="M98" t="s">
        <v>259</v>
      </c>
    </row>
    <row r="99" spans="1:13" x14ac:dyDescent="0.3">
      <c r="A99">
        <v>22883</v>
      </c>
      <c r="B99" t="s">
        <v>540</v>
      </c>
      <c r="C99" t="s">
        <v>357</v>
      </c>
      <c r="D99" t="str">
        <f>Customers[[#This Row],[First name]]&amp;" "&amp;Customers[[#This Row],[Last name]]</f>
        <v>Shi He</v>
      </c>
      <c r="E99" t="s">
        <v>411</v>
      </c>
      <c r="F99" t="s">
        <v>66</v>
      </c>
      <c r="G99" t="s">
        <v>247</v>
      </c>
      <c r="H99" t="s">
        <v>248</v>
      </c>
      <c r="I99">
        <v>23438</v>
      </c>
      <c r="J99" t="s">
        <v>371</v>
      </c>
      <c r="K99" t="s">
        <v>257</v>
      </c>
      <c r="L99" t="s">
        <v>251</v>
      </c>
      <c r="M99" t="s">
        <v>259</v>
      </c>
    </row>
    <row r="100" spans="1:13" x14ac:dyDescent="0.3">
      <c r="A100">
        <v>22911</v>
      </c>
      <c r="B100" t="s">
        <v>541</v>
      </c>
      <c r="C100" t="s">
        <v>542</v>
      </c>
      <c r="D100" t="str">
        <f>Customers[[#This Row],[First name]]&amp;" "&amp;Customers[[#This Row],[Last name]]</f>
        <v>Marisa McCullough</v>
      </c>
      <c r="E100" t="s">
        <v>462</v>
      </c>
      <c r="F100" t="s">
        <v>66</v>
      </c>
      <c r="G100" t="s">
        <v>247</v>
      </c>
      <c r="H100" t="s">
        <v>248</v>
      </c>
      <c r="I100">
        <v>34512</v>
      </c>
      <c r="J100" t="s">
        <v>543</v>
      </c>
      <c r="K100" t="s">
        <v>263</v>
      </c>
      <c r="L100" t="s">
        <v>275</v>
      </c>
      <c r="M100" t="s">
        <v>259</v>
      </c>
    </row>
    <row r="101" spans="1:13" x14ac:dyDescent="0.3">
      <c r="A101">
        <v>22912</v>
      </c>
      <c r="B101" t="s">
        <v>544</v>
      </c>
      <c r="C101" t="s">
        <v>545</v>
      </c>
      <c r="D101" t="str">
        <f>Customers[[#This Row],[First name]]&amp;" "&amp;Customers[[#This Row],[Last name]]</f>
        <v>Stewart Frizzell</v>
      </c>
      <c r="E101" t="s">
        <v>449</v>
      </c>
      <c r="F101" t="s">
        <v>98</v>
      </c>
      <c r="G101" t="s">
        <v>247</v>
      </c>
      <c r="H101" t="s">
        <v>248</v>
      </c>
      <c r="I101">
        <v>56984</v>
      </c>
      <c r="J101" t="s">
        <v>450</v>
      </c>
      <c r="K101" t="s">
        <v>250</v>
      </c>
      <c r="L101" t="s">
        <v>275</v>
      </c>
      <c r="M101" t="s">
        <v>259</v>
      </c>
    </row>
    <row r="102" spans="1:13" x14ac:dyDescent="0.3">
      <c r="A102">
        <v>23133</v>
      </c>
      <c r="B102" t="s">
        <v>546</v>
      </c>
      <c r="C102" t="s">
        <v>547</v>
      </c>
      <c r="D102" t="str">
        <f>Customers[[#This Row],[First name]]&amp;" "&amp;Customers[[#This Row],[Last name]]</f>
        <v>Danielle  Panetier</v>
      </c>
      <c r="E102" t="s">
        <v>407</v>
      </c>
      <c r="F102" t="s">
        <v>41</v>
      </c>
      <c r="G102" t="s">
        <v>247</v>
      </c>
      <c r="H102" t="s">
        <v>248</v>
      </c>
      <c r="I102">
        <v>55778</v>
      </c>
      <c r="J102" t="s">
        <v>548</v>
      </c>
      <c r="K102" t="s">
        <v>250</v>
      </c>
      <c r="L102" t="s">
        <v>258</v>
      </c>
      <c r="M102" t="s">
        <v>259</v>
      </c>
    </row>
    <row r="103" spans="1:13" x14ac:dyDescent="0.3">
      <c r="A103">
        <v>23211</v>
      </c>
      <c r="B103" t="s">
        <v>549</v>
      </c>
      <c r="C103" t="s">
        <v>550</v>
      </c>
      <c r="D103" t="str">
        <f>Customers[[#This Row],[First name]]&amp;" "&amp;Customers[[#This Row],[Last name]]</f>
        <v>Tami Alvarado</v>
      </c>
      <c r="E103" t="s">
        <v>309</v>
      </c>
      <c r="F103" t="s">
        <v>51</v>
      </c>
      <c r="G103" t="s">
        <v>247</v>
      </c>
      <c r="H103" t="s">
        <v>248</v>
      </c>
      <c r="I103">
        <v>98107</v>
      </c>
      <c r="J103" t="s">
        <v>299</v>
      </c>
      <c r="K103" t="s">
        <v>250</v>
      </c>
      <c r="L103" t="s">
        <v>251</v>
      </c>
      <c r="M103" t="s">
        <v>551</v>
      </c>
    </row>
    <row r="104" spans="1:13" x14ac:dyDescent="0.3">
      <c r="A104">
        <v>23361</v>
      </c>
      <c r="B104" t="s">
        <v>552</v>
      </c>
      <c r="C104" t="s">
        <v>265</v>
      </c>
      <c r="D104" t="str">
        <f>Customers[[#This Row],[First name]]&amp;" "&amp;Customers[[#This Row],[Last name]]</f>
        <v>Wei Mai</v>
      </c>
      <c r="E104" t="s">
        <v>291</v>
      </c>
      <c r="F104" t="s">
        <v>41</v>
      </c>
      <c r="G104" t="s">
        <v>247</v>
      </c>
      <c r="H104" t="s">
        <v>248</v>
      </c>
      <c r="I104">
        <v>67435</v>
      </c>
      <c r="J104" t="s">
        <v>553</v>
      </c>
      <c r="K104" t="s">
        <v>263</v>
      </c>
      <c r="L104" t="s">
        <v>251</v>
      </c>
      <c r="M104" t="s">
        <v>337</v>
      </c>
    </row>
    <row r="105" spans="1:13" x14ac:dyDescent="0.3">
      <c r="A105">
        <v>23448</v>
      </c>
      <c r="B105" t="s">
        <v>554</v>
      </c>
      <c r="C105" t="s">
        <v>555</v>
      </c>
      <c r="D105" t="str">
        <f>Customers[[#This Row],[First name]]&amp;" "&amp;Customers[[#This Row],[Last name]]</f>
        <v>Carmelo Foret</v>
      </c>
      <c r="E105" t="s">
        <v>270</v>
      </c>
      <c r="F105" t="s">
        <v>56</v>
      </c>
      <c r="G105" t="s">
        <v>287</v>
      </c>
      <c r="H105" t="s">
        <v>248</v>
      </c>
      <c r="I105">
        <v>23438</v>
      </c>
      <c r="J105" t="s">
        <v>419</v>
      </c>
      <c r="K105" t="s">
        <v>250</v>
      </c>
      <c r="L105" t="s">
        <v>258</v>
      </c>
      <c r="M105" t="s">
        <v>259</v>
      </c>
    </row>
    <row r="106" spans="1:13" x14ac:dyDescent="0.3">
      <c r="A106">
        <v>23450</v>
      </c>
      <c r="B106" t="s">
        <v>556</v>
      </c>
      <c r="C106" t="s">
        <v>557</v>
      </c>
      <c r="D106" t="str">
        <f>Customers[[#This Row],[First name]]&amp;" "&amp;Customers[[#This Row],[Last name]]</f>
        <v>Munira Abrego</v>
      </c>
      <c r="E106" t="s">
        <v>270</v>
      </c>
      <c r="F106" t="s">
        <v>51</v>
      </c>
      <c r="G106" t="s">
        <v>247</v>
      </c>
      <c r="H106" t="s">
        <v>248</v>
      </c>
      <c r="I106">
        <v>88204</v>
      </c>
      <c r="J106" t="s">
        <v>524</v>
      </c>
      <c r="K106" t="s">
        <v>257</v>
      </c>
      <c r="L106" t="s">
        <v>258</v>
      </c>
      <c r="M106" t="s">
        <v>259</v>
      </c>
    </row>
    <row r="107" spans="1:13" x14ac:dyDescent="0.3">
      <c r="A107">
        <v>23455</v>
      </c>
      <c r="B107" t="s">
        <v>558</v>
      </c>
      <c r="C107" t="s">
        <v>559</v>
      </c>
      <c r="D107" t="str">
        <f>Customers[[#This Row],[First name]]&amp;" "&amp;Customers[[#This Row],[Last name]]</f>
        <v>Molly Romero</v>
      </c>
      <c r="E107" t="s">
        <v>320</v>
      </c>
      <c r="F107" t="s">
        <v>46</v>
      </c>
      <c r="G107" t="s">
        <v>351</v>
      </c>
      <c r="H107" t="s">
        <v>248</v>
      </c>
      <c r="I107">
        <v>23402</v>
      </c>
      <c r="J107" t="s">
        <v>373</v>
      </c>
      <c r="K107" t="s">
        <v>257</v>
      </c>
      <c r="L107" t="s">
        <v>275</v>
      </c>
      <c r="M107" t="s">
        <v>519</v>
      </c>
    </row>
    <row r="108" spans="1:13" x14ac:dyDescent="0.3">
      <c r="A108">
        <v>23531</v>
      </c>
      <c r="B108" t="s">
        <v>560</v>
      </c>
      <c r="C108" t="s">
        <v>561</v>
      </c>
      <c r="D108" t="str">
        <f>Customers[[#This Row],[First name]]&amp;" "&amp;Customers[[#This Row],[Last name]]</f>
        <v>Luc Chauvin</v>
      </c>
      <c r="E108" t="s">
        <v>407</v>
      </c>
      <c r="F108" t="s">
        <v>49</v>
      </c>
      <c r="G108" t="s">
        <v>247</v>
      </c>
      <c r="H108" t="s">
        <v>248</v>
      </c>
      <c r="I108">
        <v>10001</v>
      </c>
      <c r="J108" t="s">
        <v>562</v>
      </c>
      <c r="K108" t="s">
        <v>257</v>
      </c>
      <c r="L108" t="s">
        <v>258</v>
      </c>
      <c r="M108" t="s">
        <v>259</v>
      </c>
    </row>
    <row r="109" spans="1:13" x14ac:dyDescent="0.3">
      <c r="A109">
        <v>23585</v>
      </c>
      <c r="B109" t="s">
        <v>563</v>
      </c>
      <c r="C109" t="s">
        <v>301</v>
      </c>
      <c r="D109" t="str">
        <f>Customers[[#This Row],[First name]]&amp;" "&amp;Customers[[#This Row],[Last name]]</f>
        <v>Taqwaa Samaha</v>
      </c>
      <c r="E109" t="s">
        <v>270</v>
      </c>
      <c r="F109" t="s">
        <v>63</v>
      </c>
      <c r="G109" t="s">
        <v>247</v>
      </c>
      <c r="H109" t="s">
        <v>248</v>
      </c>
      <c r="I109">
        <v>97202</v>
      </c>
      <c r="J109" t="s">
        <v>355</v>
      </c>
      <c r="K109" t="s">
        <v>257</v>
      </c>
      <c r="L109" t="s">
        <v>275</v>
      </c>
      <c r="M109" t="s">
        <v>259</v>
      </c>
    </row>
    <row r="110" spans="1:13" x14ac:dyDescent="0.3">
      <c r="A110">
        <v>23607</v>
      </c>
      <c r="B110" t="s">
        <v>564</v>
      </c>
      <c r="C110" t="s">
        <v>565</v>
      </c>
      <c r="D110" t="str">
        <f>Customers[[#This Row],[First name]]&amp;" "&amp;Customers[[#This Row],[Last name]]</f>
        <v>Charline Varieur</v>
      </c>
      <c r="E110" t="s">
        <v>364</v>
      </c>
      <c r="F110" t="s">
        <v>46</v>
      </c>
      <c r="G110" t="s">
        <v>351</v>
      </c>
      <c r="H110" t="s">
        <v>248</v>
      </c>
      <c r="I110">
        <v>55778</v>
      </c>
      <c r="J110" t="s">
        <v>473</v>
      </c>
      <c r="K110" t="s">
        <v>263</v>
      </c>
      <c r="L110" t="s">
        <v>275</v>
      </c>
      <c r="M110" t="s">
        <v>337</v>
      </c>
    </row>
    <row r="111" spans="1:13" x14ac:dyDescent="0.3">
      <c r="A111">
        <v>23687</v>
      </c>
      <c r="B111" t="s">
        <v>566</v>
      </c>
      <c r="C111" t="s">
        <v>567</v>
      </c>
      <c r="D111" t="str">
        <f>Customers[[#This Row],[First name]]&amp;" "&amp;Customers[[#This Row],[Last name]]</f>
        <v>Li Cao</v>
      </c>
      <c r="E111" t="s">
        <v>298</v>
      </c>
      <c r="F111" t="s">
        <v>78</v>
      </c>
      <c r="G111" t="s">
        <v>247</v>
      </c>
      <c r="H111" t="s">
        <v>248</v>
      </c>
      <c r="I111">
        <v>55778</v>
      </c>
      <c r="J111" t="s">
        <v>299</v>
      </c>
      <c r="K111" t="s">
        <v>250</v>
      </c>
      <c r="L111" t="s">
        <v>275</v>
      </c>
      <c r="M111" t="s">
        <v>314</v>
      </c>
    </row>
    <row r="112" spans="1:13" x14ac:dyDescent="0.3">
      <c r="A112">
        <v>23827</v>
      </c>
      <c r="B112" t="s">
        <v>568</v>
      </c>
      <c r="C112" t="s">
        <v>261</v>
      </c>
      <c r="D112" t="str">
        <f>Customers[[#This Row],[First name]]&amp;" "&amp;Customers[[#This Row],[Last name]]</f>
        <v>Nihad Homsi</v>
      </c>
      <c r="E112" t="s">
        <v>282</v>
      </c>
      <c r="F112" t="s">
        <v>78</v>
      </c>
      <c r="G112" t="s">
        <v>247</v>
      </c>
      <c r="H112" t="s">
        <v>248</v>
      </c>
      <c r="I112">
        <v>11215</v>
      </c>
      <c r="J112" t="s">
        <v>279</v>
      </c>
      <c r="K112" t="s">
        <v>250</v>
      </c>
      <c r="L112" t="s">
        <v>275</v>
      </c>
      <c r="M112" t="s">
        <v>259</v>
      </c>
    </row>
    <row r="113" spans="1:13" x14ac:dyDescent="0.3">
      <c r="A113">
        <v>24142</v>
      </c>
      <c r="B113" t="s">
        <v>569</v>
      </c>
      <c r="C113" t="s">
        <v>570</v>
      </c>
      <c r="D113" t="str">
        <f>Customers[[#This Row],[First name]]&amp;" "&amp;Customers[[#This Row],[Last name]]</f>
        <v>Yue Ying Lin</v>
      </c>
      <c r="E113" t="s">
        <v>278</v>
      </c>
      <c r="F113" t="s">
        <v>88</v>
      </c>
      <c r="G113" t="s">
        <v>247</v>
      </c>
      <c r="H113" t="s">
        <v>248</v>
      </c>
      <c r="I113">
        <v>94610</v>
      </c>
      <c r="J113" t="s">
        <v>571</v>
      </c>
      <c r="K113" t="s">
        <v>257</v>
      </c>
      <c r="L113" t="s">
        <v>258</v>
      </c>
      <c r="M113" t="s">
        <v>506</v>
      </c>
    </row>
    <row r="114" spans="1:13" x14ac:dyDescent="0.3">
      <c r="A114">
        <v>24302</v>
      </c>
      <c r="B114" t="s">
        <v>572</v>
      </c>
      <c r="C114" t="s">
        <v>573</v>
      </c>
      <c r="D114" t="str">
        <f>Customers[[#This Row],[First name]]&amp;" "&amp;Customers[[#This Row],[Last name]]</f>
        <v>Eisa Boutros</v>
      </c>
      <c r="E114" t="s">
        <v>332</v>
      </c>
      <c r="F114" t="s">
        <v>43</v>
      </c>
      <c r="G114" t="s">
        <v>247</v>
      </c>
      <c r="H114" t="s">
        <v>248</v>
      </c>
      <c r="I114">
        <v>67435</v>
      </c>
      <c r="J114" t="s">
        <v>373</v>
      </c>
      <c r="K114" t="s">
        <v>250</v>
      </c>
      <c r="L114" t="s">
        <v>258</v>
      </c>
      <c r="M114" t="s">
        <v>259</v>
      </c>
    </row>
    <row r="115" spans="1:13" x14ac:dyDescent="0.3">
      <c r="A115">
        <v>24461</v>
      </c>
      <c r="B115" t="s">
        <v>574</v>
      </c>
      <c r="C115" t="s">
        <v>575</v>
      </c>
      <c r="D115" t="str">
        <f>Customers[[#This Row],[First name]]&amp;" "&amp;Customers[[#This Row],[Last name]]</f>
        <v>Alba Sutton</v>
      </c>
      <c r="E115" t="s">
        <v>390</v>
      </c>
      <c r="F115" t="s">
        <v>51</v>
      </c>
      <c r="G115" t="s">
        <v>247</v>
      </c>
      <c r="H115" t="s">
        <v>248</v>
      </c>
      <c r="I115">
        <v>97202</v>
      </c>
      <c r="J115" t="s">
        <v>576</v>
      </c>
      <c r="K115" t="s">
        <v>257</v>
      </c>
      <c r="L115" t="s">
        <v>275</v>
      </c>
      <c r="M115" t="s">
        <v>259</v>
      </c>
    </row>
    <row r="116" spans="1:13" x14ac:dyDescent="0.3">
      <c r="A116">
        <v>24537</v>
      </c>
      <c r="B116" t="s">
        <v>577</v>
      </c>
      <c r="C116" t="s">
        <v>578</v>
      </c>
      <c r="D116" t="str">
        <f>Customers[[#This Row],[First name]]&amp;" "&amp;Customers[[#This Row],[Last name]]</f>
        <v>Ju Xu</v>
      </c>
      <c r="E116" t="s">
        <v>347</v>
      </c>
      <c r="F116" t="s">
        <v>66</v>
      </c>
      <c r="G116" t="s">
        <v>247</v>
      </c>
      <c r="H116" t="s">
        <v>248</v>
      </c>
      <c r="I116">
        <v>88204</v>
      </c>
      <c r="J116" t="s">
        <v>579</v>
      </c>
      <c r="K116" t="s">
        <v>263</v>
      </c>
      <c r="L116" t="s">
        <v>251</v>
      </c>
      <c r="M116" t="s">
        <v>259</v>
      </c>
    </row>
    <row r="117" spans="1:13" x14ac:dyDescent="0.3">
      <c r="A117">
        <v>24735</v>
      </c>
      <c r="B117" t="s">
        <v>501</v>
      </c>
      <c r="C117" t="s">
        <v>580</v>
      </c>
      <c r="D117" t="str">
        <f>Customers[[#This Row],[First name]]&amp;" "&amp;Customers[[#This Row],[Last name]]</f>
        <v>Philippe Paulet</v>
      </c>
      <c r="E117" t="s">
        <v>291</v>
      </c>
      <c r="F117" t="s">
        <v>54</v>
      </c>
      <c r="G117" t="s">
        <v>287</v>
      </c>
      <c r="H117" t="s">
        <v>248</v>
      </c>
      <c r="I117">
        <v>10001</v>
      </c>
      <c r="J117" t="s">
        <v>295</v>
      </c>
      <c r="K117" t="s">
        <v>250</v>
      </c>
      <c r="L117" t="s">
        <v>275</v>
      </c>
      <c r="M117" t="s">
        <v>252</v>
      </c>
    </row>
    <row r="118" spans="1:13" x14ac:dyDescent="0.3">
      <c r="A118">
        <v>24924</v>
      </c>
      <c r="B118" t="s">
        <v>581</v>
      </c>
      <c r="C118" t="s">
        <v>582</v>
      </c>
      <c r="D118" t="str">
        <f>Customers[[#This Row],[First name]]&amp;" "&amp;Customers[[#This Row],[Last name]]</f>
        <v>Christian Saucier</v>
      </c>
      <c r="E118" t="s">
        <v>435</v>
      </c>
      <c r="F118" t="s">
        <v>63</v>
      </c>
      <c r="G118" t="s">
        <v>247</v>
      </c>
      <c r="H118" t="s">
        <v>248</v>
      </c>
      <c r="I118">
        <v>67435</v>
      </c>
      <c r="J118" t="s">
        <v>271</v>
      </c>
      <c r="K118" t="s">
        <v>257</v>
      </c>
      <c r="L118" t="s">
        <v>251</v>
      </c>
      <c r="M118" t="s">
        <v>259</v>
      </c>
    </row>
    <row r="119" spans="1:13" x14ac:dyDescent="0.3">
      <c r="A119">
        <v>24926</v>
      </c>
      <c r="B119" t="s">
        <v>583</v>
      </c>
      <c r="C119" t="s">
        <v>584</v>
      </c>
      <c r="D119" t="str">
        <f>Customers[[#This Row],[First name]]&amp;" "&amp;Customers[[#This Row],[Last name]]</f>
        <v>Yan Yan Tang</v>
      </c>
      <c r="E119" t="s">
        <v>246</v>
      </c>
      <c r="F119" t="s">
        <v>92</v>
      </c>
      <c r="G119" t="s">
        <v>247</v>
      </c>
      <c r="H119" t="s">
        <v>248</v>
      </c>
      <c r="I119">
        <v>23402</v>
      </c>
      <c r="J119" t="s">
        <v>585</v>
      </c>
      <c r="K119" t="s">
        <v>250</v>
      </c>
      <c r="L119" t="s">
        <v>275</v>
      </c>
      <c r="M119" t="s">
        <v>259</v>
      </c>
    </row>
    <row r="120" spans="1:13" x14ac:dyDescent="0.3">
      <c r="A120">
        <v>24952</v>
      </c>
      <c r="B120" t="s">
        <v>586</v>
      </c>
      <c r="C120" t="s">
        <v>587</v>
      </c>
      <c r="D120" t="str">
        <f>Customers[[#This Row],[First name]]&amp;" "&amp;Customers[[#This Row],[Last name]]</f>
        <v>Michael Yin</v>
      </c>
      <c r="E120" t="s">
        <v>286</v>
      </c>
      <c r="F120" t="s">
        <v>56</v>
      </c>
      <c r="G120" t="s">
        <v>287</v>
      </c>
      <c r="H120" t="s">
        <v>248</v>
      </c>
      <c r="I120">
        <v>23402</v>
      </c>
      <c r="J120" t="s">
        <v>588</v>
      </c>
      <c r="K120" t="s">
        <v>257</v>
      </c>
      <c r="L120" t="s">
        <v>275</v>
      </c>
      <c r="M120" t="s">
        <v>259</v>
      </c>
    </row>
    <row r="121" spans="1:13" x14ac:dyDescent="0.3">
      <c r="A121">
        <v>25168</v>
      </c>
      <c r="B121" t="s">
        <v>589</v>
      </c>
      <c r="C121" t="s">
        <v>590</v>
      </c>
      <c r="D121" t="str">
        <f>Customers[[#This Row],[First name]]&amp;" "&amp;Customers[[#This Row],[Last name]]</f>
        <v>Harriet Finch</v>
      </c>
      <c r="E121" t="s">
        <v>360</v>
      </c>
      <c r="F121" t="s">
        <v>145</v>
      </c>
      <c r="G121" t="s">
        <v>247</v>
      </c>
      <c r="H121" t="s">
        <v>248</v>
      </c>
      <c r="I121">
        <v>67435</v>
      </c>
      <c r="J121" t="s">
        <v>591</v>
      </c>
      <c r="K121" t="s">
        <v>263</v>
      </c>
      <c r="L121" t="s">
        <v>251</v>
      </c>
      <c r="M121" t="s">
        <v>259</v>
      </c>
    </row>
    <row r="122" spans="1:13" x14ac:dyDescent="0.3">
      <c r="A122">
        <v>25226</v>
      </c>
      <c r="B122" t="s">
        <v>592</v>
      </c>
      <c r="C122" t="s">
        <v>593</v>
      </c>
      <c r="D122" t="str">
        <f>Customers[[#This Row],[First name]]&amp;" "&amp;Customers[[#This Row],[Last name]]</f>
        <v>Gerard Masse</v>
      </c>
      <c r="E122" t="s">
        <v>305</v>
      </c>
      <c r="F122" t="s">
        <v>96</v>
      </c>
      <c r="G122" t="s">
        <v>247</v>
      </c>
      <c r="H122" t="s">
        <v>248</v>
      </c>
      <c r="I122">
        <v>56984</v>
      </c>
      <c r="J122" t="s">
        <v>383</v>
      </c>
      <c r="K122" t="s">
        <v>257</v>
      </c>
      <c r="L122" t="s">
        <v>275</v>
      </c>
      <c r="M122" t="s">
        <v>259</v>
      </c>
    </row>
    <row r="123" spans="1:13" x14ac:dyDescent="0.3">
      <c r="A123">
        <v>25329</v>
      </c>
      <c r="B123" t="s">
        <v>594</v>
      </c>
      <c r="C123" t="s">
        <v>595</v>
      </c>
      <c r="D123" t="str">
        <f>Customers[[#This Row],[First name]]&amp;" "&amp;Customers[[#This Row],[Last name]]</f>
        <v>Jenna Hanania</v>
      </c>
      <c r="E123" t="s">
        <v>326</v>
      </c>
      <c r="F123" t="s">
        <v>92</v>
      </c>
      <c r="G123" t="s">
        <v>247</v>
      </c>
      <c r="H123" t="s">
        <v>248</v>
      </c>
      <c r="I123">
        <v>11215</v>
      </c>
      <c r="J123" t="s">
        <v>405</v>
      </c>
      <c r="K123" t="s">
        <v>257</v>
      </c>
      <c r="L123" t="s">
        <v>275</v>
      </c>
      <c r="M123" t="s">
        <v>259</v>
      </c>
    </row>
    <row r="124" spans="1:13" x14ac:dyDescent="0.3">
      <c r="A124">
        <v>25355</v>
      </c>
      <c r="B124" t="s">
        <v>596</v>
      </c>
      <c r="C124" t="s">
        <v>597</v>
      </c>
      <c r="D124" t="str">
        <f>Customers[[#This Row],[First name]]&amp;" "&amp;Customers[[#This Row],[Last name]]</f>
        <v>Miles McDaniel</v>
      </c>
      <c r="E124" t="s">
        <v>332</v>
      </c>
      <c r="F124" t="s">
        <v>98</v>
      </c>
      <c r="G124" t="s">
        <v>247</v>
      </c>
      <c r="H124" t="s">
        <v>248</v>
      </c>
      <c r="I124">
        <v>23438</v>
      </c>
      <c r="J124" t="s">
        <v>598</v>
      </c>
      <c r="K124" t="s">
        <v>250</v>
      </c>
      <c r="L124" t="s">
        <v>251</v>
      </c>
      <c r="M124" t="s">
        <v>259</v>
      </c>
    </row>
    <row r="125" spans="1:13" x14ac:dyDescent="0.3">
      <c r="A125">
        <v>25511</v>
      </c>
      <c r="B125" t="s">
        <v>599</v>
      </c>
      <c r="C125" t="s">
        <v>521</v>
      </c>
      <c r="D125" t="str">
        <f>Customers[[#This Row],[First name]]&amp;" "&amp;Customers[[#This Row],[Last name]]</f>
        <v>Maurice Charron</v>
      </c>
      <c r="E125" t="s">
        <v>347</v>
      </c>
      <c r="F125" t="s">
        <v>43</v>
      </c>
      <c r="G125" t="s">
        <v>247</v>
      </c>
      <c r="H125" t="s">
        <v>248</v>
      </c>
      <c r="I125">
        <v>23438</v>
      </c>
      <c r="J125" t="s">
        <v>579</v>
      </c>
      <c r="K125" t="s">
        <v>250</v>
      </c>
      <c r="L125" t="s">
        <v>275</v>
      </c>
      <c r="M125" t="s">
        <v>551</v>
      </c>
    </row>
    <row r="126" spans="1:13" x14ac:dyDescent="0.3">
      <c r="A126">
        <v>25523</v>
      </c>
      <c r="B126" t="s">
        <v>600</v>
      </c>
      <c r="C126" t="s">
        <v>601</v>
      </c>
      <c r="D126" t="str">
        <f>Customers[[#This Row],[First name]]&amp;" "&amp;Customers[[#This Row],[Last name]]</f>
        <v>Horace Summerlin</v>
      </c>
      <c r="E126" t="s">
        <v>298</v>
      </c>
      <c r="F126" t="s">
        <v>51</v>
      </c>
      <c r="G126" t="s">
        <v>247</v>
      </c>
      <c r="H126" t="s">
        <v>248</v>
      </c>
      <c r="I126">
        <v>23438</v>
      </c>
      <c r="J126" t="s">
        <v>460</v>
      </c>
      <c r="K126" t="s">
        <v>250</v>
      </c>
      <c r="L126" t="s">
        <v>258</v>
      </c>
      <c r="M126" t="s">
        <v>259</v>
      </c>
    </row>
    <row r="127" spans="1:13" x14ac:dyDescent="0.3">
      <c r="A127">
        <v>25764</v>
      </c>
      <c r="B127" t="s">
        <v>602</v>
      </c>
      <c r="C127" t="s">
        <v>603</v>
      </c>
      <c r="D127" t="str">
        <f>Customers[[#This Row],[First name]]&amp;" "&amp;Customers[[#This Row],[Last name]]</f>
        <v>Marcos Serna</v>
      </c>
      <c r="E127" t="s">
        <v>411</v>
      </c>
      <c r="F127" t="s">
        <v>84</v>
      </c>
      <c r="G127" t="s">
        <v>247</v>
      </c>
      <c r="H127" t="s">
        <v>248</v>
      </c>
      <c r="I127">
        <v>67839</v>
      </c>
      <c r="J127" t="s">
        <v>571</v>
      </c>
      <c r="K127" t="s">
        <v>250</v>
      </c>
      <c r="L127" t="s">
        <v>251</v>
      </c>
      <c r="M127" t="s">
        <v>259</v>
      </c>
    </row>
    <row r="128" spans="1:13" x14ac:dyDescent="0.3">
      <c r="A128">
        <v>25772</v>
      </c>
      <c r="B128" t="s">
        <v>406</v>
      </c>
      <c r="C128" t="s">
        <v>604</v>
      </c>
      <c r="D128" t="str">
        <f>Customers[[#This Row],[First name]]&amp;" "&amp;Customers[[#This Row],[Last name]]</f>
        <v>Yi Min Lu</v>
      </c>
      <c r="E128" t="s">
        <v>255</v>
      </c>
      <c r="F128" t="s">
        <v>96</v>
      </c>
      <c r="G128" t="s">
        <v>247</v>
      </c>
      <c r="H128" t="s">
        <v>248</v>
      </c>
      <c r="I128">
        <v>67435</v>
      </c>
      <c r="J128" t="s">
        <v>267</v>
      </c>
      <c r="K128" t="s">
        <v>263</v>
      </c>
      <c r="L128" t="s">
        <v>275</v>
      </c>
      <c r="M128" t="s">
        <v>259</v>
      </c>
    </row>
    <row r="129" spans="1:13" x14ac:dyDescent="0.3">
      <c r="A129">
        <v>25929</v>
      </c>
      <c r="B129" t="s">
        <v>353</v>
      </c>
      <c r="C129" t="s">
        <v>605</v>
      </c>
      <c r="D129" t="str">
        <f>Customers[[#This Row],[First name]]&amp;" "&amp;Customers[[#This Row],[Last name]]</f>
        <v>Hafsa Dallah</v>
      </c>
      <c r="E129" t="s">
        <v>286</v>
      </c>
      <c r="F129" t="s">
        <v>66</v>
      </c>
      <c r="G129" t="s">
        <v>247</v>
      </c>
      <c r="H129" t="s">
        <v>248</v>
      </c>
      <c r="I129">
        <v>97202</v>
      </c>
      <c r="J129" t="s">
        <v>606</v>
      </c>
      <c r="K129" t="s">
        <v>257</v>
      </c>
      <c r="L129" t="s">
        <v>275</v>
      </c>
      <c r="M129" t="s">
        <v>252</v>
      </c>
    </row>
    <row r="130" spans="1:13" x14ac:dyDescent="0.3">
      <c r="A130">
        <v>25940</v>
      </c>
      <c r="B130" t="s">
        <v>607</v>
      </c>
      <c r="C130" t="s">
        <v>608</v>
      </c>
      <c r="D130" t="str">
        <f>Customers[[#This Row],[First name]]&amp;" "&amp;Customers[[#This Row],[Last name]]</f>
        <v>Douglas Townes</v>
      </c>
      <c r="E130" t="s">
        <v>286</v>
      </c>
      <c r="F130" t="s">
        <v>84</v>
      </c>
      <c r="G130" t="s">
        <v>247</v>
      </c>
      <c r="H130" t="s">
        <v>248</v>
      </c>
      <c r="I130">
        <v>88204</v>
      </c>
      <c r="J130" t="s">
        <v>476</v>
      </c>
      <c r="K130" t="s">
        <v>250</v>
      </c>
      <c r="L130" t="s">
        <v>258</v>
      </c>
      <c r="M130" t="s">
        <v>259</v>
      </c>
    </row>
    <row r="131" spans="1:13" x14ac:dyDescent="0.3">
      <c r="A131">
        <v>26018</v>
      </c>
      <c r="B131" t="s">
        <v>609</v>
      </c>
      <c r="C131" t="s">
        <v>610</v>
      </c>
      <c r="D131" t="str">
        <f>Customers[[#This Row],[First name]]&amp;" "&amp;Customers[[#This Row],[Last name]]</f>
        <v>Helene Rocher</v>
      </c>
      <c r="E131" t="s">
        <v>282</v>
      </c>
      <c r="F131" t="s">
        <v>63</v>
      </c>
      <c r="G131" t="s">
        <v>247</v>
      </c>
      <c r="H131" t="s">
        <v>248</v>
      </c>
      <c r="I131">
        <v>34512</v>
      </c>
      <c r="J131" t="s">
        <v>463</v>
      </c>
      <c r="K131" t="s">
        <v>257</v>
      </c>
      <c r="L131" t="s">
        <v>251</v>
      </c>
      <c r="M131" t="s">
        <v>259</v>
      </c>
    </row>
    <row r="132" spans="1:13" x14ac:dyDescent="0.3">
      <c r="A132">
        <v>26269</v>
      </c>
      <c r="B132" t="s">
        <v>611</v>
      </c>
      <c r="C132" t="s">
        <v>612</v>
      </c>
      <c r="D132" t="str">
        <f>Customers[[#This Row],[First name]]&amp;" "&amp;Customers[[#This Row],[Last name]]</f>
        <v>Antonio Castaneda</v>
      </c>
      <c r="E132" t="s">
        <v>462</v>
      </c>
      <c r="F132" t="s">
        <v>96</v>
      </c>
      <c r="G132" t="s">
        <v>247</v>
      </c>
      <c r="H132" t="s">
        <v>248</v>
      </c>
      <c r="I132">
        <v>94568</v>
      </c>
      <c r="J132" t="s">
        <v>511</v>
      </c>
      <c r="K132" t="s">
        <v>250</v>
      </c>
      <c r="L132" t="s">
        <v>275</v>
      </c>
      <c r="M132" t="s">
        <v>259</v>
      </c>
    </row>
    <row r="133" spans="1:13" x14ac:dyDescent="0.3">
      <c r="A133">
        <v>26350</v>
      </c>
      <c r="B133" t="s">
        <v>613</v>
      </c>
      <c r="C133" t="s">
        <v>614</v>
      </c>
      <c r="D133" t="str">
        <f>Customers[[#This Row],[First name]]&amp;" "&amp;Customers[[#This Row],[Last name]]</f>
        <v>Josephine  Grondin</v>
      </c>
      <c r="E133" t="s">
        <v>462</v>
      </c>
      <c r="F133" t="s">
        <v>84</v>
      </c>
      <c r="G133" t="s">
        <v>247</v>
      </c>
      <c r="H133" t="s">
        <v>248</v>
      </c>
      <c r="I133">
        <v>55778</v>
      </c>
      <c r="J133" t="s">
        <v>361</v>
      </c>
      <c r="K133" t="s">
        <v>257</v>
      </c>
      <c r="L133" t="s">
        <v>258</v>
      </c>
      <c r="M133" t="s">
        <v>259</v>
      </c>
    </row>
    <row r="134" spans="1:13" x14ac:dyDescent="0.3">
      <c r="A134">
        <v>26500</v>
      </c>
      <c r="B134" t="s">
        <v>615</v>
      </c>
      <c r="C134" t="s">
        <v>290</v>
      </c>
      <c r="D134" t="str">
        <f>Customers[[#This Row],[First name]]&amp;" "&amp;Customers[[#This Row],[Last name]]</f>
        <v>Blaise Margand</v>
      </c>
      <c r="E134" t="s">
        <v>449</v>
      </c>
      <c r="F134" t="s">
        <v>84</v>
      </c>
      <c r="G134" t="s">
        <v>247</v>
      </c>
      <c r="H134" t="s">
        <v>248</v>
      </c>
      <c r="I134">
        <v>56984</v>
      </c>
      <c r="J134" t="s">
        <v>387</v>
      </c>
      <c r="K134" t="s">
        <v>263</v>
      </c>
      <c r="L134" t="s">
        <v>251</v>
      </c>
      <c r="M134" t="s">
        <v>259</v>
      </c>
    </row>
    <row r="135" spans="1:13" x14ac:dyDescent="0.3">
      <c r="A135">
        <v>26510</v>
      </c>
      <c r="B135" t="s">
        <v>616</v>
      </c>
      <c r="C135" t="s">
        <v>617</v>
      </c>
      <c r="D135" t="str">
        <f>Customers[[#This Row],[First name]]&amp;" "&amp;Customers[[#This Row],[Last name]]</f>
        <v>Caresse Cartier</v>
      </c>
      <c r="E135" t="s">
        <v>309</v>
      </c>
      <c r="F135" t="s">
        <v>56</v>
      </c>
      <c r="G135" t="s">
        <v>287</v>
      </c>
      <c r="H135" t="s">
        <v>248</v>
      </c>
      <c r="I135">
        <v>34512</v>
      </c>
      <c r="J135" t="s">
        <v>249</v>
      </c>
      <c r="K135" t="s">
        <v>257</v>
      </c>
      <c r="L135" t="s">
        <v>275</v>
      </c>
      <c r="M135" t="s">
        <v>259</v>
      </c>
    </row>
    <row r="136" spans="1:13" x14ac:dyDescent="0.3">
      <c r="A136">
        <v>26512</v>
      </c>
      <c r="B136" t="s">
        <v>618</v>
      </c>
      <c r="C136" t="s">
        <v>619</v>
      </c>
      <c r="D136" t="str">
        <f>Customers[[#This Row],[First name]]&amp;" "&amp;Customers[[#This Row],[Last name]]</f>
        <v>Pramod  Mistry</v>
      </c>
      <c r="E136" t="s">
        <v>266</v>
      </c>
      <c r="F136" t="s">
        <v>41</v>
      </c>
      <c r="G136" t="s">
        <v>247</v>
      </c>
      <c r="H136" t="s">
        <v>248</v>
      </c>
      <c r="I136">
        <v>55778</v>
      </c>
      <c r="J136" t="s">
        <v>361</v>
      </c>
      <c r="K136" t="s">
        <v>250</v>
      </c>
      <c r="L136" t="s">
        <v>251</v>
      </c>
      <c r="M136" t="s">
        <v>259</v>
      </c>
    </row>
    <row r="137" spans="1:13" x14ac:dyDescent="0.3">
      <c r="A137">
        <v>26554</v>
      </c>
      <c r="B137" t="s">
        <v>372</v>
      </c>
      <c r="C137" t="s">
        <v>620</v>
      </c>
      <c r="D137" t="str">
        <f>Customers[[#This Row],[First name]]&amp;" "&amp;Customers[[#This Row],[Last name]]</f>
        <v>Fang Yin Tu</v>
      </c>
      <c r="E137" t="s">
        <v>390</v>
      </c>
      <c r="F137" t="s">
        <v>51</v>
      </c>
      <c r="G137" t="s">
        <v>247</v>
      </c>
      <c r="H137" t="s">
        <v>248</v>
      </c>
      <c r="I137">
        <v>67839</v>
      </c>
      <c r="J137" t="s">
        <v>621</v>
      </c>
      <c r="K137" t="s">
        <v>257</v>
      </c>
      <c r="L137" t="s">
        <v>258</v>
      </c>
      <c r="M137" t="s">
        <v>622</v>
      </c>
    </row>
    <row r="138" spans="1:13" x14ac:dyDescent="0.3">
      <c r="A138">
        <v>26564</v>
      </c>
      <c r="B138" t="s">
        <v>294</v>
      </c>
      <c r="C138" t="s">
        <v>566</v>
      </c>
      <c r="D138" t="str">
        <f>Customers[[#This Row],[First name]]&amp;" "&amp;Customers[[#This Row],[Last name]]</f>
        <v>Sun Li</v>
      </c>
      <c r="E138" t="s">
        <v>332</v>
      </c>
      <c r="F138" t="s">
        <v>46</v>
      </c>
      <c r="G138" t="s">
        <v>351</v>
      </c>
      <c r="H138" t="s">
        <v>248</v>
      </c>
      <c r="I138">
        <v>67435</v>
      </c>
      <c r="J138" t="s">
        <v>355</v>
      </c>
      <c r="K138" t="s">
        <v>257</v>
      </c>
      <c r="L138" t="s">
        <v>275</v>
      </c>
      <c r="M138" t="s">
        <v>259</v>
      </c>
    </row>
    <row r="139" spans="1:13" x14ac:dyDescent="0.3">
      <c r="A139">
        <v>27191</v>
      </c>
      <c r="B139" t="s">
        <v>623</v>
      </c>
      <c r="C139" t="s">
        <v>540</v>
      </c>
      <c r="D139" t="str">
        <f>Customers[[#This Row],[First name]]&amp;" "&amp;Customers[[#This Row],[Last name]]</f>
        <v>Qi Shi</v>
      </c>
      <c r="E139" t="s">
        <v>340</v>
      </c>
      <c r="F139" t="s">
        <v>38</v>
      </c>
      <c r="G139" t="s">
        <v>247</v>
      </c>
      <c r="H139" t="s">
        <v>248</v>
      </c>
      <c r="I139">
        <v>88204</v>
      </c>
      <c r="J139" t="s">
        <v>352</v>
      </c>
      <c r="K139" t="s">
        <v>250</v>
      </c>
      <c r="L139" t="s">
        <v>275</v>
      </c>
      <c r="M139" t="s">
        <v>259</v>
      </c>
    </row>
    <row r="140" spans="1:13" x14ac:dyDescent="0.3">
      <c r="A140">
        <v>27538</v>
      </c>
      <c r="B140" t="s">
        <v>624</v>
      </c>
      <c r="C140" t="s">
        <v>521</v>
      </c>
      <c r="D140" t="str">
        <f>Customers[[#This Row],[First name]]&amp;" "&amp;Customers[[#This Row],[Last name]]</f>
        <v>David Charron</v>
      </c>
      <c r="E140" t="s">
        <v>326</v>
      </c>
      <c r="F140" t="s">
        <v>38</v>
      </c>
      <c r="G140" t="s">
        <v>247</v>
      </c>
      <c r="H140" t="s">
        <v>248</v>
      </c>
      <c r="I140">
        <v>56984</v>
      </c>
      <c r="J140" t="s">
        <v>497</v>
      </c>
      <c r="K140" t="s">
        <v>250</v>
      </c>
      <c r="L140" t="s">
        <v>275</v>
      </c>
      <c r="M140" t="s">
        <v>259</v>
      </c>
    </row>
    <row r="141" spans="1:13" x14ac:dyDescent="0.3">
      <c r="A141">
        <v>27560</v>
      </c>
      <c r="B141" t="s">
        <v>625</v>
      </c>
      <c r="C141" t="s">
        <v>626</v>
      </c>
      <c r="D141" t="str">
        <f>Customers[[#This Row],[First name]]&amp;" "&amp;Customers[[#This Row],[Last name]]</f>
        <v>Cameron Hyde</v>
      </c>
      <c r="E141" t="s">
        <v>320</v>
      </c>
      <c r="F141" t="s">
        <v>43</v>
      </c>
      <c r="G141" t="s">
        <v>247</v>
      </c>
      <c r="H141" t="s">
        <v>248</v>
      </c>
      <c r="I141">
        <v>67839</v>
      </c>
      <c r="J141" t="s">
        <v>576</v>
      </c>
      <c r="K141" t="s">
        <v>250</v>
      </c>
      <c r="L141" t="s">
        <v>275</v>
      </c>
      <c r="M141" t="s">
        <v>342</v>
      </c>
    </row>
    <row r="142" spans="1:13" x14ac:dyDescent="0.3">
      <c r="A142">
        <v>27850</v>
      </c>
      <c r="B142" t="s">
        <v>627</v>
      </c>
      <c r="C142" t="s">
        <v>496</v>
      </c>
      <c r="D142" t="str">
        <f>Customers[[#This Row],[First name]]&amp;" "&amp;Customers[[#This Row],[Last name]]</f>
        <v>Andree Meilleur</v>
      </c>
      <c r="E142" t="s">
        <v>278</v>
      </c>
      <c r="F142" t="s">
        <v>38</v>
      </c>
      <c r="G142" t="s">
        <v>247</v>
      </c>
      <c r="H142" t="s">
        <v>248</v>
      </c>
      <c r="I142">
        <v>11215</v>
      </c>
      <c r="J142" t="s">
        <v>249</v>
      </c>
      <c r="K142" t="s">
        <v>250</v>
      </c>
      <c r="L142" t="s">
        <v>251</v>
      </c>
      <c r="M142" t="s">
        <v>506</v>
      </c>
    </row>
    <row r="143" spans="1:13" x14ac:dyDescent="0.3">
      <c r="A143">
        <v>27995</v>
      </c>
      <c r="B143" t="s">
        <v>540</v>
      </c>
      <c r="C143" t="s">
        <v>628</v>
      </c>
      <c r="D143" t="str">
        <f>Customers[[#This Row],[First name]]&amp;" "&amp;Customers[[#This Row],[Last name]]</f>
        <v>Shi Hu</v>
      </c>
      <c r="E143" t="s">
        <v>462</v>
      </c>
      <c r="F143" t="s">
        <v>43</v>
      </c>
      <c r="G143" t="s">
        <v>247</v>
      </c>
      <c r="H143" t="s">
        <v>248</v>
      </c>
      <c r="I143">
        <v>23402</v>
      </c>
      <c r="J143" t="s">
        <v>463</v>
      </c>
      <c r="K143" t="s">
        <v>263</v>
      </c>
      <c r="L143" t="s">
        <v>258</v>
      </c>
      <c r="M143" t="s">
        <v>259</v>
      </c>
    </row>
    <row r="144" spans="1:13" x14ac:dyDescent="0.3">
      <c r="A144">
        <v>28317</v>
      </c>
      <c r="B144" t="s">
        <v>566</v>
      </c>
      <c r="C144" t="s">
        <v>382</v>
      </c>
      <c r="D144" t="str">
        <f>Customers[[#This Row],[First name]]&amp;" "&amp;Customers[[#This Row],[Last name]]</f>
        <v>Li Long</v>
      </c>
      <c r="E144" t="s">
        <v>435</v>
      </c>
      <c r="F144" t="s">
        <v>51</v>
      </c>
      <c r="G144" t="s">
        <v>247</v>
      </c>
      <c r="H144" t="s">
        <v>248</v>
      </c>
      <c r="I144">
        <v>88204</v>
      </c>
      <c r="J144" t="s">
        <v>313</v>
      </c>
      <c r="K144" t="s">
        <v>257</v>
      </c>
      <c r="L144" t="s">
        <v>258</v>
      </c>
      <c r="M144" t="s">
        <v>259</v>
      </c>
    </row>
    <row r="145" spans="1:13" x14ac:dyDescent="0.3">
      <c r="A145">
        <v>28365</v>
      </c>
      <c r="B145" t="s">
        <v>629</v>
      </c>
      <c r="C145" t="s">
        <v>630</v>
      </c>
      <c r="D145" t="str">
        <f>Customers[[#This Row],[First name]]&amp;" "&amp;Customers[[#This Row],[Last name]]</f>
        <v>Velma Buckner</v>
      </c>
      <c r="E145" t="s">
        <v>435</v>
      </c>
      <c r="F145" t="s">
        <v>54</v>
      </c>
      <c r="G145" t="s">
        <v>287</v>
      </c>
      <c r="H145" t="s">
        <v>248</v>
      </c>
      <c r="I145">
        <v>56984</v>
      </c>
      <c r="J145" t="s">
        <v>460</v>
      </c>
      <c r="K145" t="s">
        <v>250</v>
      </c>
      <c r="L145" t="s">
        <v>275</v>
      </c>
      <c r="M145" t="s">
        <v>259</v>
      </c>
    </row>
    <row r="146" spans="1:13" x14ac:dyDescent="0.3">
      <c r="A146">
        <v>28732</v>
      </c>
      <c r="B146" t="s">
        <v>631</v>
      </c>
      <c r="C146" t="s">
        <v>632</v>
      </c>
      <c r="D146" t="str">
        <f>Customers[[#This Row],[First name]]&amp;" "&amp;Customers[[#This Row],[Last name]]</f>
        <v>Coralie Potvin</v>
      </c>
      <c r="E146" t="s">
        <v>390</v>
      </c>
      <c r="F146" t="s">
        <v>78</v>
      </c>
      <c r="G146" t="s">
        <v>247</v>
      </c>
      <c r="H146" t="s">
        <v>248</v>
      </c>
      <c r="I146">
        <v>98107</v>
      </c>
      <c r="J146" t="s">
        <v>633</v>
      </c>
      <c r="K146" t="s">
        <v>263</v>
      </c>
      <c r="L146" t="s">
        <v>275</v>
      </c>
      <c r="M146" t="s">
        <v>259</v>
      </c>
    </row>
  </sheetData>
  <sortState xmlns:xlrd2="http://schemas.microsoft.com/office/spreadsheetml/2017/richdata2" ref="A2:M146">
    <sortCondition ref="A135:A14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7D62-DC34-4D3E-9A60-B8025B9CA4DB}">
  <dimension ref="A1:H148"/>
  <sheetViews>
    <sheetView zoomScale="70" zoomScaleNormal="70" workbookViewId="0">
      <selection activeCell="D8" sqref="D8"/>
    </sheetView>
  </sheetViews>
  <sheetFormatPr defaultRowHeight="14.4" x14ac:dyDescent="0.3"/>
  <cols>
    <col min="1" max="1" width="23" customWidth="1"/>
    <col min="2" max="2" width="15.6640625" bestFit="1" customWidth="1"/>
    <col min="3" max="3" width="20.5546875" customWidth="1"/>
    <col min="4" max="4" width="20.21875" customWidth="1"/>
    <col min="5" max="5" width="24.6640625" customWidth="1"/>
    <col min="6" max="6" width="7.6640625" customWidth="1"/>
    <col min="7" max="7" width="25.6640625" customWidth="1"/>
  </cols>
  <sheetData>
    <row r="1" spans="1:8" ht="25.8" x14ac:dyDescent="0.5">
      <c r="A1" s="6" t="s">
        <v>634</v>
      </c>
      <c r="G1" s="6" t="s">
        <v>635</v>
      </c>
    </row>
    <row r="2" spans="1:8" ht="25.8" x14ac:dyDescent="0.5">
      <c r="F2" s="6"/>
    </row>
    <row r="3" spans="1:8" ht="43.8" thickBot="1" x14ac:dyDescent="0.35">
      <c r="A3" s="14" t="s">
        <v>636</v>
      </c>
      <c r="B3" s="14" t="s">
        <v>241</v>
      </c>
      <c r="C3" s="9" t="s">
        <v>637</v>
      </c>
      <c r="D3" s="9" t="s">
        <v>638</v>
      </c>
      <c r="E3" s="23" t="s">
        <v>639</v>
      </c>
      <c r="G3" s="25" t="s">
        <v>640</v>
      </c>
      <c r="H3" s="24"/>
    </row>
    <row r="4" spans="1:8" ht="15" thickTop="1" x14ac:dyDescent="0.3">
      <c r="A4" t="s">
        <v>132</v>
      </c>
      <c r="B4" t="s">
        <v>250</v>
      </c>
      <c r="C4" t="s">
        <v>251</v>
      </c>
    </row>
    <row r="5" spans="1:8" x14ac:dyDescent="0.3">
      <c r="A5" t="s">
        <v>131</v>
      </c>
      <c r="B5" t="s">
        <v>257</v>
      </c>
      <c r="C5" t="s">
        <v>258</v>
      </c>
    </row>
    <row r="6" spans="1:8" x14ac:dyDescent="0.3">
      <c r="A6" t="s">
        <v>128</v>
      </c>
      <c r="B6" t="s">
        <v>263</v>
      </c>
      <c r="C6" t="s">
        <v>251</v>
      </c>
    </row>
    <row r="7" spans="1:8" x14ac:dyDescent="0.3">
      <c r="A7" t="s">
        <v>149</v>
      </c>
      <c r="B7" t="s">
        <v>250</v>
      </c>
      <c r="C7" t="s">
        <v>251</v>
      </c>
    </row>
    <row r="8" spans="1:8" x14ac:dyDescent="0.3">
      <c r="A8" t="s">
        <v>155</v>
      </c>
      <c r="B8" t="s">
        <v>263</v>
      </c>
      <c r="C8" t="s">
        <v>258</v>
      </c>
    </row>
    <row r="9" spans="1:8" x14ac:dyDescent="0.3">
      <c r="A9" t="s">
        <v>207</v>
      </c>
      <c r="B9" t="s">
        <v>263</v>
      </c>
      <c r="C9" t="s">
        <v>275</v>
      </c>
    </row>
    <row r="10" spans="1:8" x14ac:dyDescent="0.3">
      <c r="A10" t="s">
        <v>100</v>
      </c>
      <c r="B10" t="s">
        <v>263</v>
      </c>
      <c r="C10" t="s">
        <v>258</v>
      </c>
    </row>
    <row r="11" spans="1:8" x14ac:dyDescent="0.3">
      <c r="A11" t="s">
        <v>48</v>
      </c>
      <c r="B11" t="s">
        <v>257</v>
      </c>
      <c r="C11" t="s">
        <v>258</v>
      </c>
    </row>
    <row r="12" spans="1:8" x14ac:dyDescent="0.3">
      <c r="A12" t="s">
        <v>157</v>
      </c>
      <c r="B12" t="s">
        <v>263</v>
      </c>
      <c r="C12" t="s">
        <v>258</v>
      </c>
    </row>
    <row r="13" spans="1:8" x14ac:dyDescent="0.3">
      <c r="A13" t="s">
        <v>166</v>
      </c>
      <c r="B13" t="s">
        <v>250</v>
      </c>
      <c r="C13" t="s">
        <v>275</v>
      </c>
    </row>
    <row r="14" spans="1:8" x14ac:dyDescent="0.3">
      <c r="A14" t="s">
        <v>156</v>
      </c>
      <c r="B14" t="s">
        <v>250</v>
      </c>
      <c r="C14" t="s">
        <v>275</v>
      </c>
    </row>
    <row r="15" spans="1:8" x14ac:dyDescent="0.3">
      <c r="A15" t="s">
        <v>90</v>
      </c>
      <c r="B15" t="s">
        <v>263</v>
      </c>
      <c r="C15" t="s">
        <v>251</v>
      </c>
    </row>
    <row r="16" spans="1:8" x14ac:dyDescent="0.3">
      <c r="A16" t="s">
        <v>42</v>
      </c>
      <c r="B16" t="s">
        <v>250</v>
      </c>
      <c r="C16" t="s">
        <v>258</v>
      </c>
    </row>
    <row r="17" spans="1:3" x14ac:dyDescent="0.3">
      <c r="A17" t="s">
        <v>121</v>
      </c>
      <c r="B17" t="s">
        <v>250</v>
      </c>
      <c r="C17" t="s">
        <v>258</v>
      </c>
    </row>
    <row r="18" spans="1:3" x14ac:dyDescent="0.3">
      <c r="A18" t="s">
        <v>177</v>
      </c>
      <c r="B18" t="s">
        <v>250</v>
      </c>
      <c r="C18" t="s">
        <v>251</v>
      </c>
    </row>
    <row r="19" spans="1:3" x14ac:dyDescent="0.3">
      <c r="A19" t="s">
        <v>143</v>
      </c>
      <c r="B19" t="s">
        <v>263</v>
      </c>
      <c r="C19" t="s">
        <v>258</v>
      </c>
    </row>
    <row r="20" spans="1:3" x14ac:dyDescent="0.3">
      <c r="A20" t="s">
        <v>34</v>
      </c>
      <c r="B20" t="s">
        <v>263</v>
      </c>
      <c r="C20" t="s">
        <v>275</v>
      </c>
    </row>
    <row r="21" spans="1:3" x14ac:dyDescent="0.3">
      <c r="A21" t="s">
        <v>197</v>
      </c>
      <c r="B21" t="s">
        <v>263</v>
      </c>
      <c r="C21" t="s">
        <v>275</v>
      </c>
    </row>
    <row r="22" spans="1:3" x14ac:dyDescent="0.3">
      <c r="A22" t="s">
        <v>133</v>
      </c>
      <c r="B22" t="s">
        <v>263</v>
      </c>
      <c r="C22" t="s">
        <v>275</v>
      </c>
    </row>
    <row r="23" spans="1:3" x14ac:dyDescent="0.3">
      <c r="A23" t="s">
        <v>189</v>
      </c>
      <c r="B23" t="s">
        <v>250</v>
      </c>
      <c r="C23" t="s">
        <v>275</v>
      </c>
    </row>
    <row r="24" spans="1:3" x14ac:dyDescent="0.3">
      <c r="A24" s="11" t="s">
        <v>102</v>
      </c>
      <c r="B24" t="s">
        <v>250</v>
      </c>
      <c r="C24" t="s">
        <v>258</v>
      </c>
    </row>
    <row r="25" spans="1:3" x14ac:dyDescent="0.3">
      <c r="A25" t="s">
        <v>123</v>
      </c>
      <c r="B25" t="s">
        <v>250</v>
      </c>
      <c r="C25" t="s">
        <v>275</v>
      </c>
    </row>
    <row r="26" spans="1:3" x14ac:dyDescent="0.3">
      <c r="A26" t="s">
        <v>146</v>
      </c>
      <c r="B26" t="s">
        <v>263</v>
      </c>
      <c r="C26" t="s">
        <v>275</v>
      </c>
    </row>
    <row r="27" spans="1:3" x14ac:dyDescent="0.3">
      <c r="A27" t="s">
        <v>120</v>
      </c>
      <c r="B27" t="s">
        <v>250</v>
      </c>
      <c r="C27" t="s">
        <v>258</v>
      </c>
    </row>
    <row r="28" spans="1:3" x14ac:dyDescent="0.3">
      <c r="A28" t="s">
        <v>184</v>
      </c>
      <c r="B28" t="s">
        <v>263</v>
      </c>
      <c r="C28" t="s">
        <v>258</v>
      </c>
    </row>
    <row r="29" spans="1:3" x14ac:dyDescent="0.3">
      <c r="A29" t="s">
        <v>151</v>
      </c>
      <c r="B29" t="s">
        <v>263</v>
      </c>
      <c r="C29" t="s">
        <v>275</v>
      </c>
    </row>
    <row r="30" spans="1:3" x14ac:dyDescent="0.3">
      <c r="A30" t="s">
        <v>130</v>
      </c>
      <c r="B30" t="s">
        <v>263</v>
      </c>
      <c r="C30" t="s">
        <v>275</v>
      </c>
    </row>
    <row r="31" spans="1:3" x14ac:dyDescent="0.3">
      <c r="A31" t="s">
        <v>164</v>
      </c>
      <c r="B31" t="s">
        <v>257</v>
      </c>
      <c r="C31" t="s">
        <v>251</v>
      </c>
    </row>
    <row r="32" spans="1:3" x14ac:dyDescent="0.3">
      <c r="A32" t="s">
        <v>204</v>
      </c>
      <c r="B32" t="s">
        <v>250</v>
      </c>
      <c r="C32" t="s">
        <v>251</v>
      </c>
    </row>
    <row r="33" spans="1:3" x14ac:dyDescent="0.3">
      <c r="A33" t="s">
        <v>71</v>
      </c>
      <c r="B33" t="s">
        <v>250</v>
      </c>
      <c r="C33" t="s">
        <v>251</v>
      </c>
    </row>
    <row r="34" spans="1:3" x14ac:dyDescent="0.3">
      <c r="A34" t="s">
        <v>101</v>
      </c>
      <c r="B34" t="s">
        <v>263</v>
      </c>
      <c r="C34" t="s">
        <v>275</v>
      </c>
    </row>
    <row r="35" spans="1:3" x14ac:dyDescent="0.3">
      <c r="A35" t="s">
        <v>58</v>
      </c>
      <c r="B35" t="s">
        <v>263</v>
      </c>
      <c r="C35" t="s">
        <v>251</v>
      </c>
    </row>
    <row r="36" spans="1:3" x14ac:dyDescent="0.3">
      <c r="A36" t="s">
        <v>144</v>
      </c>
      <c r="B36" t="s">
        <v>250</v>
      </c>
      <c r="C36" t="s">
        <v>258</v>
      </c>
    </row>
    <row r="37" spans="1:3" x14ac:dyDescent="0.3">
      <c r="A37" t="s">
        <v>69</v>
      </c>
      <c r="B37" t="s">
        <v>263</v>
      </c>
      <c r="C37" t="s">
        <v>258</v>
      </c>
    </row>
    <row r="38" spans="1:3" x14ac:dyDescent="0.3">
      <c r="A38" t="s">
        <v>190</v>
      </c>
      <c r="B38" t="s">
        <v>250</v>
      </c>
      <c r="C38" t="s">
        <v>251</v>
      </c>
    </row>
    <row r="39" spans="1:3" x14ac:dyDescent="0.3">
      <c r="A39" t="s">
        <v>203</v>
      </c>
      <c r="B39" t="s">
        <v>257</v>
      </c>
      <c r="C39" t="s">
        <v>275</v>
      </c>
    </row>
    <row r="40" spans="1:3" x14ac:dyDescent="0.3">
      <c r="A40" t="s">
        <v>175</v>
      </c>
      <c r="B40" t="s">
        <v>257</v>
      </c>
      <c r="C40" t="s">
        <v>251</v>
      </c>
    </row>
    <row r="41" spans="1:3" x14ac:dyDescent="0.3">
      <c r="A41" t="s">
        <v>205</v>
      </c>
      <c r="B41" t="s">
        <v>250</v>
      </c>
      <c r="C41" t="s">
        <v>258</v>
      </c>
    </row>
    <row r="42" spans="1:3" x14ac:dyDescent="0.3">
      <c r="A42" t="s">
        <v>125</v>
      </c>
      <c r="B42" t="s">
        <v>250</v>
      </c>
      <c r="C42" t="s">
        <v>251</v>
      </c>
    </row>
    <row r="43" spans="1:3" x14ac:dyDescent="0.3">
      <c r="A43" t="s">
        <v>180</v>
      </c>
      <c r="B43" t="s">
        <v>263</v>
      </c>
      <c r="C43" t="s">
        <v>258</v>
      </c>
    </row>
    <row r="44" spans="1:3" x14ac:dyDescent="0.3">
      <c r="A44" t="s">
        <v>40</v>
      </c>
      <c r="B44" t="s">
        <v>263</v>
      </c>
      <c r="C44" t="s">
        <v>258</v>
      </c>
    </row>
    <row r="45" spans="1:3" x14ac:dyDescent="0.3">
      <c r="A45" t="s">
        <v>153</v>
      </c>
      <c r="B45" t="s">
        <v>250</v>
      </c>
      <c r="C45" t="s">
        <v>275</v>
      </c>
    </row>
    <row r="46" spans="1:3" x14ac:dyDescent="0.3">
      <c r="A46" t="s">
        <v>170</v>
      </c>
      <c r="B46" t="s">
        <v>250</v>
      </c>
      <c r="C46" t="s">
        <v>258</v>
      </c>
    </row>
    <row r="47" spans="1:3" x14ac:dyDescent="0.3">
      <c r="A47" t="s">
        <v>147</v>
      </c>
      <c r="B47" t="s">
        <v>257</v>
      </c>
      <c r="C47" t="s">
        <v>275</v>
      </c>
    </row>
    <row r="48" spans="1:3" x14ac:dyDescent="0.3">
      <c r="A48" t="s">
        <v>94</v>
      </c>
      <c r="B48" t="s">
        <v>263</v>
      </c>
      <c r="C48" t="s">
        <v>258</v>
      </c>
    </row>
    <row r="49" spans="1:3" x14ac:dyDescent="0.3">
      <c r="A49" t="s">
        <v>124</v>
      </c>
      <c r="B49" t="s">
        <v>263</v>
      </c>
      <c r="C49" t="s">
        <v>275</v>
      </c>
    </row>
    <row r="50" spans="1:3" x14ac:dyDescent="0.3">
      <c r="A50" t="s">
        <v>122</v>
      </c>
      <c r="B50" t="s">
        <v>257</v>
      </c>
      <c r="C50" t="s">
        <v>275</v>
      </c>
    </row>
    <row r="51" spans="1:3" x14ac:dyDescent="0.3">
      <c r="A51" t="s">
        <v>89</v>
      </c>
      <c r="B51" t="s">
        <v>250</v>
      </c>
      <c r="C51" t="s">
        <v>258</v>
      </c>
    </row>
    <row r="52" spans="1:3" x14ac:dyDescent="0.3">
      <c r="A52" t="s">
        <v>172</v>
      </c>
      <c r="B52" t="s">
        <v>257</v>
      </c>
      <c r="C52" t="s">
        <v>258</v>
      </c>
    </row>
    <row r="53" spans="1:3" x14ac:dyDescent="0.3">
      <c r="A53" t="s">
        <v>80</v>
      </c>
      <c r="B53" t="s">
        <v>250</v>
      </c>
      <c r="C53" t="s">
        <v>258</v>
      </c>
    </row>
    <row r="54" spans="1:3" x14ac:dyDescent="0.3">
      <c r="A54" t="s">
        <v>163</v>
      </c>
      <c r="B54" t="s">
        <v>263</v>
      </c>
      <c r="C54" t="s">
        <v>258</v>
      </c>
    </row>
    <row r="55" spans="1:3" x14ac:dyDescent="0.3">
      <c r="A55" t="s">
        <v>179</v>
      </c>
      <c r="B55" t="s">
        <v>263</v>
      </c>
      <c r="C55" t="s">
        <v>275</v>
      </c>
    </row>
    <row r="56" spans="1:3" x14ac:dyDescent="0.3">
      <c r="A56" t="s">
        <v>176</v>
      </c>
      <c r="B56" t="s">
        <v>250</v>
      </c>
      <c r="C56" t="s">
        <v>258</v>
      </c>
    </row>
    <row r="57" spans="1:3" x14ac:dyDescent="0.3">
      <c r="A57" t="s">
        <v>55</v>
      </c>
      <c r="B57" t="s">
        <v>257</v>
      </c>
      <c r="C57" t="s">
        <v>258</v>
      </c>
    </row>
    <row r="58" spans="1:3" x14ac:dyDescent="0.3">
      <c r="A58" t="s">
        <v>148</v>
      </c>
      <c r="B58" t="s">
        <v>250</v>
      </c>
      <c r="C58" t="s">
        <v>275</v>
      </c>
    </row>
    <row r="59" spans="1:3" x14ac:dyDescent="0.3">
      <c r="A59" t="s">
        <v>159</v>
      </c>
      <c r="B59" t="s">
        <v>263</v>
      </c>
      <c r="C59" t="s">
        <v>275</v>
      </c>
    </row>
    <row r="60" spans="1:3" x14ac:dyDescent="0.3">
      <c r="A60" t="s">
        <v>129</v>
      </c>
      <c r="B60" t="s">
        <v>263</v>
      </c>
      <c r="C60" t="s">
        <v>251</v>
      </c>
    </row>
    <row r="61" spans="1:3" x14ac:dyDescent="0.3">
      <c r="A61" t="s">
        <v>185</v>
      </c>
      <c r="B61" t="s">
        <v>257</v>
      </c>
      <c r="C61" t="s">
        <v>275</v>
      </c>
    </row>
    <row r="62" spans="1:3" x14ac:dyDescent="0.3">
      <c r="A62" t="s">
        <v>106</v>
      </c>
      <c r="B62" t="s">
        <v>257</v>
      </c>
      <c r="C62" t="s">
        <v>251</v>
      </c>
    </row>
    <row r="63" spans="1:3" x14ac:dyDescent="0.3">
      <c r="A63" t="s">
        <v>76</v>
      </c>
      <c r="B63" t="s">
        <v>257</v>
      </c>
      <c r="C63" t="s">
        <v>258</v>
      </c>
    </row>
    <row r="64" spans="1:3" x14ac:dyDescent="0.3">
      <c r="A64" t="s">
        <v>77</v>
      </c>
      <c r="B64" t="s">
        <v>263</v>
      </c>
      <c r="C64" t="s">
        <v>275</v>
      </c>
    </row>
    <row r="65" spans="1:3" x14ac:dyDescent="0.3">
      <c r="A65" t="s">
        <v>105</v>
      </c>
      <c r="B65" t="s">
        <v>263</v>
      </c>
      <c r="C65" t="s">
        <v>251</v>
      </c>
    </row>
    <row r="66" spans="1:3" x14ac:dyDescent="0.3">
      <c r="A66" t="s">
        <v>79</v>
      </c>
      <c r="B66" t="s">
        <v>250</v>
      </c>
      <c r="C66" t="s">
        <v>275</v>
      </c>
    </row>
    <row r="67" spans="1:3" x14ac:dyDescent="0.3">
      <c r="A67" t="s">
        <v>169</v>
      </c>
      <c r="B67" t="s">
        <v>250</v>
      </c>
      <c r="C67" t="s">
        <v>258</v>
      </c>
    </row>
    <row r="68" spans="1:3" x14ac:dyDescent="0.3">
      <c r="A68" t="s">
        <v>134</v>
      </c>
      <c r="B68" t="s">
        <v>250</v>
      </c>
      <c r="C68" t="s">
        <v>275</v>
      </c>
    </row>
    <row r="69" spans="1:3" x14ac:dyDescent="0.3">
      <c r="A69" t="s">
        <v>206</v>
      </c>
      <c r="B69" t="s">
        <v>263</v>
      </c>
      <c r="C69" t="s">
        <v>258</v>
      </c>
    </row>
    <row r="70" spans="1:3" x14ac:dyDescent="0.3">
      <c r="A70" t="s">
        <v>136</v>
      </c>
      <c r="B70" t="s">
        <v>257</v>
      </c>
      <c r="C70" t="s">
        <v>275</v>
      </c>
    </row>
    <row r="71" spans="1:3" x14ac:dyDescent="0.3">
      <c r="A71" t="s">
        <v>107</v>
      </c>
      <c r="B71" t="s">
        <v>250</v>
      </c>
      <c r="C71" t="s">
        <v>251</v>
      </c>
    </row>
    <row r="72" spans="1:3" x14ac:dyDescent="0.3">
      <c r="A72" t="s">
        <v>200</v>
      </c>
      <c r="B72" t="s">
        <v>250</v>
      </c>
      <c r="C72" t="s">
        <v>275</v>
      </c>
    </row>
    <row r="73" spans="1:3" x14ac:dyDescent="0.3">
      <c r="A73" t="s">
        <v>198</v>
      </c>
      <c r="B73" t="s">
        <v>257</v>
      </c>
      <c r="C73" t="s">
        <v>251</v>
      </c>
    </row>
    <row r="74" spans="1:3" x14ac:dyDescent="0.3">
      <c r="A74" t="s">
        <v>97</v>
      </c>
      <c r="B74" t="s">
        <v>250</v>
      </c>
      <c r="C74" t="s">
        <v>251</v>
      </c>
    </row>
    <row r="75" spans="1:3" x14ac:dyDescent="0.3">
      <c r="A75" t="s">
        <v>91</v>
      </c>
      <c r="B75" t="s">
        <v>250</v>
      </c>
      <c r="C75" t="s">
        <v>275</v>
      </c>
    </row>
    <row r="76" spans="1:3" x14ac:dyDescent="0.3">
      <c r="A76" t="s">
        <v>103</v>
      </c>
      <c r="B76" t="s">
        <v>263</v>
      </c>
      <c r="C76" t="s">
        <v>251</v>
      </c>
    </row>
    <row r="77" spans="1:3" x14ac:dyDescent="0.3">
      <c r="A77" t="s">
        <v>73</v>
      </c>
      <c r="B77" t="s">
        <v>250</v>
      </c>
      <c r="C77" t="s">
        <v>251</v>
      </c>
    </row>
    <row r="78" spans="1:3" x14ac:dyDescent="0.3">
      <c r="A78" t="s">
        <v>183</v>
      </c>
      <c r="B78" t="s">
        <v>263</v>
      </c>
      <c r="C78" t="s">
        <v>275</v>
      </c>
    </row>
    <row r="79" spans="1:3" x14ac:dyDescent="0.3">
      <c r="A79" t="s">
        <v>140</v>
      </c>
      <c r="B79" t="s">
        <v>250</v>
      </c>
      <c r="C79" t="s">
        <v>251</v>
      </c>
    </row>
    <row r="80" spans="1:3" x14ac:dyDescent="0.3">
      <c r="A80" t="s">
        <v>50</v>
      </c>
      <c r="B80" t="s">
        <v>263</v>
      </c>
      <c r="C80" t="s">
        <v>258</v>
      </c>
    </row>
    <row r="81" spans="1:3" x14ac:dyDescent="0.3">
      <c r="A81" t="s">
        <v>126</v>
      </c>
      <c r="B81" t="s">
        <v>257</v>
      </c>
      <c r="C81" t="s">
        <v>258</v>
      </c>
    </row>
    <row r="82" spans="1:3" x14ac:dyDescent="0.3">
      <c r="A82" t="s">
        <v>112</v>
      </c>
      <c r="B82" t="s">
        <v>263</v>
      </c>
      <c r="C82" t="s">
        <v>275</v>
      </c>
    </row>
    <row r="83" spans="1:3" x14ac:dyDescent="0.3">
      <c r="A83" t="s">
        <v>161</v>
      </c>
      <c r="B83" t="s">
        <v>257</v>
      </c>
      <c r="C83" t="s">
        <v>275</v>
      </c>
    </row>
    <row r="84" spans="1:3" x14ac:dyDescent="0.3">
      <c r="A84" t="s">
        <v>75</v>
      </c>
      <c r="B84" t="s">
        <v>250</v>
      </c>
      <c r="C84" t="s">
        <v>258</v>
      </c>
    </row>
    <row r="85" spans="1:3" x14ac:dyDescent="0.3">
      <c r="A85" t="s">
        <v>150</v>
      </c>
      <c r="B85" t="s">
        <v>263</v>
      </c>
      <c r="C85" t="s">
        <v>258</v>
      </c>
    </row>
    <row r="86" spans="1:3" x14ac:dyDescent="0.3">
      <c r="A86" t="s">
        <v>113</v>
      </c>
      <c r="B86" t="s">
        <v>257</v>
      </c>
      <c r="C86" t="s">
        <v>258</v>
      </c>
    </row>
    <row r="87" spans="1:3" x14ac:dyDescent="0.3">
      <c r="A87" t="s">
        <v>154</v>
      </c>
      <c r="B87" t="s">
        <v>257</v>
      </c>
      <c r="C87" t="s">
        <v>258</v>
      </c>
    </row>
    <row r="88" spans="1:3" x14ac:dyDescent="0.3">
      <c r="A88" t="s">
        <v>93</v>
      </c>
      <c r="B88" t="s">
        <v>250</v>
      </c>
      <c r="C88" t="s">
        <v>258</v>
      </c>
    </row>
    <row r="89" spans="1:3" x14ac:dyDescent="0.3">
      <c r="A89" t="s">
        <v>202</v>
      </c>
      <c r="B89" t="s">
        <v>250</v>
      </c>
      <c r="C89" t="s">
        <v>258</v>
      </c>
    </row>
    <row r="90" spans="1:3" x14ac:dyDescent="0.3">
      <c r="A90" t="s">
        <v>87</v>
      </c>
      <c r="B90" t="s">
        <v>250</v>
      </c>
      <c r="C90" t="s">
        <v>258</v>
      </c>
    </row>
    <row r="91" spans="1:3" x14ac:dyDescent="0.3">
      <c r="A91" t="s">
        <v>108</v>
      </c>
      <c r="B91" t="s">
        <v>257</v>
      </c>
      <c r="C91" t="s">
        <v>275</v>
      </c>
    </row>
    <row r="92" spans="1:3" x14ac:dyDescent="0.3">
      <c r="A92" t="s">
        <v>74</v>
      </c>
      <c r="B92" t="s">
        <v>257</v>
      </c>
      <c r="C92" t="s">
        <v>275</v>
      </c>
    </row>
    <row r="93" spans="1:3" x14ac:dyDescent="0.3">
      <c r="A93" t="s">
        <v>138</v>
      </c>
      <c r="B93" t="s">
        <v>263</v>
      </c>
      <c r="C93" t="s">
        <v>275</v>
      </c>
    </row>
    <row r="94" spans="1:3" x14ac:dyDescent="0.3">
      <c r="A94" t="s">
        <v>201</v>
      </c>
      <c r="B94" t="s">
        <v>263</v>
      </c>
      <c r="C94" t="s">
        <v>275</v>
      </c>
    </row>
    <row r="95" spans="1:3" x14ac:dyDescent="0.3">
      <c r="A95" t="s">
        <v>115</v>
      </c>
      <c r="B95" t="s">
        <v>257</v>
      </c>
      <c r="C95" t="s">
        <v>275</v>
      </c>
    </row>
    <row r="96" spans="1:3" x14ac:dyDescent="0.3">
      <c r="A96" t="s">
        <v>111</v>
      </c>
      <c r="B96" t="s">
        <v>263</v>
      </c>
      <c r="C96" t="s">
        <v>251</v>
      </c>
    </row>
    <row r="97" spans="1:3" x14ac:dyDescent="0.3">
      <c r="A97" t="s">
        <v>127</v>
      </c>
      <c r="B97" t="s">
        <v>250</v>
      </c>
      <c r="C97" t="s">
        <v>251</v>
      </c>
    </row>
    <row r="98" spans="1:3" x14ac:dyDescent="0.3">
      <c r="A98" t="s">
        <v>45</v>
      </c>
      <c r="B98" t="s">
        <v>257</v>
      </c>
      <c r="C98" t="s">
        <v>275</v>
      </c>
    </row>
    <row r="99" spans="1:3" x14ac:dyDescent="0.3">
      <c r="A99" t="s">
        <v>186</v>
      </c>
      <c r="B99" t="s">
        <v>263</v>
      </c>
      <c r="C99" t="s">
        <v>258</v>
      </c>
    </row>
    <row r="100" spans="1:3" x14ac:dyDescent="0.3">
      <c r="A100" t="s">
        <v>171</v>
      </c>
      <c r="B100" t="s">
        <v>263</v>
      </c>
      <c r="C100" t="s">
        <v>275</v>
      </c>
    </row>
    <row r="101" spans="1:3" x14ac:dyDescent="0.3">
      <c r="A101" t="s">
        <v>192</v>
      </c>
      <c r="B101" t="s">
        <v>257</v>
      </c>
      <c r="C101" t="s">
        <v>251</v>
      </c>
    </row>
    <row r="102" spans="1:3" x14ac:dyDescent="0.3">
      <c r="A102" t="s">
        <v>114</v>
      </c>
      <c r="B102" t="s">
        <v>263</v>
      </c>
      <c r="C102" t="s">
        <v>275</v>
      </c>
    </row>
    <row r="103" spans="1:3" x14ac:dyDescent="0.3">
      <c r="A103" t="s">
        <v>165</v>
      </c>
      <c r="B103" t="s">
        <v>250</v>
      </c>
      <c r="C103" t="s">
        <v>275</v>
      </c>
    </row>
    <row r="104" spans="1:3" x14ac:dyDescent="0.3">
      <c r="A104" t="s">
        <v>191</v>
      </c>
      <c r="B104" t="s">
        <v>250</v>
      </c>
      <c r="C104" t="s">
        <v>258</v>
      </c>
    </row>
    <row r="105" spans="1:3" x14ac:dyDescent="0.3">
      <c r="A105" t="s">
        <v>81</v>
      </c>
      <c r="B105" t="s">
        <v>250</v>
      </c>
      <c r="C105" t="s">
        <v>251</v>
      </c>
    </row>
    <row r="106" spans="1:3" x14ac:dyDescent="0.3">
      <c r="A106" t="s">
        <v>196</v>
      </c>
      <c r="B106" t="s">
        <v>263</v>
      </c>
      <c r="C106" t="s">
        <v>251</v>
      </c>
    </row>
    <row r="107" spans="1:3" x14ac:dyDescent="0.3">
      <c r="A107" t="s">
        <v>193</v>
      </c>
      <c r="B107" t="s">
        <v>250</v>
      </c>
      <c r="C107" t="s">
        <v>258</v>
      </c>
    </row>
    <row r="108" spans="1:3" x14ac:dyDescent="0.3">
      <c r="A108" t="s">
        <v>72</v>
      </c>
      <c r="B108" t="s">
        <v>257</v>
      </c>
      <c r="C108" t="s">
        <v>258</v>
      </c>
    </row>
    <row r="109" spans="1:3" x14ac:dyDescent="0.3">
      <c r="A109" t="s">
        <v>119</v>
      </c>
      <c r="B109" t="s">
        <v>257</v>
      </c>
      <c r="C109" t="s">
        <v>275</v>
      </c>
    </row>
    <row r="110" spans="1:3" x14ac:dyDescent="0.3">
      <c r="A110" t="s">
        <v>160</v>
      </c>
      <c r="B110" t="s">
        <v>257</v>
      </c>
      <c r="C110" t="s">
        <v>258</v>
      </c>
    </row>
    <row r="111" spans="1:3" x14ac:dyDescent="0.3">
      <c r="A111" t="s">
        <v>62</v>
      </c>
      <c r="B111" t="s">
        <v>257</v>
      </c>
      <c r="C111" t="s">
        <v>275</v>
      </c>
    </row>
    <row r="112" spans="1:3" x14ac:dyDescent="0.3">
      <c r="A112" t="s">
        <v>195</v>
      </c>
      <c r="B112" t="s">
        <v>263</v>
      </c>
      <c r="C112" t="s">
        <v>275</v>
      </c>
    </row>
    <row r="113" spans="1:3" x14ac:dyDescent="0.3">
      <c r="A113" t="s">
        <v>182</v>
      </c>
      <c r="B113" t="s">
        <v>250</v>
      </c>
      <c r="C113" t="s">
        <v>275</v>
      </c>
    </row>
    <row r="114" spans="1:3" x14ac:dyDescent="0.3">
      <c r="A114" t="s">
        <v>152</v>
      </c>
      <c r="B114" t="s">
        <v>250</v>
      </c>
      <c r="C114" t="s">
        <v>275</v>
      </c>
    </row>
    <row r="115" spans="1:3" x14ac:dyDescent="0.3">
      <c r="A115" t="s">
        <v>116</v>
      </c>
      <c r="B115" t="s">
        <v>257</v>
      </c>
      <c r="C115" t="s">
        <v>258</v>
      </c>
    </row>
    <row r="116" spans="1:3" x14ac:dyDescent="0.3">
      <c r="A116" t="s">
        <v>178</v>
      </c>
      <c r="B116" t="s">
        <v>250</v>
      </c>
      <c r="C116" t="s">
        <v>258</v>
      </c>
    </row>
    <row r="117" spans="1:3" x14ac:dyDescent="0.3">
      <c r="A117" t="s">
        <v>142</v>
      </c>
      <c r="B117" t="s">
        <v>257</v>
      </c>
      <c r="C117" t="s">
        <v>275</v>
      </c>
    </row>
    <row r="118" spans="1:3" x14ac:dyDescent="0.3">
      <c r="A118" t="s">
        <v>181</v>
      </c>
      <c r="B118" t="s">
        <v>263</v>
      </c>
      <c r="C118" t="s">
        <v>251</v>
      </c>
    </row>
    <row r="119" spans="1:3" x14ac:dyDescent="0.3">
      <c r="A119" t="s">
        <v>188</v>
      </c>
      <c r="B119" t="s">
        <v>250</v>
      </c>
      <c r="C119" t="s">
        <v>275</v>
      </c>
    </row>
    <row r="120" spans="1:3" x14ac:dyDescent="0.3">
      <c r="A120" t="s">
        <v>110</v>
      </c>
      <c r="B120" t="s">
        <v>257</v>
      </c>
      <c r="C120" t="s">
        <v>251</v>
      </c>
    </row>
    <row r="121" spans="1:3" x14ac:dyDescent="0.3">
      <c r="A121" t="s">
        <v>135</v>
      </c>
      <c r="B121" t="s">
        <v>250</v>
      </c>
      <c r="C121" t="s">
        <v>275</v>
      </c>
    </row>
    <row r="122" spans="1:3" x14ac:dyDescent="0.3">
      <c r="A122" t="s">
        <v>60</v>
      </c>
      <c r="B122" t="s">
        <v>257</v>
      </c>
      <c r="C122" t="s">
        <v>275</v>
      </c>
    </row>
    <row r="123" spans="1:3" x14ac:dyDescent="0.3">
      <c r="A123" t="s">
        <v>208</v>
      </c>
      <c r="B123" t="s">
        <v>263</v>
      </c>
      <c r="C123" t="s">
        <v>251</v>
      </c>
    </row>
    <row r="124" spans="1:3" x14ac:dyDescent="0.3">
      <c r="A124" t="s">
        <v>95</v>
      </c>
      <c r="B124" t="s">
        <v>257</v>
      </c>
      <c r="C124" t="s">
        <v>275</v>
      </c>
    </row>
    <row r="125" spans="1:3" x14ac:dyDescent="0.3">
      <c r="A125" t="s">
        <v>167</v>
      </c>
      <c r="B125" t="s">
        <v>257</v>
      </c>
      <c r="C125" t="s">
        <v>275</v>
      </c>
    </row>
    <row r="126" spans="1:3" x14ac:dyDescent="0.3">
      <c r="A126" t="s">
        <v>117</v>
      </c>
      <c r="B126" t="s">
        <v>250</v>
      </c>
      <c r="C126" t="s">
        <v>251</v>
      </c>
    </row>
    <row r="127" spans="1:3" x14ac:dyDescent="0.3">
      <c r="A127" t="s">
        <v>141</v>
      </c>
      <c r="B127" t="s">
        <v>250</v>
      </c>
      <c r="C127" t="s">
        <v>275</v>
      </c>
    </row>
    <row r="128" spans="1:3" x14ac:dyDescent="0.3">
      <c r="A128" t="s">
        <v>137</v>
      </c>
      <c r="B128" t="s">
        <v>250</v>
      </c>
      <c r="C128" t="s">
        <v>258</v>
      </c>
    </row>
    <row r="129" spans="1:3" x14ac:dyDescent="0.3">
      <c r="A129" t="s">
        <v>139</v>
      </c>
      <c r="B129" t="s">
        <v>250</v>
      </c>
      <c r="C129" t="s">
        <v>251</v>
      </c>
    </row>
    <row r="130" spans="1:3" x14ac:dyDescent="0.3">
      <c r="A130" t="s">
        <v>162</v>
      </c>
      <c r="B130" t="s">
        <v>263</v>
      </c>
      <c r="C130" t="s">
        <v>275</v>
      </c>
    </row>
    <row r="131" spans="1:3" x14ac:dyDescent="0.3">
      <c r="A131" t="s">
        <v>65</v>
      </c>
      <c r="B131" t="s">
        <v>257</v>
      </c>
      <c r="C131" t="s">
        <v>275</v>
      </c>
    </row>
    <row r="132" spans="1:3" x14ac:dyDescent="0.3">
      <c r="A132" t="s">
        <v>199</v>
      </c>
      <c r="B132" t="s">
        <v>250</v>
      </c>
      <c r="C132" t="s">
        <v>258</v>
      </c>
    </row>
    <row r="133" spans="1:3" x14ac:dyDescent="0.3">
      <c r="A133" t="s">
        <v>187</v>
      </c>
      <c r="B133" t="s">
        <v>257</v>
      </c>
      <c r="C133" t="s">
        <v>251</v>
      </c>
    </row>
    <row r="134" spans="1:3" x14ac:dyDescent="0.3">
      <c r="A134" t="s">
        <v>118</v>
      </c>
      <c r="B134" t="s">
        <v>250</v>
      </c>
      <c r="C134" t="s">
        <v>275</v>
      </c>
    </row>
    <row r="135" spans="1:3" x14ac:dyDescent="0.3">
      <c r="A135" t="s">
        <v>174</v>
      </c>
      <c r="B135" t="s">
        <v>257</v>
      </c>
      <c r="C135" t="s">
        <v>258</v>
      </c>
    </row>
    <row r="136" spans="1:3" x14ac:dyDescent="0.3">
      <c r="A136" t="s">
        <v>83</v>
      </c>
      <c r="B136" t="s">
        <v>263</v>
      </c>
      <c r="C136" t="s">
        <v>251</v>
      </c>
    </row>
    <row r="137" spans="1:3" x14ac:dyDescent="0.3">
      <c r="A137" t="s">
        <v>194</v>
      </c>
      <c r="B137" t="s">
        <v>257</v>
      </c>
      <c r="C137" t="s">
        <v>275</v>
      </c>
    </row>
    <row r="138" spans="1:3" x14ac:dyDescent="0.3">
      <c r="A138" t="s">
        <v>158</v>
      </c>
      <c r="B138" t="s">
        <v>250</v>
      </c>
      <c r="C138" t="s">
        <v>251</v>
      </c>
    </row>
    <row r="139" spans="1:3" x14ac:dyDescent="0.3">
      <c r="A139" t="s">
        <v>209</v>
      </c>
      <c r="B139" t="s">
        <v>257</v>
      </c>
      <c r="C139" t="s">
        <v>258</v>
      </c>
    </row>
    <row r="140" spans="1:3" x14ac:dyDescent="0.3">
      <c r="A140" t="s">
        <v>86</v>
      </c>
      <c r="B140" t="s">
        <v>257</v>
      </c>
      <c r="C140" t="s">
        <v>275</v>
      </c>
    </row>
    <row r="141" spans="1:3" x14ac:dyDescent="0.3">
      <c r="A141" t="s">
        <v>67</v>
      </c>
      <c r="B141" t="s">
        <v>250</v>
      </c>
      <c r="C141" t="s">
        <v>275</v>
      </c>
    </row>
    <row r="142" spans="1:3" x14ac:dyDescent="0.3">
      <c r="A142" t="s">
        <v>37</v>
      </c>
      <c r="B142" t="s">
        <v>250</v>
      </c>
      <c r="C142" t="s">
        <v>275</v>
      </c>
    </row>
    <row r="143" spans="1:3" x14ac:dyDescent="0.3">
      <c r="A143" t="s">
        <v>85</v>
      </c>
      <c r="B143" t="s">
        <v>250</v>
      </c>
      <c r="C143" t="s">
        <v>275</v>
      </c>
    </row>
    <row r="144" spans="1:3" x14ac:dyDescent="0.3">
      <c r="A144" t="s">
        <v>173</v>
      </c>
      <c r="B144" t="s">
        <v>250</v>
      </c>
      <c r="C144" t="s">
        <v>251</v>
      </c>
    </row>
    <row r="145" spans="1:3" x14ac:dyDescent="0.3">
      <c r="A145" t="s">
        <v>104</v>
      </c>
      <c r="B145" t="s">
        <v>263</v>
      </c>
      <c r="C145" t="s">
        <v>258</v>
      </c>
    </row>
    <row r="146" spans="1:3" x14ac:dyDescent="0.3">
      <c r="A146" t="s">
        <v>168</v>
      </c>
      <c r="B146" t="s">
        <v>257</v>
      </c>
      <c r="C146" t="s">
        <v>258</v>
      </c>
    </row>
    <row r="147" spans="1:3" x14ac:dyDescent="0.3">
      <c r="A147" t="s">
        <v>53</v>
      </c>
      <c r="B147" t="s">
        <v>250</v>
      </c>
      <c r="C147" t="s">
        <v>275</v>
      </c>
    </row>
    <row r="148" spans="1:3" x14ac:dyDescent="0.3">
      <c r="A148" t="s">
        <v>109</v>
      </c>
      <c r="B148" t="s">
        <v>263</v>
      </c>
      <c r="C148" t="s">
        <v>275</v>
      </c>
    </row>
  </sheetData>
  <conditionalFormatting sqref="D4:D148">
    <cfRule type="expression" dxfId="2" priority="2">
      <formula>"Yes"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FE30-6A86-48D9-A2C5-E6A5D4DA230F}">
  <dimension ref="A1:J20"/>
  <sheetViews>
    <sheetView zoomScale="70" zoomScaleNormal="70" workbookViewId="0">
      <selection activeCell="F6" sqref="F6"/>
    </sheetView>
  </sheetViews>
  <sheetFormatPr defaultRowHeight="14.4" x14ac:dyDescent="0.3"/>
  <cols>
    <col min="1" max="1" width="20.5546875" customWidth="1"/>
    <col min="2" max="3" width="15.77734375" customWidth="1"/>
    <col min="4" max="4" width="12.6640625" customWidth="1"/>
    <col min="5" max="5" width="3.6640625" customWidth="1"/>
    <col min="6" max="6" width="18" customWidth="1"/>
    <col min="7" max="7" width="16.44140625" customWidth="1"/>
    <col min="9" max="9" width="10.6640625" customWidth="1"/>
  </cols>
  <sheetData>
    <row r="1" spans="1:10" ht="28.95" customHeight="1" x14ac:dyDescent="0.3">
      <c r="A1" s="42" t="s">
        <v>641</v>
      </c>
      <c r="B1" s="42"/>
      <c r="C1" s="42"/>
      <c r="D1" s="42"/>
      <c r="F1" s="36" t="s">
        <v>661</v>
      </c>
      <c r="G1" s="5" t="s">
        <v>287</v>
      </c>
    </row>
    <row r="2" spans="1:10" ht="31.2" x14ac:dyDescent="0.3">
      <c r="A2" s="18" t="s">
        <v>24</v>
      </c>
      <c r="B2" s="18" t="s">
        <v>237</v>
      </c>
      <c r="C2" s="37" t="s">
        <v>662</v>
      </c>
      <c r="D2" s="17" t="s">
        <v>642</v>
      </c>
      <c r="F2" s="38" t="s">
        <v>24</v>
      </c>
      <c r="G2" s="38" t="s">
        <v>237</v>
      </c>
      <c r="H2" s="17" t="s">
        <v>662</v>
      </c>
      <c r="I2" s="17" t="s">
        <v>642</v>
      </c>
      <c r="J2" s="17"/>
    </row>
    <row r="3" spans="1:10" x14ac:dyDescent="0.3">
      <c r="A3" t="s">
        <v>88</v>
      </c>
      <c r="B3" t="s">
        <v>247</v>
      </c>
      <c r="C3" t="s">
        <v>663</v>
      </c>
      <c r="D3" s="19">
        <v>6</v>
      </c>
    </row>
    <row r="4" spans="1:10" x14ac:dyDescent="0.3">
      <c r="A4" t="s">
        <v>92</v>
      </c>
      <c r="B4" t="s">
        <v>247</v>
      </c>
      <c r="C4" t="s">
        <v>664</v>
      </c>
      <c r="D4" s="19">
        <v>5</v>
      </c>
    </row>
    <row r="5" spans="1:10" x14ac:dyDescent="0.3">
      <c r="A5" t="s">
        <v>49</v>
      </c>
      <c r="B5" t="s">
        <v>247</v>
      </c>
      <c r="C5" t="s">
        <v>665</v>
      </c>
      <c r="D5" s="19">
        <v>7</v>
      </c>
    </row>
    <row r="6" spans="1:10" x14ac:dyDescent="0.3">
      <c r="A6" t="s">
        <v>84</v>
      </c>
      <c r="B6" t="s">
        <v>247</v>
      </c>
      <c r="C6" t="s">
        <v>664</v>
      </c>
      <c r="D6" s="19">
        <v>6</v>
      </c>
    </row>
    <row r="7" spans="1:10" x14ac:dyDescent="0.3">
      <c r="A7" t="s">
        <v>56</v>
      </c>
      <c r="B7" t="s">
        <v>287</v>
      </c>
      <c r="C7" t="s">
        <v>666</v>
      </c>
      <c r="D7" s="19">
        <v>12</v>
      </c>
    </row>
    <row r="8" spans="1:10" x14ac:dyDescent="0.3">
      <c r="A8" t="s">
        <v>38</v>
      </c>
      <c r="B8" t="s">
        <v>247</v>
      </c>
      <c r="C8" s="39" t="s">
        <v>672</v>
      </c>
      <c r="D8" s="19">
        <v>7</v>
      </c>
    </row>
    <row r="9" spans="1:10" x14ac:dyDescent="0.3">
      <c r="A9" t="s">
        <v>63</v>
      </c>
      <c r="B9" t="s">
        <v>247</v>
      </c>
      <c r="C9" t="s">
        <v>570</v>
      </c>
      <c r="D9" s="19">
        <v>13</v>
      </c>
    </row>
    <row r="10" spans="1:10" x14ac:dyDescent="0.3">
      <c r="A10" t="s">
        <v>41</v>
      </c>
      <c r="B10" t="s">
        <v>247</v>
      </c>
      <c r="C10" t="s">
        <v>667</v>
      </c>
      <c r="D10" s="19">
        <v>19</v>
      </c>
    </row>
    <row r="11" spans="1:10" x14ac:dyDescent="0.3">
      <c r="A11" t="s">
        <v>98</v>
      </c>
      <c r="B11" t="s">
        <v>247</v>
      </c>
      <c r="C11" t="s">
        <v>445</v>
      </c>
      <c r="D11" s="19">
        <v>6</v>
      </c>
    </row>
    <row r="12" spans="1:10" x14ac:dyDescent="0.3">
      <c r="A12" t="s">
        <v>51</v>
      </c>
      <c r="B12" t="s">
        <v>247</v>
      </c>
      <c r="C12" t="s">
        <v>668</v>
      </c>
      <c r="D12" s="19">
        <v>20</v>
      </c>
    </row>
    <row r="13" spans="1:10" x14ac:dyDescent="0.3">
      <c r="A13" t="s">
        <v>43</v>
      </c>
      <c r="B13" t="s">
        <v>247</v>
      </c>
      <c r="C13" s="39" t="s">
        <v>672</v>
      </c>
      <c r="D13" s="19">
        <v>5</v>
      </c>
    </row>
    <row r="14" spans="1:10" x14ac:dyDescent="0.3">
      <c r="A14" t="s">
        <v>46</v>
      </c>
      <c r="B14" t="s">
        <v>351</v>
      </c>
      <c r="C14" t="s">
        <v>670</v>
      </c>
      <c r="D14" s="19">
        <v>6</v>
      </c>
    </row>
    <row r="15" spans="1:10" x14ac:dyDescent="0.3">
      <c r="A15" t="s">
        <v>145</v>
      </c>
      <c r="B15" t="s">
        <v>247</v>
      </c>
      <c r="C15" t="s">
        <v>671</v>
      </c>
      <c r="D15" s="19">
        <v>5</v>
      </c>
    </row>
    <row r="16" spans="1:10" x14ac:dyDescent="0.3">
      <c r="A16" t="s">
        <v>78</v>
      </c>
      <c r="B16" t="s">
        <v>247</v>
      </c>
      <c r="C16" t="s">
        <v>445</v>
      </c>
      <c r="D16" s="19">
        <v>6</v>
      </c>
    </row>
    <row r="17" spans="1:4" x14ac:dyDescent="0.3">
      <c r="A17" t="s">
        <v>35</v>
      </c>
      <c r="B17" t="s">
        <v>247</v>
      </c>
      <c r="C17" t="s">
        <v>668</v>
      </c>
      <c r="D17" s="19">
        <v>7</v>
      </c>
    </row>
    <row r="18" spans="1:4" x14ac:dyDescent="0.3">
      <c r="A18" t="s">
        <v>96</v>
      </c>
      <c r="B18" t="s">
        <v>247</v>
      </c>
      <c r="C18" t="s">
        <v>669</v>
      </c>
      <c r="D18" s="19">
        <v>5</v>
      </c>
    </row>
    <row r="19" spans="1:4" x14ac:dyDescent="0.3">
      <c r="A19" t="s">
        <v>66</v>
      </c>
      <c r="B19" t="s">
        <v>247</v>
      </c>
      <c r="C19" t="s">
        <v>664</v>
      </c>
      <c r="D19" s="19">
        <v>6</v>
      </c>
    </row>
    <row r="20" spans="1:4" x14ac:dyDescent="0.3">
      <c r="A20" t="s">
        <v>54</v>
      </c>
      <c r="B20" t="s">
        <v>287</v>
      </c>
      <c r="C20" s="39" t="s">
        <v>672</v>
      </c>
      <c r="D20" s="19">
        <v>4</v>
      </c>
    </row>
  </sheetData>
  <sortState xmlns:xlrd2="http://schemas.microsoft.com/office/spreadsheetml/2017/richdata2" ref="A3:D20">
    <sortCondition ref="A10:A20"/>
  </sortState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56D6-1C47-4519-B893-541F1D955853}">
  <dimension ref="A1:C24"/>
  <sheetViews>
    <sheetView zoomScale="145" zoomScaleNormal="145" workbookViewId="0">
      <selection activeCell="B22" sqref="B22"/>
    </sheetView>
  </sheetViews>
  <sheetFormatPr defaultRowHeight="14.4" x14ac:dyDescent="0.3"/>
  <cols>
    <col min="1" max="1" width="30.21875" bestFit="1" customWidth="1"/>
    <col min="2" max="2" width="27.33203125" bestFit="1" customWidth="1"/>
    <col min="3" max="3" width="17.6640625" style="26" customWidth="1"/>
  </cols>
  <sheetData>
    <row r="1" spans="1:3" ht="25.8" x14ac:dyDescent="0.5">
      <c r="A1" s="6" t="s">
        <v>643</v>
      </c>
    </row>
    <row r="3" spans="1:3" x14ac:dyDescent="0.3">
      <c r="A3" s="7" t="s">
        <v>24</v>
      </c>
      <c r="B3" s="7" t="s">
        <v>644</v>
      </c>
      <c r="C3" s="27" t="s">
        <v>645</v>
      </c>
    </row>
    <row r="6" spans="1:3" x14ac:dyDescent="0.3">
      <c r="A6" s="7" t="s">
        <v>646</v>
      </c>
      <c r="B6" s="7" t="s">
        <v>644</v>
      </c>
      <c r="C6" s="27" t="s">
        <v>647</v>
      </c>
    </row>
    <row r="7" spans="1:3" x14ac:dyDescent="0.3">
      <c r="A7" t="s">
        <v>217</v>
      </c>
      <c r="B7" t="s">
        <v>220</v>
      </c>
    </row>
    <row r="8" spans="1:3" x14ac:dyDescent="0.3">
      <c r="A8" t="s">
        <v>217</v>
      </c>
      <c r="B8" t="s">
        <v>218</v>
      </c>
    </row>
    <row r="9" spans="1:3" x14ac:dyDescent="0.3">
      <c r="A9" t="s">
        <v>226</v>
      </c>
      <c r="B9" t="s">
        <v>228</v>
      </c>
    </row>
    <row r="10" spans="1:3" x14ac:dyDescent="0.3">
      <c r="A10" t="s">
        <v>226</v>
      </c>
      <c r="B10" t="s">
        <v>227</v>
      </c>
    </row>
    <row r="11" spans="1:3" x14ac:dyDescent="0.3">
      <c r="A11" t="s">
        <v>213</v>
      </c>
      <c r="B11" t="s">
        <v>216</v>
      </c>
    </row>
    <row r="12" spans="1:3" x14ac:dyDescent="0.3">
      <c r="A12" t="s">
        <v>221</v>
      </c>
      <c r="B12" t="s">
        <v>223</v>
      </c>
    </row>
    <row r="13" spans="1:3" x14ac:dyDescent="0.3">
      <c r="A13" t="s">
        <v>221</v>
      </c>
      <c r="B13" t="s">
        <v>224</v>
      </c>
    </row>
    <row r="14" spans="1:3" x14ac:dyDescent="0.3">
      <c r="A14" t="s">
        <v>226</v>
      </c>
      <c r="B14" t="s">
        <v>229</v>
      </c>
    </row>
    <row r="15" spans="1:3" x14ac:dyDescent="0.3">
      <c r="A15" t="s">
        <v>213</v>
      </c>
      <c r="B15" t="s">
        <v>214</v>
      </c>
    </row>
    <row r="16" spans="1:3" x14ac:dyDescent="0.3">
      <c r="A16" t="s">
        <v>221</v>
      </c>
      <c r="B16" t="s">
        <v>225</v>
      </c>
    </row>
    <row r="17" spans="1:2" x14ac:dyDescent="0.3">
      <c r="A17" t="s">
        <v>221</v>
      </c>
      <c r="B17" t="s">
        <v>222</v>
      </c>
    </row>
    <row r="18" spans="1:2" x14ac:dyDescent="0.3">
      <c r="A18" t="s">
        <v>213</v>
      </c>
      <c r="B18" t="s">
        <v>215</v>
      </c>
    </row>
    <row r="19" spans="1:2" x14ac:dyDescent="0.3">
      <c r="A19" t="s">
        <v>217</v>
      </c>
      <c r="B19" t="s">
        <v>219</v>
      </c>
    </row>
    <row r="24" spans="1:2" x14ac:dyDescent="0.3">
      <c r="A24" s="11"/>
    </row>
  </sheetData>
  <sortState xmlns:xlrd2="http://schemas.microsoft.com/office/spreadsheetml/2017/richdata2" ref="A7:B19">
    <sortCondition ref="B7:B1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7370CDDA08348B8D77BF3624821BE" ma:contentTypeVersion="16" ma:contentTypeDescription="Create a new document." ma:contentTypeScope="" ma:versionID="71d84b0e0be82108a998c9d3f7331c8c">
  <xsd:schema xmlns:xsd="http://www.w3.org/2001/XMLSchema" xmlns:xs="http://www.w3.org/2001/XMLSchema" xmlns:p="http://schemas.microsoft.com/office/2006/metadata/properties" xmlns:ns2="f0b27c84-eb43-417a-b779-a9d24b8f2dd1" xmlns:ns3="3ca26961-045d-41f8-aad7-ea3ea40ec207" targetNamespace="http://schemas.microsoft.com/office/2006/metadata/properties" ma:root="true" ma:fieldsID="93645623725fe6d75d87340c9a45b01b" ns2:_="" ns3:_="">
    <xsd:import namespace="f0b27c84-eb43-417a-b779-a9d24b8f2dd1"/>
    <xsd:import namespace="3ca26961-045d-41f8-aad7-ea3ea40ec2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27c84-eb43-417a-b779-a9d24b8f2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e0b0c86-d794-473d-85e5-71fe77f861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26961-045d-41f8-aad7-ea3ea40ec2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42ee9ba-1384-45ec-9e8d-3674066f59bb}" ma:internalName="TaxCatchAll" ma:showField="CatchAllData" ma:web="3ca26961-045d-41f8-aad7-ea3ea40ec2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b27c84-eb43-417a-b779-a9d24b8f2dd1">
      <Terms xmlns="http://schemas.microsoft.com/office/infopath/2007/PartnerControls"/>
    </lcf76f155ced4ddcb4097134ff3c332f>
    <TaxCatchAll xmlns="3ca26961-045d-41f8-aad7-ea3ea40ec207" xsi:nil="true"/>
  </documentManagement>
</p:properties>
</file>

<file path=customXml/itemProps1.xml><?xml version="1.0" encoding="utf-8"?>
<ds:datastoreItem xmlns:ds="http://schemas.openxmlformats.org/officeDocument/2006/customXml" ds:itemID="{65BC7CBD-8522-4580-A6A2-97715F637F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A14C88-0C2C-40A1-83DE-DA2FD4B51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27c84-eb43-417a-b779-a9d24b8f2dd1"/>
    <ds:schemaRef ds:uri="3ca26961-045d-41f8-aad7-ea3ea40ec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2B00AF-E1DE-406A-AC2F-64F557FB64EE}">
  <ds:schemaRefs>
    <ds:schemaRef ds:uri="http://schemas.microsoft.com/office/2006/metadata/properties"/>
    <ds:schemaRef ds:uri="http://schemas.microsoft.com/office/infopath/2007/PartnerControls"/>
    <ds:schemaRef ds:uri="f0b27c84-eb43-417a-b779-a9d24b8f2dd1"/>
    <ds:schemaRef ds:uri="3ca26961-045d-41f8-aad7-ea3ea40ec2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Salespeople</vt:lpstr>
      <vt:lpstr>Sales</vt:lpstr>
      <vt:lpstr>Products</vt:lpstr>
      <vt:lpstr>Honey Orders</vt:lpstr>
      <vt:lpstr>Honey Sold</vt:lpstr>
      <vt:lpstr>Customers</vt:lpstr>
      <vt:lpstr>Customers Report</vt:lpstr>
      <vt:lpstr>Customer Counties</vt:lpstr>
      <vt:lpstr>Sales Report</vt:lpstr>
      <vt:lpstr>Market Report</vt:lpstr>
      <vt:lpstr>List data</vt:lpstr>
      <vt:lpstr>Market Stall Projections</vt:lpstr>
      <vt:lpstr>Cities</vt:lpstr>
      <vt:lpstr>Product_name</vt:lpstr>
      <vt:lpstr>Products</vt:lpstr>
      <vt:lpstr>Quantity</vt:lpstr>
      <vt:lpstr>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2022-12-14T14:09:26Z</dcterms:created>
  <dcterms:modified xsi:type="dcterms:W3CDTF">2024-12-01T08:56:46Z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0x010100AD9FEBAF7E260043955CFED1FA3E0B07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2024-12-01T03:07:02Z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9ec8be54-8632-4cc6-9422-a8fe479fb743</vt:lpwstr>
  </property>
  <property fmtid="{D5CDD505-2E9C-101B-9397-08002B2CF9AE}" pid="9" name="MSIP_Label_defa4170-0d19-0005-0004-bc88714345d2_ActionId">
    <vt:lpwstr>02c96761-79b6-483a-a1e1-8d7dfd8dc8bc</vt:lpwstr>
  </property>
  <property fmtid="{D5CDD505-2E9C-101B-9397-08002B2CF9AE}" pid="10" name="MSIP_Label_defa4170-0d19-0005-0004-bc88714345d2_ContentBits">
    <vt:lpwstr>0</vt:lpwstr>
  </property>
</Properties>
</file>