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p/Documents/LSE/EP/Infrastructure/"/>
    </mc:Choice>
  </mc:AlternateContent>
  <xr:revisionPtr revIDLastSave="0" documentId="13_ncr:1_{20BA1E92-0828-624A-88C0-2A6A5E66A080}" xr6:coauthVersionLast="47" xr6:coauthVersionMax="47" xr10:uidLastSave="{00000000-0000-0000-0000-000000000000}"/>
  <bookViews>
    <workbookView xWindow="4520" yWindow="1200" windowWidth="27640" windowHeight="16940" xr2:uid="{2E52C1DB-8A2B-5B44-B472-9D89299EA9D8}"/>
  </bookViews>
  <sheets>
    <sheet name="Borough Infrastructure" sheetId="1" r:id="rId1"/>
    <sheet name="Per 10000 Population" sheetId="2" r:id="rId2"/>
    <sheet name="General Annual Compare Total" sheetId="3" r:id="rId3"/>
    <sheet name="Oksana Time Variations" sheetId="4" r:id="rId4"/>
    <sheet name="Outer London Gender" sheetId="5" r:id="rId5"/>
    <sheet name="Hired Bikes" sheetId="6" r:id="rId6"/>
    <sheet name="Sheet7" sheetId="7" r:id="rId7"/>
  </sheets>
  <definedNames>
    <definedName name="_xlchart.v1.0" hidden="1">'General Annual Compare Total'!$F$75</definedName>
    <definedName name="_xlchart.v1.1" hidden="1">'General Annual Compare Total'!$F$76:$F$82</definedName>
    <definedName name="_xlchart.v1.10" hidden="1">'General Annual Compare Total'!$G$75</definedName>
    <definedName name="_xlchart.v1.11" hidden="1">'General Annual Compare Total'!$G$76:$G$82</definedName>
    <definedName name="_xlchart.v1.12" hidden="1">'General Annual Compare Total'!$H$75</definedName>
    <definedName name="_xlchart.v1.13" hidden="1">'General Annual Compare Total'!$H$76:$H$82</definedName>
    <definedName name="_xlchart.v1.14" hidden="1">'General Annual Compare Total'!$I$75</definedName>
    <definedName name="_xlchart.v1.15" hidden="1">'General Annual Compare Total'!$I$76:$I$82</definedName>
    <definedName name="_xlchart.v1.16" hidden="1">'General Annual Compare Total'!$F$75</definedName>
    <definedName name="_xlchart.v1.17" hidden="1">'General Annual Compare Total'!$F$76:$F$82</definedName>
    <definedName name="_xlchart.v1.18" hidden="1">'General Annual Compare Total'!$G$75</definedName>
    <definedName name="_xlchart.v1.19" hidden="1">'General Annual Compare Total'!$G$76:$G$82</definedName>
    <definedName name="_xlchart.v1.2" hidden="1">'General Annual Compare Total'!$G$75</definedName>
    <definedName name="_xlchart.v1.20" hidden="1">'General Annual Compare Total'!$H$75</definedName>
    <definedName name="_xlchart.v1.21" hidden="1">'General Annual Compare Total'!$H$76:$H$82</definedName>
    <definedName name="_xlchart.v1.22" hidden="1">'General Annual Compare Total'!$I$75</definedName>
    <definedName name="_xlchart.v1.23" hidden="1">'General Annual Compare Total'!$I$76:$I$82</definedName>
    <definedName name="_xlchart.v1.24" hidden="1">'General Annual Compare Total'!$F$75</definedName>
    <definedName name="_xlchart.v1.25" hidden="1">'General Annual Compare Total'!$F$76:$F$82</definedName>
    <definedName name="_xlchart.v1.26" hidden="1">'General Annual Compare Total'!$G$75</definedName>
    <definedName name="_xlchart.v1.27" hidden="1">'General Annual Compare Total'!$G$76:$G$82</definedName>
    <definedName name="_xlchart.v1.28" hidden="1">'General Annual Compare Total'!$H$75</definedName>
    <definedName name="_xlchart.v1.29" hidden="1">'General Annual Compare Total'!$H$76:$H$82</definedName>
    <definedName name="_xlchart.v1.3" hidden="1">'General Annual Compare Total'!$G$76:$G$82</definedName>
    <definedName name="_xlchart.v1.30" hidden="1">'General Annual Compare Total'!$I$75</definedName>
    <definedName name="_xlchart.v1.31" hidden="1">'General Annual Compare Total'!$I$76:$I$82</definedName>
    <definedName name="_xlchart.v1.32" hidden="1">'General Annual Compare Total'!$F$75</definedName>
    <definedName name="_xlchart.v1.33" hidden="1">'General Annual Compare Total'!$F$76:$F$82</definedName>
    <definedName name="_xlchart.v1.34" hidden="1">'General Annual Compare Total'!$G$75</definedName>
    <definedName name="_xlchart.v1.35" hidden="1">'General Annual Compare Total'!$G$76:$G$82</definedName>
    <definedName name="_xlchart.v1.36" hidden="1">'General Annual Compare Total'!$H$75</definedName>
    <definedName name="_xlchart.v1.37" hidden="1">'General Annual Compare Total'!$H$76:$H$82</definedName>
    <definedName name="_xlchart.v1.38" hidden="1">'General Annual Compare Total'!$I$75</definedName>
    <definedName name="_xlchart.v1.39" hidden="1">'General Annual Compare Total'!$I$76:$I$82</definedName>
    <definedName name="_xlchart.v1.4" hidden="1">'General Annual Compare Total'!$H$75</definedName>
    <definedName name="_xlchart.v1.40" hidden="1">'Outer London Gender'!$A$2:$A$167</definedName>
    <definedName name="_xlchart.v1.41" hidden="1">'Outer London Gender'!$B$1</definedName>
    <definedName name="_xlchart.v1.42" hidden="1">'Outer London Gender'!$B$2:$B$167</definedName>
    <definedName name="_xlchart.v1.43" hidden="1">'Outer London Gender'!$C$1</definedName>
    <definedName name="_xlchart.v1.44" hidden="1">'Outer London Gender'!$C$2:$C$167</definedName>
    <definedName name="_xlchart.v1.45" hidden="1">'Outer London Gender'!$D$1</definedName>
    <definedName name="_xlchart.v1.46" hidden="1">'Outer London Gender'!$D$2:$D$167</definedName>
    <definedName name="_xlchart.v1.47" hidden="1">'Outer London Gender'!$E$1</definedName>
    <definedName name="_xlchart.v1.48" hidden="1">'Outer London Gender'!$E$2:$E$167</definedName>
    <definedName name="_xlchart.v1.5" hidden="1">'General Annual Compare Total'!$H$76:$H$82</definedName>
    <definedName name="_xlchart.v1.6" hidden="1">'General Annual Compare Total'!$I$75</definedName>
    <definedName name="_xlchart.v1.7" hidden="1">'General Annual Compare Total'!$I$76:$I$82</definedName>
    <definedName name="_xlchart.v1.8" hidden="1">'General Annual Compare Total'!$F$75</definedName>
    <definedName name="_xlchart.v1.9" hidden="1">'General Annual Compare Total'!$F$76:$F$82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6" i="1" l="1"/>
  <c r="F46" i="1"/>
  <c r="G46" i="1"/>
  <c r="H46" i="1"/>
  <c r="I46" i="1"/>
  <c r="J46" i="1"/>
  <c r="D46" i="1"/>
  <c r="F45" i="1"/>
  <c r="G45" i="1"/>
  <c r="H45" i="1"/>
  <c r="I45" i="1"/>
  <c r="J45" i="1"/>
  <c r="D45" i="1"/>
  <c r="D6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49" i="1"/>
  <c r="F44" i="1"/>
  <c r="K28" i="2"/>
  <c r="K31" i="2"/>
  <c r="K17" i="2"/>
  <c r="K35" i="2"/>
  <c r="K29" i="2"/>
  <c r="K19" i="2"/>
  <c r="K30" i="2"/>
  <c r="K20" i="2"/>
  <c r="K24" i="2"/>
  <c r="K34" i="2"/>
  <c r="K33" i="2"/>
  <c r="K25" i="2"/>
  <c r="K26" i="2"/>
  <c r="K22" i="2"/>
  <c r="K23" i="2"/>
  <c r="K32" i="2"/>
  <c r="K27" i="2"/>
  <c r="K18" i="2"/>
  <c r="K21" i="2"/>
  <c r="K15" i="2"/>
  <c r="K4" i="2"/>
  <c r="K10" i="2"/>
  <c r="K13" i="2"/>
  <c r="K3" i="2"/>
  <c r="K5" i="2"/>
  <c r="K6" i="2"/>
  <c r="K14" i="2"/>
  <c r="K11" i="2"/>
  <c r="K9" i="2"/>
  <c r="K2" i="2"/>
  <c r="K12" i="2"/>
  <c r="K8" i="2"/>
  <c r="K7" i="2"/>
  <c r="H55" i="1" l="1"/>
  <c r="J44" i="1"/>
  <c r="H50" i="1"/>
  <c r="G78" i="1"/>
  <c r="H78" i="1"/>
  <c r="I78" i="1"/>
  <c r="G79" i="1"/>
  <c r="H79" i="1"/>
  <c r="I79" i="1"/>
  <c r="G80" i="1"/>
  <c r="H80" i="1"/>
  <c r="I80" i="1"/>
  <c r="G81" i="1"/>
  <c r="H81" i="1"/>
  <c r="I81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I55" i="1"/>
  <c r="G56" i="1"/>
  <c r="H56" i="1"/>
  <c r="I56" i="1"/>
  <c r="G57" i="1"/>
  <c r="H57" i="1"/>
  <c r="I57" i="1"/>
  <c r="G58" i="1"/>
  <c r="H58" i="1"/>
  <c r="I58" i="1"/>
  <c r="I49" i="1"/>
  <c r="H49" i="1"/>
  <c r="G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49" i="1"/>
  <c r="G44" i="1"/>
  <c r="H44" i="1"/>
  <c r="I44" i="1"/>
  <c r="D44" i="1"/>
  <c r="E8" i="1"/>
  <c r="H8" i="1"/>
  <c r="I8" i="1"/>
  <c r="G8" i="1"/>
  <c r="D8" i="1"/>
  <c r="E44" i="1" l="1"/>
</calcChain>
</file>

<file path=xl/sharedStrings.xml><?xml version="1.0" encoding="utf-8"?>
<sst xmlns="http://schemas.openxmlformats.org/spreadsheetml/2006/main" count="441" uniqueCount="78">
  <si>
    <t>Camden</t>
  </si>
  <si>
    <t>Inner</t>
  </si>
  <si>
    <t>City of London</t>
  </si>
  <si>
    <t>Hackney</t>
  </si>
  <si>
    <t>Hammersmith and Fulham</t>
  </si>
  <si>
    <t>Haringey</t>
  </si>
  <si>
    <t>Islington</t>
  </si>
  <si>
    <t>Kensington and Chelsea</t>
  </si>
  <si>
    <t>Lambeth</t>
  </si>
  <si>
    <t>Lewisham</t>
  </si>
  <si>
    <t>Newham</t>
  </si>
  <si>
    <t>Southwark</t>
  </si>
  <si>
    <t>Tower Hamlets</t>
  </si>
  <si>
    <t>Wandsworth</t>
  </si>
  <si>
    <t>Westminster</t>
  </si>
  <si>
    <t>Barking and Dagenham</t>
  </si>
  <si>
    <t>Outer</t>
  </si>
  <si>
    <t>Barnet</t>
  </si>
  <si>
    <t>Bexley</t>
  </si>
  <si>
    <t>Brent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</si>
  <si>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</si>
  <si>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</si>
  <si>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</si>
  <si>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</si>
  <si>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</si>
  <si>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</si>
  <si>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</si>
  <si>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</si>
  <si>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</si>
  <si>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</si>
  <si>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</si>
  <si>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</si>
  <si>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</si>
  <si>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</si>
  <si>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</si>
  <si>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Parking Capacity</t>
  </si>
  <si>
    <t>Signal Lights for Cyclists</t>
  </si>
  <si>
    <t>Traffic Calming</t>
  </si>
  <si>
    <t>Cycle Line Length (km)</t>
  </si>
  <si>
    <t>Mean</t>
  </si>
  <si>
    <t>STD</t>
  </si>
  <si>
    <t>Min</t>
  </si>
  <si>
    <t>Max</t>
  </si>
  <si>
    <t>IQR</t>
  </si>
  <si>
    <t>Barking &amp; Dagenham</t>
  </si>
  <si>
    <t>Advanced Stop Line (m)</t>
  </si>
  <si>
    <t>Population</t>
  </si>
  <si>
    <t>Per 10,000 population</t>
  </si>
  <si>
    <t>TOTAL:</t>
  </si>
  <si>
    <t>Area km2</t>
  </si>
  <si>
    <t>Density</t>
  </si>
  <si>
    <t>Cycle Crossings</t>
  </si>
  <si>
    <t>Cycling Crossings</t>
  </si>
  <si>
    <t>Summary Statistics:</t>
  </si>
  <si>
    <t>Total Inner London:</t>
  </si>
  <si>
    <t>Total Outer London:</t>
  </si>
  <si>
    <t>Year</t>
  </si>
  <si>
    <t>Number of private cycles</t>
  </si>
  <si>
    <t>Number of cycle hire bikes</t>
  </si>
  <si>
    <t>Total_cycles</t>
  </si>
  <si>
    <t>Private Cycles change %</t>
  </si>
  <si>
    <t>Hire bikes change%</t>
  </si>
  <si>
    <t>Total change%</t>
  </si>
  <si>
    <t>Total cycles</t>
  </si>
  <si>
    <t>Survey wave (year)</t>
  </si>
  <si>
    <t>Number of male cycles</t>
  </si>
  <si>
    <t>Number of female cycles</t>
  </si>
  <si>
    <t>Number of unknown cycles</t>
  </si>
  <si>
    <t>Male change %</t>
  </si>
  <si>
    <t>Female change%</t>
  </si>
  <si>
    <t xml:space="preserve">Outer London Mean </t>
  </si>
  <si>
    <t>Inner London Mean:</t>
  </si>
  <si>
    <t>Central London mean:</t>
  </si>
  <si>
    <t>Outer London</t>
  </si>
  <si>
    <t>Inner London</t>
  </si>
  <si>
    <t>Central London</t>
  </si>
  <si>
    <t>Borough</t>
  </si>
  <si>
    <t>Mini 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</si>
</sst>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5" formatCode="#,##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left"/>
    </xf>
    <xf numFmtId="43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0" fillId="2" borderId="0" xfId="0" applyFill="1"/>
    <xf numFmtId="1" fontId="0" fillId="0" borderId="0" xfId="0" applyNumberFormat="1"/>
    <xf numFmtId="175" fontId="0" fillId="0" borderId="0" xfId="0" applyNumberFormat="1"/>
    <xf numFmtId="3" fontId="0" fillId="0" borderId="0" xfId="0" applyNumberFormat="1"/>
    <xf numFmtId="175" fontId="0" fillId="0" borderId="1" xfId="0" applyNumberFormat="1" applyBorder="1"/>
    <xf numFmtId="0" fontId="4" fillId="0" borderId="0" xfId="3" applyFont="1" applyBorder="1" applyAlignment="1">
      <alignment horizontal="right" wrapText="1"/>
    </xf>
    <xf numFmtId="3" fontId="0" fillId="0" borderId="1" xfId="0" applyNumberFormat="1" applyBorder="1"/>
    <xf numFmtId="0" fontId="0" fillId="0" borderId="2" xfId="0" applyBorder="1"/>
    <xf numFmtId="165" fontId="0" fillId="0" borderId="2" xfId="1" applyNumberFormat="1" applyFont="1" applyBorder="1"/>
    <xf numFmtId="43" fontId="0" fillId="0" borderId="2" xfId="1" applyFont="1" applyBorder="1"/>
    <xf numFmtId="2" fontId="0" fillId="0" borderId="2" xfId="0" applyNumberFormat="1" applyBorder="1"/>
    <xf numFmtId="0" fontId="0" fillId="0" borderId="3" xfId="0" applyBorder="1"/>
    <xf numFmtId="165" fontId="0" fillId="0" borderId="3" xfId="1" applyNumberFormat="1" applyFont="1" applyBorder="1"/>
    <xf numFmtId="43" fontId="0" fillId="0" borderId="3" xfId="1" applyFont="1" applyBorder="1"/>
    <xf numFmtId="2" fontId="0" fillId="0" borderId="3" xfId="0" applyNumberFormat="1" applyBorder="1"/>
    <xf numFmtId="0" fontId="0" fillId="0" borderId="4" xfId="0" applyBorder="1"/>
    <xf numFmtId="165" fontId="0" fillId="0" borderId="2" xfId="0" applyNumberFormat="1" applyBorder="1"/>
    <xf numFmtId="43" fontId="0" fillId="0" borderId="2" xfId="0" applyNumberFormat="1" applyBorder="1"/>
    <xf numFmtId="1" fontId="0" fillId="0" borderId="2" xfId="0" applyNumberFormat="1" applyBorder="1"/>
    <xf numFmtId="175" fontId="0" fillId="0" borderId="2" xfId="0" applyNumberFormat="1" applyBorder="1"/>
    <xf numFmtId="3" fontId="0" fillId="0" borderId="2" xfId="0" applyNumberFormat="1" applyBorder="1"/>
    <xf numFmtId="165" fontId="0" fillId="2" borderId="0" xfId="0" applyNumberFormat="1" applyFill="1"/>
    <xf numFmtId="43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75" fontId="0" fillId="2" borderId="0" xfId="0" applyNumberFormat="1" applyFill="1"/>
    <xf numFmtId="3" fontId="0" fillId="2" borderId="0" xfId="0" applyNumberFormat="1" applyFill="1"/>
    <xf numFmtId="10" fontId="0" fillId="0" borderId="0" xfId="2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/>
    <xf numFmtId="165" fontId="6" fillId="0" borderId="0" xfId="1" applyNumberFormat="1" applyFont="1"/>
  </cellXfs>
  <cellStyles count="4">
    <cellStyle name="Comma" xfId="1" builtinId="3"/>
    <cellStyle name="Normal" xfId="0" builtinId="0"/>
    <cellStyle name="Normal 2" xfId="3" xr:uid="{E26985A6-6E55-7448-BBF4-E5A9D01D66B0}"/>
    <cellStyle name="Per cent" xfId="2" builtinId="5"/>
  </cellStyles>
  <dxfs count="6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Central London 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Annual Compare Total'!$B$1</c:f>
              <c:strCache>
                <c:ptCount val="1"/>
                <c:pt idx="0">
                  <c:v>Number of private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'General Annual Compare Total'!$B$2:$B$9</c:f>
              <c:numCache>
                <c:formatCode>_(* #,##0_);_(* \(#,##0\);_(* "-"??_);_(@_)</c:formatCode>
                <c:ptCount val="8"/>
                <c:pt idx="0">
                  <c:v>1436361</c:v>
                </c:pt>
                <c:pt idx="1">
                  <c:v>1466529</c:v>
                </c:pt>
                <c:pt idx="2">
                  <c:v>1542540</c:v>
                </c:pt>
                <c:pt idx="3">
                  <c:v>1545707</c:v>
                </c:pt>
                <c:pt idx="4">
                  <c:v>1685509</c:v>
                </c:pt>
                <c:pt idx="5">
                  <c:v>1687339</c:v>
                </c:pt>
                <c:pt idx="6">
                  <c:v>755388</c:v>
                </c:pt>
                <c:pt idx="7">
                  <c:v>1119418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6-4C4E-B74A-D7255183D34A}"/>
            </c:ext>
          </c:extLst>
        </c:ser>
        <c:ser>
          <c:idx val="1"/>
          <c:order val="1"/>
          <c:tx>
            <c:strRef>
              <c:f>'General Annual Compare Total'!$C$1</c:f>
              <c:strCache>
                <c:ptCount val="1"/>
                <c:pt idx="0">
                  <c:v>Number of cycle hire 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'General Annual Compare Total'!$C$2:$C$9</c:f>
              <c:numCache>
                <c:formatCode>_(* #,##0_);_(* \(#,##0\);_(* "-"??_);_(@_)</c:formatCode>
                <c:ptCount val="8"/>
                <c:pt idx="0">
                  <c:v>166636</c:v>
                </c:pt>
                <c:pt idx="1">
                  <c:v>170614</c:v>
                </c:pt>
                <c:pt idx="2">
                  <c:v>182302</c:v>
                </c:pt>
                <c:pt idx="3">
                  <c:v>189648</c:v>
                </c:pt>
                <c:pt idx="4">
                  <c:v>211673</c:v>
                </c:pt>
                <c:pt idx="5">
                  <c:v>214662</c:v>
                </c:pt>
                <c:pt idx="6">
                  <c:v>101364</c:v>
                </c:pt>
                <c:pt idx="7">
                  <c:v>150541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6-4C4E-B74A-D7255183D34A}"/>
            </c:ext>
          </c:extLst>
        </c:ser>
        <c:ser>
          <c:idx val="2"/>
          <c:order val="2"/>
          <c:tx>
            <c:strRef>
              <c:f>'General Annual Compare Total'!$D$1</c:f>
              <c:strCache>
                <c:ptCount val="1"/>
                <c:pt idx="0">
                  <c:v>Total_cycles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'General Annual Compare Total'!$D$2:$D$9</c:f>
              <c:numCache>
                <c:formatCode>_(* #,##0_);_(* \(#,##0\);_(* "-"??_);_(@_)</c:formatCode>
                <c:ptCount val="8"/>
                <c:pt idx="0">
                  <c:v>1602997</c:v>
                </c:pt>
                <c:pt idx="1">
                  <c:v>1637143</c:v>
                </c:pt>
                <c:pt idx="2">
                  <c:v>1724842</c:v>
                </c:pt>
                <c:pt idx="3">
                  <c:v>1735355</c:v>
                </c:pt>
                <c:pt idx="4">
                  <c:v>1897182</c:v>
                </c:pt>
                <c:pt idx="5">
                  <c:v>1902001</c:v>
                </c:pt>
                <c:pt idx="6">
                  <c:v>856752</c:v>
                </c:pt>
                <c:pt idx="7">
                  <c:v>1269959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6-4C4E-B74A-D7255183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26767"/>
        <c:axId val="1635111631"/>
      </c:lineChart>
      <c:catAx>
        <c:axId val="16351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1631"/>
        <c:crosses val="autoZero"/>
        <c:auto val="1"/>
        <c:lblAlgn val="ctr"/>
        <c:lblOffset val="100"/>
        <c:noMultiLvlLbl val="0"/>
      </c:catAx>
      <c:valAx>
        <c:axId val="16351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Inner London 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Annual Compare Total'!$B$12</c:f>
              <c:strCache>
                <c:ptCount val="1"/>
                <c:pt idx="0">
                  <c:v>Number of private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Total'!$A$13:$A$19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'General Annual Compare Total'!$B$13:$B$19</c:f>
              <c:numCache>
                <c:formatCode>_(* #,##0_);_(* \(#,##0\);_(* "-"??_);_(@_)</c:formatCode>
                <c:ptCount val="7"/>
                <c:pt idx="0">
                  <c:v>434028</c:v>
                </c:pt>
                <c:pt idx="1">
                  <c:v>423995</c:v>
                </c:pt>
                <c:pt idx="2">
                  <c:v>432193</c:v>
                </c:pt>
                <c:pt idx="3">
                  <c:v>440194</c:v>
                </c:pt>
                <c:pt idx="4">
                  <c:v>422343</c:v>
                </c:pt>
                <c:pt idx="5">
                  <c:v>408488</c:v>
                </c:pt>
                <c:pt idx="6">
                  <c:v>460848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BE4C-841F-B8E8E0EA7354}"/>
            </c:ext>
          </c:extLst>
        </c:ser>
        <c:ser>
          <c:idx val="1"/>
          <c:order val="1"/>
          <c:tx>
            <c:strRef>
              <c:f>'General Annual Compare Total'!$C$12</c:f>
              <c:strCache>
                <c:ptCount val="1"/>
                <c:pt idx="0">
                  <c:v>Number of cycle hire 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Total'!$A$13:$A$19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'General Annual Compare Total'!$C$13:$C$19</c:f>
              <c:numCache>
                <c:formatCode>_(* #,##0_);_(* \(#,##0\);_(* "-"??_);_(@_)</c:formatCode>
                <c:ptCount val="7"/>
                <c:pt idx="0">
                  <c:v>15927</c:v>
                </c:pt>
                <c:pt idx="1">
                  <c:v>17599</c:v>
                </c:pt>
                <c:pt idx="2">
                  <c:v>18274</c:v>
                </c:pt>
                <c:pt idx="3">
                  <c:v>20893</c:v>
                </c:pt>
                <c:pt idx="4">
                  <c:v>23855</c:v>
                </c:pt>
                <c:pt idx="5">
                  <c:v>20930</c:v>
                </c:pt>
                <c:pt idx="6">
                  <c:v>15590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BE4C-841F-B8E8E0EA7354}"/>
            </c:ext>
          </c:extLst>
        </c:ser>
        <c:ser>
          <c:idx val="2"/>
          <c:order val="2"/>
          <c:tx>
            <c:strRef>
              <c:f>'General Annual Compare Total'!$D$12</c:f>
              <c:strCache>
                <c:ptCount val="1"/>
                <c:pt idx="0">
                  <c:v>Total cycles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Total'!$A$13:$A$19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'General Annual Compare Total'!$D$13:$D$19</c:f>
              <c:numCache>
                <c:formatCode>_(* #,##0_);_(* \(#,##0\);_(* "-"??_);_(@_)</c:formatCode>
                <c:ptCount val="7"/>
                <c:pt idx="0">
                  <c:v>449955</c:v>
                </c:pt>
                <c:pt idx="1">
                  <c:v>441594</c:v>
                </c:pt>
                <c:pt idx="2">
                  <c:v>450467</c:v>
                </c:pt>
                <c:pt idx="3">
                  <c:v>461087</c:v>
                </c:pt>
                <c:pt idx="4">
                  <c:v>446198</c:v>
                </c:pt>
                <c:pt idx="5">
                  <c:v>429418</c:v>
                </c:pt>
                <c:pt idx="6">
                  <c:v>476438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0-BE4C-841F-B8E8E0EA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31119"/>
        <c:axId val="1743008415"/>
      </c:lineChart>
      <c:catAx>
        <c:axId val="17436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08415"/>
        <c:crosses val="autoZero"/>
        <c:auto val="1"/>
        <c:lblAlgn val="ctr"/>
        <c:lblOffset val="100"/>
        <c:noMultiLvlLbl val="0"/>
      </c:catAx>
      <c:valAx>
        <c:axId val="17430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Outer London 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0069991251094"/>
          <c:y val="0.18097222222222226"/>
          <c:w val="0.834654855643044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'General Annual Compare Total'!$B$22</c:f>
              <c:strCache>
                <c:ptCount val="1"/>
                <c:pt idx="0">
                  <c:v>Number of male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Total'!$A$23:$A$29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'General Annual Compare Total'!$B$23:$B$29</c:f>
              <c:numCache>
                <c:formatCode>_(* #,##0_);_(* \(#,##0\);_(* "-"??_);_(@_)</c:formatCode>
                <c:ptCount val="7"/>
                <c:pt idx="0">
                  <c:v>69394</c:v>
                </c:pt>
                <c:pt idx="1">
                  <c:v>68345</c:v>
                </c:pt>
                <c:pt idx="2">
                  <c:v>71648</c:v>
                </c:pt>
                <c:pt idx="3">
                  <c:v>77693</c:v>
                </c:pt>
                <c:pt idx="4">
                  <c:v>68328</c:v>
                </c:pt>
                <c:pt idx="5">
                  <c:v>63962</c:v>
                </c:pt>
                <c:pt idx="6">
                  <c:v>82214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7-AD4A-8627-0BD73372B8AD}"/>
            </c:ext>
          </c:extLst>
        </c:ser>
        <c:ser>
          <c:idx val="1"/>
          <c:order val="1"/>
          <c:tx>
            <c:strRef>
              <c:f>'General Annual Compare Total'!$C$22</c:f>
              <c:strCache>
                <c:ptCount val="1"/>
                <c:pt idx="0">
                  <c:v>Number of female 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Total'!$A$23:$A$29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'General Annual Compare Total'!$C$23:$C$29</c:f>
              <c:numCache>
                <c:formatCode>_(* #,##0_);_(* \(#,##0\);_(* "-"??_);_(@_)</c:formatCode>
                <c:ptCount val="7"/>
                <c:pt idx="0">
                  <c:v>11677</c:v>
                </c:pt>
                <c:pt idx="1">
                  <c:v>11449</c:v>
                </c:pt>
                <c:pt idx="2">
                  <c:v>14384</c:v>
                </c:pt>
                <c:pt idx="3">
                  <c:v>13704</c:v>
                </c:pt>
                <c:pt idx="4">
                  <c:v>12968</c:v>
                </c:pt>
                <c:pt idx="5">
                  <c:v>9649</c:v>
                </c:pt>
                <c:pt idx="6">
                  <c:v>16570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7-AD4A-8627-0BD73372B8AD}"/>
            </c:ext>
          </c:extLst>
        </c:ser>
        <c:ser>
          <c:idx val="2"/>
          <c:order val="2"/>
          <c:tx>
            <c:strRef>
              <c:f>'General Annual Compare Total'!$D$22</c:f>
              <c:strCache>
                <c:ptCount val="1"/>
                <c:pt idx="0">
                  <c:v>Number of unknown cycles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Total'!$A$23:$A$29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'General Annual Compare Total'!$D$23:$D$29</c:f>
              <c:numCache>
                <c:formatCode>_(* #,##0_);_(* \(#,##0\);_(* "-"??_);_(@_)</c:formatCode>
                <c:ptCount val="7"/>
                <c:pt idx="0">
                  <c:v>1157</c:v>
                </c:pt>
                <c:pt idx="1">
                  <c:v>501</c:v>
                </c:pt>
                <c:pt idx="2">
                  <c:v>556</c:v>
                </c:pt>
                <c:pt idx="3">
                  <c:v>569</c:v>
                </c:pt>
                <c:pt idx="4">
                  <c:v>821</c:v>
                </c:pt>
                <c:pt idx="5">
                  <c:v>1313</c:v>
                </c:pt>
                <c:pt idx="6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7-AD4A-8627-0BD73372B8AD}"/>
            </c:ext>
          </c:extLst>
        </c:ser>
        <c:ser>
          <c:idx val="3"/>
          <c:order val="3"/>
          <c:tx>
            <c:strRef>
              <c:f>'General Annual Compare Total'!$E$22</c:f>
              <c:strCache>
                <c:ptCount val="1"/>
                <c:pt idx="0">
                  <c:v>Total cycles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'General Annual Compare Total'!$A$23:$A$29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'General Annual Compare Total'!$E$23:$E$29</c:f>
              <c:numCache>
                <c:formatCode>_(* #,##0_);_(* \(#,##0\);_(* "-"??_);_(@_)</c:formatCode>
                <c:ptCount val="7"/>
                <c:pt idx="0">
                  <c:v>82228</c:v>
                </c:pt>
                <c:pt idx="1">
                  <c:v>80295</c:v>
                </c:pt>
                <c:pt idx="2">
                  <c:v>86588</c:v>
                </c:pt>
                <c:pt idx="3">
                  <c:v>91966</c:v>
                </c:pt>
                <c:pt idx="4">
                  <c:v>82117</c:v>
                </c:pt>
                <c:pt idx="5">
                  <c:v>74924</c:v>
                </c:pt>
                <c:pt idx="6">
                  <c:v>99067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7-AD4A-8627-0BD73372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2912"/>
        <c:axId val="39639264"/>
      </c:lineChart>
      <c:catAx>
        <c:axId val="397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9264"/>
        <c:crosses val="autoZero"/>
        <c:auto val="1"/>
        <c:lblAlgn val="ctr"/>
        <c:lblOffset val="100"/>
        <c:noMultiLvlLbl val="0"/>
      </c:catAx>
      <c:valAx>
        <c:axId val="396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Total</a:t>
            </a:r>
            <a:r>
              <a:rPr lang="en-GB" baseline="0"/>
              <a:t> Cycles Annual Dynamic</a:t>
            </a:r>
          </a:p>
          <a:p>
            <a:pPr>
              <a:defRPr/>
            </a:pPr>
            <a:r>
              <a:rPr lang="en-GB" baseline="0"/>
              <a:t>2015 - 2021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6"/>
          <c:order val="0"/>
          <c:tx>
            <c:v>2021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'General Annual Compare Total'!$G$75:$I$75</c:f>
              <c:strCache>
                <c:ptCount val="3"/>
                <c:pt idx="0">
                  <c:v>Outer London</c:v>
                </c:pt>
                <c:pt idx="1">
                  <c:v>Inner London</c:v>
                </c:pt>
                <c:pt idx="2">
                  <c:v>Central London</c:v>
                </c:pt>
              </c:strCache>
            </c:strRef>
          </c:cat>
          <c:val>
            <c:numRef>
              <c:f>'General Annual Compare Total'!$G$82:$I$82</c:f>
              <c:numCache>
                <c:formatCode>_(* #,##0_);_(* \(#,##0\);_(* "-"??_);_(@_)</c:formatCode>
                <c:ptCount val="3"/>
                <c:pt idx="0">
                  <c:v>99067</c:v>
                </c:pt>
                <c:pt idx="1">
                  <c:v>476438</c:v>
                </c:pt>
                <c:pt idx="2" formatCode="General">
                  <c:v>1269959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1D-1A48-B1B1-62A533008D52}"/>
            </c:ext>
          </c:extLst>
        </c:ser>
        <c:ser>
          <c:idx val="5"/>
          <c:order val="1"/>
          <c:tx>
            <c:v>2020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'General Annual Compare Total'!$G$75:$I$75</c:f>
              <c:strCache>
                <c:ptCount val="3"/>
                <c:pt idx="0">
                  <c:v>Outer London</c:v>
                </c:pt>
                <c:pt idx="1">
                  <c:v>Inner London</c:v>
                </c:pt>
                <c:pt idx="2">
                  <c:v>Central London</c:v>
                </c:pt>
              </c:strCache>
            </c:strRef>
          </c:cat>
          <c:val>
            <c:numRef>
              <c:f>'General Annual Compare Total'!$G$81:$I$81</c:f>
              <c:numCache>
                <c:formatCode>_(* #,##0_);_(* \(#,##0\);_(* "-"??_);_(@_)</c:formatCode>
                <c:ptCount val="3"/>
                <c:pt idx="0">
                  <c:v>74924</c:v>
                </c:pt>
                <c:pt idx="1">
                  <c:v>429418</c:v>
                </c:pt>
                <c:pt idx="2" formatCode="General">
                  <c:v>856752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1D-1A48-B1B1-62A533008D52}"/>
            </c:ext>
          </c:extLst>
        </c:ser>
        <c:ser>
          <c:idx val="4"/>
          <c:order val="2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'General Annual Compare Total'!$G$75:$I$75</c:f>
              <c:strCache>
                <c:ptCount val="3"/>
                <c:pt idx="0">
                  <c:v>Outer London</c:v>
                </c:pt>
                <c:pt idx="1">
                  <c:v>Inner London</c:v>
                </c:pt>
                <c:pt idx="2">
                  <c:v>Central London</c:v>
                </c:pt>
              </c:strCache>
            </c:strRef>
          </c:cat>
          <c:val>
            <c:numRef>
              <c:f>'General Annual Compare Total'!$G$80:$I$80</c:f>
              <c:numCache>
                <c:formatCode>_(* #,##0_);_(* \(#,##0\);_(* "-"??_);_(@_)</c:formatCode>
                <c:ptCount val="3"/>
                <c:pt idx="0">
                  <c:v>82117</c:v>
                </c:pt>
                <c:pt idx="1">
                  <c:v>446198</c:v>
                </c:pt>
                <c:pt idx="2" formatCode="General">
                  <c:v>1902001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1D-1A48-B1B1-62A533008D52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'General Annual Compare Total'!$G$75:$I$75</c:f>
              <c:strCache>
                <c:ptCount val="3"/>
                <c:pt idx="0">
                  <c:v>Outer London</c:v>
                </c:pt>
                <c:pt idx="1">
                  <c:v>Inner London</c:v>
                </c:pt>
                <c:pt idx="2">
                  <c:v>Central London</c:v>
                </c:pt>
              </c:strCache>
            </c:strRef>
          </c:cat>
          <c:val>
            <c:numRef>
              <c:f>'General Annual Compare Total'!$G$79:$I$79</c:f>
              <c:numCache>
                <c:formatCode>_(* #,##0_);_(* \(#,##0\);_(* "-"??_);_(@_)</c:formatCode>
                <c:ptCount val="3"/>
                <c:pt idx="0">
                  <c:v>91966</c:v>
                </c:pt>
                <c:pt idx="1">
                  <c:v>461087</c:v>
                </c:pt>
                <c:pt idx="2" formatCode="General">
                  <c:v>1897182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1D-1A48-B1B1-62A533008D52}"/>
            </c:ext>
          </c:extLst>
        </c:ser>
        <c:ser>
          <c:idx val="2"/>
          <c:order val="4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'General Annual Compare Total'!$G$75:$I$75</c:f>
              <c:strCache>
                <c:ptCount val="3"/>
                <c:pt idx="0">
                  <c:v>Outer London</c:v>
                </c:pt>
                <c:pt idx="1">
                  <c:v>Inner London</c:v>
                </c:pt>
                <c:pt idx="2">
                  <c:v>Central London</c:v>
                </c:pt>
              </c:strCache>
            </c:strRef>
          </c:cat>
          <c:val>
            <c:numRef>
              <c:f>'General Annual Compare Total'!$G$78:$I$78</c:f>
              <c:numCache>
                <c:formatCode>_(* #,##0_);_(* \(#,##0\);_(* "-"??_);_(@_)</c:formatCode>
                <c:ptCount val="3"/>
                <c:pt idx="0">
                  <c:v>86588</c:v>
                </c:pt>
                <c:pt idx="1">
                  <c:v>450467</c:v>
                </c:pt>
                <c:pt idx="2" formatCode="General">
                  <c:v>1735355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D-1A48-B1B1-62A533008D52}"/>
            </c:ext>
          </c:extLst>
        </c:ser>
        <c:ser>
          <c:idx val="1"/>
          <c:order val="5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'General Annual Compare Total'!$G$75:$I$75</c:f>
              <c:strCache>
                <c:ptCount val="3"/>
                <c:pt idx="0">
                  <c:v>Outer London</c:v>
                </c:pt>
                <c:pt idx="1">
                  <c:v>Inner London</c:v>
                </c:pt>
                <c:pt idx="2">
                  <c:v>Central London</c:v>
                </c:pt>
              </c:strCache>
            </c:strRef>
          </c:cat>
          <c:val>
            <c:numRef>
              <c:f>'General Annual Compare Total'!$G$77:$I$77</c:f>
              <c:numCache>
                <c:formatCode>_(* #,##0_);_(* \(#,##0\);_(* "-"??_);_(@_)</c:formatCode>
                <c:ptCount val="3"/>
                <c:pt idx="0">
                  <c:v>80295</c:v>
                </c:pt>
                <c:pt idx="1">
                  <c:v>441594</c:v>
                </c:pt>
                <c:pt idx="2" formatCode="General">
                  <c:v>1724842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D-1A48-B1B1-62A533008D52}"/>
            </c:ext>
          </c:extLst>
        </c:ser>
        <c:ser>
          <c:idx val="0"/>
          <c:order val="6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'General Annual Compare Total'!$G$75:$I$75</c:f>
              <c:strCache>
                <c:ptCount val="3"/>
                <c:pt idx="0">
                  <c:v>Outer London</c:v>
                </c:pt>
                <c:pt idx="1">
                  <c:v>Inner London</c:v>
                </c:pt>
                <c:pt idx="2">
                  <c:v>Central London</c:v>
                </c:pt>
              </c:strCache>
            </c:strRef>
          </c:cat>
          <c:val>
            <c:numRef>
              <c:f>'General Annual Compare Total'!$G$76:$I$76</c:f>
              <c:numCache>
                <c:formatCode>_(* #,##0_);_(* \(#,##0\);_(* "-"??_);_(@_)</c:formatCode>
                <c:ptCount val="3"/>
                <c:pt idx="0">
                  <c:v>82228</c:v>
                </c:pt>
                <c:pt idx="1">
                  <c:v>449955</c:v>
                </c:pt>
                <c:pt idx="2" formatCode="General">
                  <c:v>1637143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D-1A48-B1B1-62A53300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5734048"/>
        <c:axId val="905122160"/>
      </c:barChart>
      <c:catAx>
        <c:axId val="124573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2160"/>
        <c:crosses val="autoZero"/>
        <c:auto val="1"/>
        <c:lblAlgn val="ctr"/>
        <c:lblOffset val="100"/>
        <c:noMultiLvlLbl val="0"/>
      </c:catAx>
      <c:valAx>
        <c:axId val="9051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30</xdr:row>
      <xdr:rowOff>25400</xdr:rowOff>
    </xdr:from>
    <xdr:to>
      <xdr:col>4</xdr:col>
      <xdr:colOff>12700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9F78D-E26F-4C67-6B91-7F8094753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30</xdr:row>
      <xdr:rowOff>25400</xdr:rowOff>
    </xdr:from>
    <xdr:to>
      <xdr:col>7</xdr:col>
      <xdr:colOff>609600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A515C-A194-9620-7014-B7BF047D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44</xdr:row>
      <xdr:rowOff>50800</xdr:rowOff>
    </xdr:from>
    <xdr:to>
      <xdr:col>7</xdr:col>
      <xdr:colOff>609600</xdr:colOff>
      <xdr:row>57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9F745-F57E-334D-08C8-736F98482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965200</xdr:colOff>
      <xdr:row>83</xdr:row>
      <xdr:rowOff>190500</xdr:rowOff>
    </xdr:from>
    <xdr:to>
      <xdr:col>11</xdr:col>
      <xdr:colOff>342900</xdr:colOff>
      <xdr:row>103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5B5477-CA3D-EF1A-44E3-F55B283DE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7778-6FD6-3A4F-8113-209C3FF8BD22}">
  <dimension ref="B3:O87"/>
  <sheetViews>
    <sheetView tabSelected="1" workbookViewId="0"/>
  </sheetViews>
  <sheetFormatPr baseColWidth="10" defaultRowHeight="16" x14ac:dyDescent="0.2"/>
  <cols>
    <col min="2" max="2" width="23.5" bestFit="1" customWidth="1"/>
    <col min="3" max="3" width="5.83203125" bestFit="1" customWidth="1"/>
    <col min="4" max="4" width="14.5" bestFit="1" customWidth="1"/>
    <col min="5" max="5" width="21" bestFit="1" customWidth="1"/>
    <col min="6" max="6" width="21" customWidth="1"/>
    <col min="7" max="7" width="13.6640625" bestFit="1" customWidth="1"/>
    <col min="8" max="8" width="20.6640625" bestFit="1" customWidth="1"/>
    <col min="9" max="9" width="19.6640625" bestFit="1" customWidth="1"/>
    <col min="10" max="10" width="11.5" bestFit="1" customWidth="1"/>
    <col min="11" max="12" width="21.83203125" bestFit="1" customWidth="1"/>
    <col min="14" max="15" width="21.83203125" bestFit="1" customWidth="1"/>
  </cols>
  <sheetData>
    <row r="3" spans="2:15" ht="17" thickBot="1" x14ac:dyDescent="0.25">
      <c r="B3" s="15" t="s">
        <v>53</v>
      </c>
      <c r="C3" s="15"/>
      <c r="D3" s="15" t="s">
        <v>35</v>
      </c>
      <c r="E3" s="15" t="s">
        <v>36</v>
      </c>
      <c r="F3" s="15" t="s">
        <v>51</v>
      </c>
      <c r="G3" s="15" t="s">
        <v>37</v>
      </c>
      <c r="H3" s="15" t="s">
        <v>45</v>
      </c>
      <c r="I3" s="15" t="s">
        <v>38</v>
      </c>
      <c r="J3" s="15" t="s">
        <v>46</v>
      </c>
      <c r="N3" s="3"/>
    </row>
    <row r="4" spans="2:15" x14ac:dyDescent="0.2">
      <c r="B4" t="s">
        <v>39</v>
      </c>
      <c r="D4" s="2">
        <v>4423</v>
      </c>
      <c r="E4">
        <v>19</v>
      </c>
      <c r="F4" s="2">
        <v>53</v>
      </c>
      <c r="G4" s="2">
        <v>1978</v>
      </c>
      <c r="H4">
        <v>524.92999999999995</v>
      </c>
      <c r="I4">
        <v>86.65</v>
      </c>
      <c r="L4" s="3"/>
      <c r="N4" s="3"/>
    </row>
    <row r="5" spans="2:15" x14ac:dyDescent="0.2">
      <c r="B5" t="s">
        <v>40</v>
      </c>
      <c r="D5" s="2">
        <v>2910</v>
      </c>
      <c r="E5" s="9">
        <v>25.18</v>
      </c>
      <c r="F5" s="2">
        <v>24.16</v>
      </c>
      <c r="G5" s="2">
        <v>1107</v>
      </c>
      <c r="H5">
        <v>376.27</v>
      </c>
      <c r="I5">
        <v>31.8</v>
      </c>
      <c r="L5" s="3"/>
      <c r="N5" s="3"/>
    </row>
    <row r="6" spans="2:15" x14ac:dyDescent="0.2">
      <c r="B6" t="s">
        <v>41</v>
      </c>
      <c r="D6" s="2">
        <v>1180</v>
      </c>
      <c r="E6">
        <v>0</v>
      </c>
      <c r="F6" s="2">
        <v>17</v>
      </c>
      <c r="G6" s="2">
        <v>190</v>
      </c>
      <c r="H6">
        <v>27.15</v>
      </c>
      <c r="I6">
        <v>20.81</v>
      </c>
      <c r="L6" s="3"/>
      <c r="N6" s="3"/>
    </row>
    <row r="7" spans="2:15" x14ac:dyDescent="0.2">
      <c r="B7" t="s">
        <v>42</v>
      </c>
      <c r="D7" s="2">
        <v>12322</v>
      </c>
      <c r="E7">
        <v>96</v>
      </c>
      <c r="F7" s="2">
        <v>118</v>
      </c>
      <c r="G7" s="2">
        <v>4264</v>
      </c>
      <c r="H7">
        <v>1595.79</v>
      </c>
      <c r="I7">
        <v>139.94</v>
      </c>
      <c r="L7" s="3"/>
      <c r="N7" s="3"/>
    </row>
    <row r="8" spans="2:15" ht="17" thickBot="1" x14ac:dyDescent="0.25">
      <c r="B8" s="15" t="s">
        <v>43</v>
      </c>
      <c r="C8" s="15"/>
      <c r="D8" s="16">
        <f>5902-2392</f>
        <v>3510</v>
      </c>
      <c r="E8" s="15">
        <f>29-2</f>
        <v>27</v>
      </c>
      <c r="F8" s="16">
        <v>31</v>
      </c>
      <c r="G8" s="16">
        <f>3008-1081</f>
        <v>1927</v>
      </c>
      <c r="H8" s="15">
        <f>626.41-253.86</f>
        <v>372.54999999999995</v>
      </c>
      <c r="I8" s="15">
        <f>111.46-65.82</f>
        <v>45.64</v>
      </c>
      <c r="J8" s="15"/>
      <c r="L8" s="3"/>
      <c r="N8" s="3"/>
    </row>
    <row r="9" spans="2:15" ht="17" customHeight="1" x14ac:dyDescent="0.2">
      <c r="L9" s="3"/>
      <c r="N9" s="3"/>
    </row>
    <row r="10" spans="2:15" ht="17" customHeight="1" thickBot="1" x14ac:dyDescent="0.25">
      <c r="B10" s="15"/>
      <c r="C10" s="15"/>
      <c r="D10" s="15"/>
      <c r="E10" s="15"/>
      <c r="F10" s="15"/>
      <c r="G10" s="15"/>
      <c r="H10" s="15"/>
      <c r="I10" s="15"/>
      <c r="J10" s="15"/>
      <c r="L10" s="3"/>
      <c r="N10" s="3"/>
    </row>
    <row r="11" spans="2:15" x14ac:dyDescent="0.2">
      <c r="B11" t="s">
        <v>0</v>
      </c>
      <c r="C11" t="s">
        <v>1</v>
      </c>
      <c r="D11" s="2">
        <v>9023</v>
      </c>
      <c r="E11" s="2">
        <v>36</v>
      </c>
      <c r="F11" s="2">
        <v>42</v>
      </c>
      <c r="G11" s="2">
        <v>1929</v>
      </c>
      <c r="H11" s="1">
        <v>1202.6565187686499</v>
      </c>
      <c r="I11" s="5">
        <v>45.881350021095898</v>
      </c>
      <c r="J11" s="2">
        <v>260000</v>
      </c>
      <c r="L11" s="3"/>
      <c r="O11" s="3"/>
    </row>
    <row r="12" spans="2:15" x14ac:dyDescent="0.2">
      <c r="B12" t="s">
        <v>2</v>
      </c>
      <c r="C12" t="s">
        <v>1</v>
      </c>
      <c r="D12" s="2">
        <v>3046</v>
      </c>
      <c r="E12" s="2">
        <v>58</v>
      </c>
      <c r="F12" s="2">
        <v>24</v>
      </c>
      <c r="G12" s="2">
        <v>190</v>
      </c>
      <c r="H12" s="1">
        <v>609.48795217976397</v>
      </c>
      <c r="I12" s="5">
        <v>20.811775739109098</v>
      </c>
      <c r="J12" s="2">
        <v>7900</v>
      </c>
      <c r="L12" s="3"/>
      <c r="O12" s="3"/>
    </row>
    <row r="13" spans="2:15" x14ac:dyDescent="0.2">
      <c r="B13" t="s">
        <v>3</v>
      </c>
      <c r="C13" t="s">
        <v>1</v>
      </c>
      <c r="D13" s="2">
        <v>12322</v>
      </c>
      <c r="E13" s="2">
        <v>22</v>
      </c>
      <c r="F13" s="2">
        <v>56</v>
      </c>
      <c r="G13" s="2">
        <v>3295</v>
      </c>
      <c r="H13" s="1">
        <v>877.71349741444999</v>
      </c>
      <c r="I13" s="5">
        <v>88.488331047447502</v>
      </c>
      <c r="J13" s="2">
        <v>285000</v>
      </c>
      <c r="L13" s="3"/>
      <c r="O13" s="3"/>
    </row>
    <row r="14" spans="2:15" x14ac:dyDescent="0.2">
      <c r="B14" t="s">
        <v>4</v>
      </c>
      <c r="C14" t="s">
        <v>1</v>
      </c>
      <c r="D14" s="2">
        <v>6826</v>
      </c>
      <c r="E14" s="2">
        <v>3</v>
      </c>
      <c r="F14" s="2">
        <v>57</v>
      </c>
      <c r="G14" s="2">
        <v>1408</v>
      </c>
      <c r="H14" s="1">
        <v>379.81884385597499</v>
      </c>
      <c r="I14" s="5">
        <v>66.455247015296194</v>
      </c>
      <c r="J14" s="2">
        <v>180000</v>
      </c>
      <c r="L14" s="3"/>
      <c r="O14" s="3"/>
    </row>
    <row r="15" spans="2:15" x14ac:dyDescent="0.2">
      <c r="B15" t="s">
        <v>5</v>
      </c>
      <c r="C15" t="s">
        <v>1</v>
      </c>
      <c r="D15" s="2">
        <v>3229</v>
      </c>
      <c r="E15" s="2">
        <v>0</v>
      </c>
      <c r="F15" s="2">
        <v>34</v>
      </c>
      <c r="G15" s="2">
        <v>2266</v>
      </c>
      <c r="H15" s="1">
        <v>377.35284133785501</v>
      </c>
      <c r="I15" s="5">
        <v>88.248793328739097</v>
      </c>
      <c r="J15" s="2">
        <v>279000</v>
      </c>
      <c r="L15" s="3"/>
      <c r="O15" s="3"/>
    </row>
    <row r="16" spans="2:15" x14ac:dyDescent="0.2">
      <c r="B16" t="s">
        <v>6</v>
      </c>
      <c r="C16" t="s">
        <v>1</v>
      </c>
      <c r="D16" s="2">
        <v>7046</v>
      </c>
      <c r="E16" s="2">
        <v>16</v>
      </c>
      <c r="F16" s="2">
        <v>35</v>
      </c>
      <c r="G16" s="2">
        <v>2574</v>
      </c>
      <c r="H16" s="1">
        <v>764.58493005590299</v>
      </c>
      <c r="I16" s="5">
        <v>41.866445643512499</v>
      </c>
      <c r="J16" s="2">
        <v>240000</v>
      </c>
      <c r="L16" s="3"/>
      <c r="O16" s="3"/>
    </row>
    <row r="17" spans="2:15" x14ac:dyDescent="0.2">
      <c r="B17" t="s">
        <v>7</v>
      </c>
      <c r="C17" t="s">
        <v>1</v>
      </c>
      <c r="D17" s="2">
        <v>5902</v>
      </c>
      <c r="E17" s="2">
        <v>5</v>
      </c>
      <c r="F17" s="2">
        <v>17</v>
      </c>
      <c r="G17" s="2">
        <v>379</v>
      </c>
      <c r="H17" s="1">
        <v>367.316203598198</v>
      </c>
      <c r="I17" s="5">
        <v>26.600216307113101</v>
      </c>
      <c r="J17" s="2">
        <v>154000</v>
      </c>
      <c r="L17" s="3"/>
      <c r="O17" s="3"/>
    </row>
    <row r="18" spans="2:15" x14ac:dyDescent="0.2">
      <c r="B18" t="s">
        <v>8</v>
      </c>
      <c r="C18" t="s">
        <v>1</v>
      </c>
      <c r="D18" s="2">
        <v>8590</v>
      </c>
      <c r="E18" s="2">
        <v>44</v>
      </c>
      <c r="F18" s="2">
        <v>48</v>
      </c>
      <c r="G18" s="2">
        <v>3571</v>
      </c>
      <c r="H18" s="1">
        <v>1595.7870515209399</v>
      </c>
      <c r="I18" s="5">
        <v>92.613810813599599</v>
      </c>
      <c r="J18" s="2">
        <v>328000</v>
      </c>
      <c r="L18" s="3"/>
      <c r="O18" s="3"/>
    </row>
    <row r="19" spans="2:15" x14ac:dyDescent="0.2">
      <c r="B19" t="s">
        <v>9</v>
      </c>
      <c r="C19" t="s">
        <v>1</v>
      </c>
      <c r="D19" s="2">
        <v>3465</v>
      </c>
      <c r="E19" s="2">
        <v>1</v>
      </c>
      <c r="F19" s="2">
        <v>37</v>
      </c>
      <c r="G19" s="2">
        <v>3779</v>
      </c>
      <c r="H19" s="1">
        <v>609.16489193690199</v>
      </c>
      <c r="I19" s="5">
        <v>81.176005599914802</v>
      </c>
      <c r="J19" s="2">
        <v>309000</v>
      </c>
      <c r="L19" s="3"/>
      <c r="O19" s="3"/>
    </row>
    <row r="20" spans="2:15" x14ac:dyDescent="0.2">
      <c r="B20" t="s">
        <v>10</v>
      </c>
      <c r="C20" t="s">
        <v>1</v>
      </c>
      <c r="D20" s="2">
        <v>4402</v>
      </c>
      <c r="E20" s="2">
        <v>0</v>
      </c>
      <c r="F20" s="2">
        <v>118</v>
      </c>
      <c r="G20" s="2">
        <v>3637</v>
      </c>
      <c r="H20" s="1">
        <v>626.40936969188999</v>
      </c>
      <c r="I20" s="5">
        <v>138.09538278153099</v>
      </c>
      <c r="J20" s="2">
        <v>358000</v>
      </c>
      <c r="L20" s="3"/>
      <c r="O20" s="3"/>
    </row>
    <row r="21" spans="2:15" x14ac:dyDescent="0.2">
      <c r="B21" t="s">
        <v>11</v>
      </c>
      <c r="C21" t="s">
        <v>1</v>
      </c>
      <c r="D21" s="2">
        <v>9951</v>
      </c>
      <c r="E21" s="2">
        <v>44</v>
      </c>
      <c r="F21" s="2">
        <v>98</v>
      </c>
      <c r="G21" s="2">
        <v>4264</v>
      </c>
      <c r="H21" s="1">
        <v>1341.78544834642</v>
      </c>
      <c r="I21" s="5">
        <v>89.563559910296306</v>
      </c>
      <c r="J21" s="2">
        <v>321000</v>
      </c>
      <c r="L21" s="3"/>
      <c r="O21" s="3"/>
    </row>
    <row r="22" spans="2:15" x14ac:dyDescent="0.2">
      <c r="B22" t="s">
        <v>12</v>
      </c>
      <c r="C22" t="s">
        <v>1</v>
      </c>
      <c r="D22" s="2">
        <v>6535</v>
      </c>
      <c r="E22" s="2">
        <v>57</v>
      </c>
      <c r="F22" s="2">
        <v>48</v>
      </c>
      <c r="G22" s="2">
        <v>2480</v>
      </c>
      <c r="H22" s="1">
        <v>525.49606020908504</v>
      </c>
      <c r="I22" s="5">
        <v>99.499239808524706</v>
      </c>
      <c r="J22" s="2">
        <v>320000</v>
      </c>
      <c r="L22" s="3"/>
      <c r="O22" s="3"/>
    </row>
    <row r="23" spans="2:15" x14ac:dyDescent="0.2">
      <c r="B23" t="s">
        <v>13</v>
      </c>
      <c r="C23" t="s">
        <v>1</v>
      </c>
      <c r="D23" s="2">
        <v>4879</v>
      </c>
      <c r="E23" s="2">
        <v>17</v>
      </c>
      <c r="F23" s="2">
        <v>62</v>
      </c>
      <c r="G23" s="2">
        <v>2377</v>
      </c>
      <c r="H23" s="1">
        <v>1072.6950316028699</v>
      </c>
      <c r="I23" s="5">
        <v>94.207693461997707</v>
      </c>
      <c r="J23" s="2">
        <v>325000</v>
      </c>
      <c r="L23" s="3"/>
      <c r="O23" s="3"/>
    </row>
    <row r="24" spans="2:15" x14ac:dyDescent="0.2">
      <c r="B24" s="19" t="s">
        <v>14</v>
      </c>
      <c r="C24" s="19" t="s">
        <v>1</v>
      </c>
      <c r="D24" s="20">
        <v>10703</v>
      </c>
      <c r="E24" s="20">
        <v>96</v>
      </c>
      <c r="F24" s="20">
        <v>73</v>
      </c>
      <c r="G24" s="20">
        <v>765</v>
      </c>
      <c r="H24" s="21">
        <v>1019.4633258331399</v>
      </c>
      <c r="I24" s="22">
        <v>55.141315462693399</v>
      </c>
      <c r="J24" s="20">
        <v>253000</v>
      </c>
      <c r="L24" s="3"/>
      <c r="O24" s="3"/>
    </row>
    <row r="25" spans="2:15" x14ac:dyDescent="0.2">
      <c r="B25" t="s">
        <v>15</v>
      </c>
      <c r="C25" t="s">
        <v>16</v>
      </c>
      <c r="D25" s="2">
        <v>1827</v>
      </c>
      <c r="E25" s="2">
        <v>0</v>
      </c>
      <c r="F25" s="2">
        <v>53</v>
      </c>
      <c r="G25" s="2">
        <v>1792</v>
      </c>
      <c r="H25" s="1">
        <v>352.85389448709498</v>
      </c>
      <c r="I25" s="5">
        <v>105.235904299268</v>
      </c>
      <c r="J25" s="2">
        <v>219000</v>
      </c>
      <c r="L25" s="3"/>
      <c r="O25" s="3"/>
    </row>
    <row r="26" spans="2:15" x14ac:dyDescent="0.2">
      <c r="B26" t="s">
        <v>17</v>
      </c>
      <c r="C26" t="s">
        <v>16</v>
      </c>
      <c r="D26" s="2">
        <v>2499</v>
      </c>
      <c r="E26" s="2">
        <v>0</v>
      </c>
      <c r="F26" s="2">
        <v>18</v>
      </c>
      <c r="G26" s="2">
        <v>383</v>
      </c>
      <c r="H26" s="1">
        <v>27.897432079597699</v>
      </c>
      <c r="I26" s="5">
        <v>70.5549458542759</v>
      </c>
      <c r="J26" s="2">
        <v>396000</v>
      </c>
      <c r="L26" s="3"/>
      <c r="O26" s="3"/>
    </row>
    <row r="27" spans="2:15" x14ac:dyDescent="0.2">
      <c r="B27" t="s">
        <v>18</v>
      </c>
      <c r="C27" t="s">
        <v>16</v>
      </c>
      <c r="D27" s="2">
        <v>1180</v>
      </c>
      <c r="E27" s="2">
        <v>0</v>
      </c>
      <c r="F27" s="2">
        <v>19</v>
      </c>
      <c r="G27" s="2">
        <v>1035</v>
      </c>
      <c r="H27" s="1">
        <v>27.150502294710801</v>
      </c>
      <c r="I27" s="5">
        <v>83.276654562652993</v>
      </c>
      <c r="J27" s="2">
        <v>251000</v>
      </c>
      <c r="L27" s="3"/>
      <c r="O27" s="3"/>
    </row>
    <row r="28" spans="2:15" x14ac:dyDescent="0.2">
      <c r="B28" t="s">
        <v>19</v>
      </c>
      <c r="C28" t="s">
        <v>16</v>
      </c>
      <c r="D28" s="2">
        <v>2910</v>
      </c>
      <c r="E28" s="2">
        <v>1</v>
      </c>
      <c r="F28" s="2">
        <v>30</v>
      </c>
      <c r="G28" s="2">
        <v>3008</v>
      </c>
      <c r="H28" s="1">
        <v>423.912896745826</v>
      </c>
      <c r="I28" s="5">
        <v>67.0183915150388</v>
      </c>
      <c r="J28" s="2">
        <v>330000</v>
      </c>
      <c r="L28" s="3"/>
      <c r="O28" s="3"/>
    </row>
    <row r="29" spans="2:15" x14ac:dyDescent="0.2">
      <c r="B29" t="s">
        <v>20</v>
      </c>
      <c r="C29" t="s">
        <v>16</v>
      </c>
      <c r="D29" s="2">
        <v>2231</v>
      </c>
      <c r="E29" s="2">
        <v>2</v>
      </c>
      <c r="F29" s="2">
        <v>24</v>
      </c>
      <c r="G29" s="2">
        <v>856</v>
      </c>
      <c r="H29" s="1">
        <v>227.75199905831099</v>
      </c>
      <c r="I29" s="5">
        <v>111.455531731504</v>
      </c>
      <c r="J29" s="2">
        <v>335000</v>
      </c>
      <c r="L29" s="3"/>
      <c r="O29" s="3"/>
    </row>
    <row r="30" spans="2:15" x14ac:dyDescent="0.2">
      <c r="B30" t="s">
        <v>21</v>
      </c>
      <c r="C30" t="s">
        <v>16</v>
      </c>
      <c r="D30" s="2">
        <v>2958</v>
      </c>
      <c r="E30" s="2">
        <v>2</v>
      </c>
      <c r="F30" s="2">
        <v>66</v>
      </c>
      <c r="G30" s="2">
        <v>2261</v>
      </c>
      <c r="H30" s="1">
        <v>511.83407865970997</v>
      </c>
      <c r="I30" s="5">
        <v>114.65899087564399</v>
      </c>
      <c r="J30" s="2">
        <v>390000</v>
      </c>
      <c r="L30" s="3"/>
      <c r="O30" s="3"/>
    </row>
    <row r="31" spans="2:15" x14ac:dyDescent="0.2">
      <c r="B31" t="s">
        <v>22</v>
      </c>
      <c r="C31" t="s">
        <v>16</v>
      </c>
      <c r="D31" s="2">
        <v>3944</v>
      </c>
      <c r="E31" s="2">
        <v>1</v>
      </c>
      <c r="F31" s="2">
        <v>48</v>
      </c>
      <c r="G31" s="2">
        <v>3182</v>
      </c>
      <c r="H31" s="1">
        <v>676.67623571580395</v>
      </c>
      <c r="I31" s="5">
        <v>135.083703882691</v>
      </c>
      <c r="J31" s="2">
        <v>344000</v>
      </c>
      <c r="L31" s="3"/>
      <c r="O31" s="3"/>
    </row>
    <row r="32" spans="2:15" x14ac:dyDescent="0.2">
      <c r="B32" t="s">
        <v>23</v>
      </c>
      <c r="C32" t="s">
        <v>16</v>
      </c>
      <c r="D32" s="2">
        <v>2093</v>
      </c>
      <c r="E32" s="2">
        <v>5</v>
      </c>
      <c r="F32" s="2">
        <v>86</v>
      </c>
      <c r="G32" s="2">
        <v>1630</v>
      </c>
      <c r="H32" s="1">
        <v>168.264692026662</v>
      </c>
      <c r="I32" s="5">
        <v>116.30906831046001</v>
      </c>
      <c r="J32" s="2">
        <v>340000</v>
      </c>
      <c r="L32" s="3"/>
      <c r="O32" s="3"/>
    </row>
    <row r="33" spans="2:15" x14ac:dyDescent="0.2">
      <c r="B33" t="s">
        <v>24</v>
      </c>
      <c r="C33" t="s">
        <v>16</v>
      </c>
      <c r="D33" s="2">
        <v>3387</v>
      </c>
      <c r="E33" s="2">
        <v>0</v>
      </c>
      <c r="F33" s="2">
        <v>68</v>
      </c>
      <c r="G33" s="2">
        <v>3049</v>
      </c>
      <c r="H33" s="1">
        <v>556.07705151968298</v>
      </c>
      <c r="I33" s="5">
        <v>121.96328926361301</v>
      </c>
      <c r="J33" s="2">
        <v>289000</v>
      </c>
      <c r="L33" s="3"/>
      <c r="O33" s="3"/>
    </row>
    <row r="34" spans="2:15" x14ac:dyDescent="0.2">
      <c r="B34" t="s">
        <v>25</v>
      </c>
      <c r="C34" t="s">
        <v>16</v>
      </c>
      <c r="D34" s="2">
        <v>1855</v>
      </c>
      <c r="E34" s="2">
        <v>6</v>
      </c>
      <c r="F34" s="2">
        <v>36</v>
      </c>
      <c r="G34" s="2">
        <v>1359</v>
      </c>
      <c r="H34" s="1">
        <v>191.94897856921801</v>
      </c>
      <c r="I34" s="5">
        <v>65.816011413660902</v>
      </c>
      <c r="J34" s="2">
        <v>250000</v>
      </c>
      <c r="L34" s="3"/>
    </row>
    <row r="35" spans="2:15" x14ac:dyDescent="0.2">
      <c r="B35" t="s">
        <v>26</v>
      </c>
      <c r="C35" t="s">
        <v>16</v>
      </c>
      <c r="D35" s="2">
        <v>1991</v>
      </c>
      <c r="E35" s="2">
        <v>0</v>
      </c>
      <c r="F35" s="2">
        <v>51</v>
      </c>
      <c r="G35" s="2">
        <v>1064</v>
      </c>
      <c r="H35" s="1">
        <v>192.319722971733</v>
      </c>
      <c r="I35" s="5">
        <v>96.568661646084394</v>
      </c>
      <c r="J35" s="2">
        <v>261000</v>
      </c>
      <c r="L35" s="3"/>
    </row>
    <row r="36" spans="2:15" x14ac:dyDescent="0.2">
      <c r="B36" t="s">
        <v>27</v>
      </c>
      <c r="C36" t="s">
        <v>16</v>
      </c>
      <c r="D36" s="2">
        <v>2392</v>
      </c>
      <c r="E36" s="2">
        <v>4</v>
      </c>
      <c r="F36" s="2">
        <v>91</v>
      </c>
      <c r="G36" s="2">
        <v>939</v>
      </c>
      <c r="H36" s="1">
        <v>253.85642648101199</v>
      </c>
      <c r="I36" s="5">
        <v>99.693894206957495</v>
      </c>
      <c r="J36" s="2">
        <v>310000</v>
      </c>
      <c r="L36" s="3"/>
    </row>
    <row r="37" spans="2:15" x14ac:dyDescent="0.2">
      <c r="B37" t="s">
        <v>28</v>
      </c>
      <c r="C37" t="s">
        <v>16</v>
      </c>
      <c r="D37" s="2">
        <v>3869</v>
      </c>
      <c r="E37" s="2">
        <v>0</v>
      </c>
      <c r="F37" s="2">
        <v>79</v>
      </c>
      <c r="G37" s="2">
        <v>1420</v>
      </c>
      <c r="H37" s="1">
        <v>426.66329386611301</v>
      </c>
      <c r="I37" s="5">
        <v>139.94091086253999</v>
      </c>
      <c r="J37" s="2">
        <v>273000</v>
      </c>
      <c r="M37" s="3"/>
    </row>
    <row r="38" spans="2:15" x14ac:dyDescent="0.2">
      <c r="B38" t="s">
        <v>29</v>
      </c>
      <c r="C38" t="s">
        <v>16</v>
      </c>
      <c r="D38" s="2">
        <v>3067</v>
      </c>
      <c r="E38" s="2">
        <v>4</v>
      </c>
      <c r="F38" s="2">
        <v>68</v>
      </c>
      <c r="G38" s="2">
        <v>1469</v>
      </c>
      <c r="H38" s="1">
        <v>286.78615932908502</v>
      </c>
      <c r="I38" s="5">
        <v>50.436164090183603</v>
      </c>
      <c r="J38" s="2">
        <v>179000</v>
      </c>
      <c r="M38" s="3"/>
    </row>
    <row r="39" spans="2:15" x14ac:dyDescent="0.2">
      <c r="B39" t="s">
        <v>30</v>
      </c>
      <c r="C39" t="s">
        <v>16</v>
      </c>
      <c r="D39" s="2">
        <v>3008</v>
      </c>
      <c r="E39" s="2">
        <v>2</v>
      </c>
      <c r="F39" s="2">
        <v>66</v>
      </c>
      <c r="G39" s="2">
        <v>1375</v>
      </c>
      <c r="H39" s="1">
        <v>412.41253229852498</v>
      </c>
      <c r="I39" s="5">
        <v>58.454557460127802</v>
      </c>
      <c r="J39" s="2">
        <v>209000</v>
      </c>
      <c r="M39" s="3"/>
    </row>
    <row r="40" spans="2:15" x14ac:dyDescent="0.2">
      <c r="B40" t="s">
        <v>31</v>
      </c>
      <c r="C40" t="s">
        <v>16</v>
      </c>
      <c r="D40" s="2">
        <v>1281</v>
      </c>
      <c r="E40" s="2">
        <v>1</v>
      </c>
      <c r="F40" s="2">
        <v>31</v>
      </c>
      <c r="G40" s="2">
        <v>1462</v>
      </c>
      <c r="H40" s="1">
        <v>208.572819180393</v>
      </c>
      <c r="I40" s="5">
        <v>114.52039554286</v>
      </c>
      <c r="J40" s="2">
        <v>311000</v>
      </c>
      <c r="M40" s="3"/>
    </row>
    <row r="41" spans="2:15" x14ac:dyDescent="0.2">
      <c r="B41" t="s">
        <v>32</v>
      </c>
      <c r="C41" t="s">
        <v>16</v>
      </c>
      <c r="D41" s="2">
        <v>4132</v>
      </c>
      <c r="E41" s="2">
        <v>0</v>
      </c>
      <c r="F41" s="2">
        <v>57</v>
      </c>
      <c r="G41" s="2">
        <v>1081</v>
      </c>
      <c r="H41" s="1">
        <v>353.82428765951698</v>
      </c>
      <c r="I41" s="5">
        <v>135.449463284562</v>
      </c>
      <c r="J41" s="2">
        <v>198000</v>
      </c>
      <c r="M41" s="3"/>
    </row>
    <row r="42" spans="2:15" x14ac:dyDescent="0.2">
      <c r="B42" t="s">
        <v>33</v>
      </c>
      <c r="C42" t="s">
        <v>16</v>
      </c>
      <c r="D42" s="2">
        <v>1540</v>
      </c>
      <c r="E42" s="2">
        <v>0</v>
      </c>
      <c r="F42" s="2">
        <v>54</v>
      </c>
      <c r="G42" s="2">
        <v>1542</v>
      </c>
      <c r="H42" s="1">
        <v>124.01229241569099</v>
      </c>
      <c r="I42" s="5">
        <v>59.693468605001399</v>
      </c>
      <c r="J42" s="2">
        <v>206000</v>
      </c>
      <c r="M42" s="3"/>
    </row>
    <row r="43" spans="2:15" ht="17" thickBot="1" x14ac:dyDescent="0.25">
      <c r="B43" s="15" t="s">
        <v>34</v>
      </c>
      <c r="C43" s="15" t="s">
        <v>16</v>
      </c>
      <c r="D43" s="16">
        <v>3859</v>
      </c>
      <c r="E43" s="16">
        <v>11</v>
      </c>
      <c r="F43" s="16">
        <v>64</v>
      </c>
      <c r="G43" s="16">
        <v>3467</v>
      </c>
      <c r="H43" s="17">
        <v>530.19855935768601</v>
      </c>
      <c r="I43" s="18">
        <v>84.811159362690404</v>
      </c>
      <c r="J43" s="16">
        <v>280000</v>
      </c>
      <c r="K43" s="3"/>
      <c r="M43" s="3"/>
    </row>
    <row r="44" spans="2:15" x14ac:dyDescent="0.2">
      <c r="B44" t="s">
        <v>48</v>
      </c>
      <c r="D44" s="6">
        <f>SUM(D11:D43)</f>
        <v>145942</v>
      </c>
      <c r="E44" s="6">
        <f t="shared" ref="E44:J44" si="0">SUM(E11:E43)</f>
        <v>438</v>
      </c>
      <c r="F44" s="6">
        <f t="shared" si="0"/>
        <v>1758</v>
      </c>
      <c r="G44" s="6">
        <f t="shared" si="0"/>
        <v>65288</v>
      </c>
      <c r="H44" s="6">
        <f t="shared" si="0"/>
        <v>17322.745821068413</v>
      </c>
      <c r="I44" s="6">
        <f t="shared" si="0"/>
        <v>2859.5903337106861</v>
      </c>
      <c r="J44" s="6">
        <f t="shared" si="0"/>
        <v>8990900</v>
      </c>
    </row>
    <row r="45" spans="2:15" x14ac:dyDescent="0.2">
      <c r="B45" t="s">
        <v>54</v>
      </c>
      <c r="C45" t="s">
        <v>1</v>
      </c>
      <c r="D45" s="6">
        <f>SUM(D11:D24)</f>
        <v>95919</v>
      </c>
      <c r="E45" s="29">
        <f>SUM(E11:E24)</f>
        <v>399</v>
      </c>
      <c r="F45" s="6">
        <f t="shared" ref="E45:J45" si="1">SUM(F11:F24)</f>
        <v>749</v>
      </c>
      <c r="G45" s="6">
        <f t="shared" si="1"/>
        <v>32914</v>
      </c>
      <c r="H45" s="29">
        <f t="shared" si="1"/>
        <v>11369.731966352041</v>
      </c>
      <c r="I45" s="6">
        <f t="shared" si="1"/>
        <v>1028.6491669408708</v>
      </c>
      <c r="J45" s="6">
        <f t="shared" si="1"/>
        <v>3619900</v>
      </c>
    </row>
    <row r="46" spans="2:15" x14ac:dyDescent="0.2">
      <c r="B46" t="s">
        <v>55</v>
      </c>
      <c r="C46" t="s">
        <v>16</v>
      </c>
      <c r="D46" s="6">
        <f>SUM(D25:D43)</f>
        <v>50023</v>
      </c>
      <c r="E46" s="6">
        <f t="shared" ref="E46:J46" si="2">SUM(E25:E43)</f>
        <v>39</v>
      </c>
      <c r="F46" s="6">
        <f t="shared" si="2"/>
        <v>1009</v>
      </c>
      <c r="G46" s="6">
        <f t="shared" si="2"/>
        <v>32374</v>
      </c>
      <c r="H46" s="6">
        <f t="shared" si="2"/>
        <v>5953.0138547163733</v>
      </c>
      <c r="I46" s="6">
        <f t="shared" si="2"/>
        <v>1830.9411667698159</v>
      </c>
      <c r="J46" s="6">
        <f t="shared" si="2"/>
        <v>5371000</v>
      </c>
    </row>
    <row r="47" spans="2:15" x14ac:dyDescent="0.2">
      <c r="F47" s="2"/>
    </row>
    <row r="48" spans="2:15" x14ac:dyDescent="0.2">
      <c r="B48" s="8" t="s">
        <v>47</v>
      </c>
      <c r="F48" s="2"/>
    </row>
    <row r="49" spans="2:10" x14ac:dyDescent="0.2">
      <c r="B49" t="s">
        <v>0</v>
      </c>
      <c r="C49" t="s">
        <v>1</v>
      </c>
      <c r="D49" s="2">
        <f>D11/J11*10000</f>
        <v>347.03846153846155</v>
      </c>
      <c r="E49" s="4">
        <f>E11/J11*10000</f>
        <v>1.3846153846153848</v>
      </c>
      <c r="F49" s="2">
        <f>F11/J11*10000</f>
        <v>1.6153846153846152</v>
      </c>
      <c r="G49" s="9">
        <f>G11/J11*10000</f>
        <v>74.192307692307693</v>
      </c>
      <c r="H49" s="5">
        <f>H11/J11*10000</f>
        <v>46.256019952640379</v>
      </c>
      <c r="I49" s="5">
        <f>I11/J11*10000</f>
        <v>1.7646673085036884</v>
      </c>
      <c r="J49" s="2">
        <v>260000</v>
      </c>
    </row>
    <row r="50" spans="2:10" x14ac:dyDescent="0.2">
      <c r="B50" t="s">
        <v>2</v>
      </c>
      <c r="C50" t="s">
        <v>1</v>
      </c>
      <c r="D50" s="2">
        <f t="shared" ref="D50:D81" si="3">D12/J12*10000</f>
        <v>3855.6962025316457</v>
      </c>
      <c r="E50" s="4">
        <f>E12/J12*10000</f>
        <v>73.417721518987335</v>
      </c>
      <c r="F50" s="2">
        <f t="shared" ref="F50:F81" si="4">F12/J12*10000</f>
        <v>30.379746835443036</v>
      </c>
      <c r="G50" s="9">
        <f t="shared" ref="G50:G59" si="5">G12/J12*10000</f>
        <v>240.50632911392404</v>
      </c>
      <c r="H50" s="5">
        <f>H12/J12*10000</f>
        <v>771.50373693641018</v>
      </c>
      <c r="I50" s="5">
        <f t="shared" ref="I50:I81" si="6">I12/J12*10000</f>
        <v>26.344019922922911</v>
      </c>
      <c r="J50" s="2">
        <v>7900</v>
      </c>
    </row>
    <row r="51" spans="2:10" x14ac:dyDescent="0.2">
      <c r="B51" t="s">
        <v>3</v>
      </c>
      <c r="C51" t="s">
        <v>1</v>
      </c>
      <c r="D51" s="2">
        <f t="shared" si="3"/>
        <v>432.35087719298247</v>
      </c>
      <c r="E51" s="4">
        <f>E13/J13*10000</f>
        <v>0.77192982456140358</v>
      </c>
      <c r="F51" s="2">
        <f t="shared" si="4"/>
        <v>1.9649122807017543</v>
      </c>
      <c r="G51" s="9">
        <f t="shared" si="5"/>
        <v>115.6140350877193</v>
      </c>
      <c r="H51" s="5">
        <f t="shared" ref="H51:H59" si="7">H13/J13*10000</f>
        <v>30.796964821559648</v>
      </c>
      <c r="I51" s="5">
        <f t="shared" si="6"/>
        <v>3.1048537209630704</v>
      </c>
      <c r="J51" s="2">
        <v>285000</v>
      </c>
    </row>
    <row r="52" spans="2:10" x14ac:dyDescent="0.2">
      <c r="B52" t="s">
        <v>4</v>
      </c>
      <c r="C52" t="s">
        <v>1</v>
      </c>
      <c r="D52" s="2">
        <f t="shared" si="3"/>
        <v>379.22222222222223</v>
      </c>
      <c r="E52" s="4">
        <f>E14/J14*10000</f>
        <v>0.16666666666666669</v>
      </c>
      <c r="F52" s="2">
        <f t="shared" si="4"/>
        <v>3.1666666666666665</v>
      </c>
      <c r="G52" s="9">
        <f t="shared" si="5"/>
        <v>78.222222222222214</v>
      </c>
      <c r="H52" s="5">
        <f t="shared" si="7"/>
        <v>21.101046880887498</v>
      </c>
      <c r="I52" s="5">
        <f t="shared" si="6"/>
        <v>3.6919581675164554</v>
      </c>
      <c r="J52" s="2">
        <v>180000</v>
      </c>
    </row>
    <row r="53" spans="2:10" x14ac:dyDescent="0.2">
      <c r="B53" t="s">
        <v>5</v>
      </c>
      <c r="C53" t="s">
        <v>1</v>
      </c>
      <c r="D53" s="2">
        <f t="shared" si="3"/>
        <v>115.7347670250896</v>
      </c>
      <c r="E53" s="4">
        <f>E15/J15*10000</f>
        <v>0</v>
      </c>
      <c r="F53" s="2">
        <f t="shared" si="4"/>
        <v>1.2186379928315412</v>
      </c>
      <c r="G53" s="9">
        <f t="shared" si="5"/>
        <v>81.218637992831532</v>
      </c>
      <c r="H53" s="5">
        <f t="shared" si="7"/>
        <v>13.525191445801257</v>
      </c>
      <c r="I53" s="5">
        <f t="shared" si="6"/>
        <v>3.1630391874100034</v>
      </c>
      <c r="J53" s="2">
        <v>279000</v>
      </c>
    </row>
    <row r="54" spans="2:10" x14ac:dyDescent="0.2">
      <c r="B54" t="s">
        <v>6</v>
      </c>
      <c r="C54" t="s">
        <v>1</v>
      </c>
      <c r="D54" s="2">
        <f t="shared" si="3"/>
        <v>293.58333333333331</v>
      </c>
      <c r="E54" s="4">
        <f>E16/J16*10000</f>
        <v>0.66666666666666674</v>
      </c>
      <c r="F54" s="2">
        <f t="shared" si="4"/>
        <v>1.4583333333333335</v>
      </c>
      <c r="G54" s="9">
        <f t="shared" si="5"/>
        <v>107.25</v>
      </c>
      <c r="H54" s="5">
        <f t="shared" si="7"/>
        <v>31.857705418995955</v>
      </c>
      <c r="I54" s="5">
        <f t="shared" si="6"/>
        <v>1.7444352351463541</v>
      </c>
      <c r="J54" s="2">
        <v>240000</v>
      </c>
    </row>
    <row r="55" spans="2:10" x14ac:dyDescent="0.2">
      <c r="B55" t="s">
        <v>7</v>
      </c>
      <c r="C55" t="s">
        <v>1</v>
      </c>
      <c r="D55" s="2">
        <f t="shared" si="3"/>
        <v>383.24675324675326</v>
      </c>
      <c r="E55" s="4">
        <f>E17/J17*10000</f>
        <v>0.32467532467532467</v>
      </c>
      <c r="F55" s="2">
        <f t="shared" si="4"/>
        <v>1.1038961038961039</v>
      </c>
      <c r="G55" s="9">
        <f t="shared" si="5"/>
        <v>24.61038961038961</v>
      </c>
      <c r="H55" s="5">
        <f>H17/J17*10000</f>
        <v>23.851701532350521</v>
      </c>
      <c r="I55" s="5">
        <f t="shared" si="6"/>
        <v>1.7272867731891623</v>
      </c>
      <c r="J55" s="2">
        <v>154000</v>
      </c>
    </row>
    <row r="56" spans="2:10" x14ac:dyDescent="0.2">
      <c r="B56" t="s">
        <v>8</v>
      </c>
      <c r="C56" t="s">
        <v>1</v>
      </c>
      <c r="D56" s="2">
        <f t="shared" si="3"/>
        <v>261.89024390243901</v>
      </c>
      <c r="E56" s="4">
        <f>E18/J18*10000</f>
        <v>1.3414634146341464</v>
      </c>
      <c r="F56" s="2">
        <f t="shared" si="4"/>
        <v>1.4634146341463414</v>
      </c>
      <c r="G56" s="9">
        <f t="shared" si="5"/>
        <v>108.87195121951218</v>
      </c>
      <c r="H56" s="5">
        <f t="shared" si="7"/>
        <v>48.652044253687194</v>
      </c>
      <c r="I56" s="5">
        <f t="shared" si="6"/>
        <v>2.8235917930975485</v>
      </c>
      <c r="J56" s="2">
        <v>328000</v>
      </c>
    </row>
    <row r="57" spans="2:10" x14ac:dyDescent="0.2">
      <c r="B57" t="s">
        <v>9</v>
      </c>
      <c r="C57" t="s">
        <v>1</v>
      </c>
      <c r="D57" s="2">
        <f t="shared" si="3"/>
        <v>112.13592233009709</v>
      </c>
      <c r="E57" s="4">
        <f>E19/J19*10000</f>
        <v>3.2362459546925564E-2</v>
      </c>
      <c r="F57" s="2">
        <f t="shared" si="4"/>
        <v>1.1974110032362459</v>
      </c>
      <c r="G57" s="9">
        <f t="shared" si="5"/>
        <v>122.29773462783172</v>
      </c>
      <c r="H57" s="5">
        <f t="shared" si="7"/>
        <v>19.714074172715275</v>
      </c>
      <c r="I57" s="5">
        <f t="shared" si="6"/>
        <v>2.6270551974082461</v>
      </c>
      <c r="J57" s="2">
        <v>309000</v>
      </c>
    </row>
    <row r="58" spans="2:10" x14ac:dyDescent="0.2">
      <c r="B58" t="s">
        <v>10</v>
      </c>
      <c r="C58" t="s">
        <v>1</v>
      </c>
      <c r="D58" s="2">
        <f t="shared" si="3"/>
        <v>122.9608938547486</v>
      </c>
      <c r="E58" s="4">
        <f>E20/J20*10000</f>
        <v>0</v>
      </c>
      <c r="F58" s="2">
        <f t="shared" si="4"/>
        <v>3.2960893854748603</v>
      </c>
      <c r="G58" s="9">
        <f t="shared" si="5"/>
        <v>101.59217877094972</v>
      </c>
      <c r="H58" s="5">
        <f t="shared" si="7"/>
        <v>17.497468427147766</v>
      </c>
      <c r="I58" s="5">
        <f t="shared" si="6"/>
        <v>3.8574129268584074</v>
      </c>
      <c r="J58" s="2">
        <v>358000</v>
      </c>
    </row>
    <row r="59" spans="2:10" x14ac:dyDescent="0.2">
      <c r="B59" t="s">
        <v>11</v>
      </c>
      <c r="C59" t="s">
        <v>1</v>
      </c>
      <c r="D59" s="2">
        <f t="shared" si="3"/>
        <v>310</v>
      </c>
      <c r="E59" s="4">
        <f>E21/J21*10000</f>
        <v>1.3707165109034267</v>
      </c>
      <c r="F59" s="2">
        <f t="shared" si="4"/>
        <v>3.0529595015576323</v>
      </c>
      <c r="G59" s="9">
        <f t="shared" si="5"/>
        <v>132.83489096573209</v>
      </c>
      <c r="H59" s="5">
        <f t="shared" si="7"/>
        <v>41.800169730418069</v>
      </c>
      <c r="I59" s="5">
        <f t="shared" si="6"/>
        <v>2.7901420532802588</v>
      </c>
      <c r="J59" s="2">
        <v>321000</v>
      </c>
    </row>
    <row r="60" spans="2:10" x14ac:dyDescent="0.2">
      <c r="B60" t="s">
        <v>12</v>
      </c>
      <c r="C60" t="s">
        <v>1</v>
      </c>
      <c r="D60" s="2">
        <f t="shared" si="3"/>
        <v>204.21875</v>
      </c>
      <c r="E60" s="4">
        <f>E22/J22*10000</f>
        <v>1.78125</v>
      </c>
      <c r="F60" s="2">
        <f t="shared" si="4"/>
        <v>1.4999999999999998</v>
      </c>
      <c r="G60" s="9">
        <f t="shared" ref="G60:G77" si="8">G22/J22*10000</f>
        <v>77.5</v>
      </c>
      <c r="H60" s="5">
        <f t="shared" ref="H60:H77" si="9">H22/J22*10000</f>
        <v>16.421751881533908</v>
      </c>
      <c r="I60" s="5">
        <f t="shared" si="6"/>
        <v>3.1093512440163966</v>
      </c>
      <c r="J60" s="2">
        <v>320000</v>
      </c>
    </row>
    <row r="61" spans="2:10" x14ac:dyDescent="0.2">
      <c r="B61" t="s">
        <v>13</v>
      </c>
      <c r="C61" t="s">
        <v>1</v>
      </c>
      <c r="D61" s="2">
        <f t="shared" si="3"/>
        <v>150.12307692307692</v>
      </c>
      <c r="E61" s="4">
        <f>E23/J23*10000</f>
        <v>0.52307692307692311</v>
      </c>
      <c r="F61" s="2">
        <f t="shared" si="4"/>
        <v>1.9076923076923076</v>
      </c>
      <c r="G61" s="9">
        <f t="shared" si="8"/>
        <v>73.138461538461527</v>
      </c>
      <c r="H61" s="5">
        <f t="shared" si="9"/>
        <v>33.006000972395995</v>
      </c>
      <c r="I61" s="5">
        <f t="shared" si="6"/>
        <v>2.89869826036916</v>
      </c>
      <c r="J61" s="2">
        <v>325000</v>
      </c>
    </row>
    <row r="62" spans="2:10" x14ac:dyDescent="0.2">
      <c r="B62" t="s">
        <v>14</v>
      </c>
      <c r="C62" t="s">
        <v>1</v>
      </c>
      <c r="D62" s="2">
        <f t="shared" si="3"/>
        <v>423.04347826086956</v>
      </c>
      <c r="E62" s="4">
        <f>E24/J24*10000</f>
        <v>3.7944664031620552</v>
      </c>
      <c r="F62" s="2">
        <f t="shared" si="4"/>
        <v>2.8853754940711465</v>
      </c>
      <c r="G62" s="9">
        <f t="shared" si="8"/>
        <v>30.237154150197625</v>
      </c>
      <c r="H62" s="5">
        <f t="shared" si="9"/>
        <v>40.294993115934382</v>
      </c>
      <c r="I62" s="5">
        <f t="shared" si="6"/>
        <v>2.1794986348890668</v>
      </c>
      <c r="J62" s="2">
        <v>253000</v>
      </c>
    </row>
    <row r="63" spans="2:10" x14ac:dyDescent="0.2">
      <c r="B63" t="s">
        <v>15</v>
      </c>
      <c r="C63" t="s">
        <v>16</v>
      </c>
      <c r="D63" s="2">
        <f>D25/J25*10000</f>
        <v>83.424657534246577</v>
      </c>
      <c r="E63" s="4">
        <f>E25/J25*10000</f>
        <v>0</v>
      </c>
      <c r="F63" s="2">
        <f t="shared" si="4"/>
        <v>2.4200913242009134</v>
      </c>
      <c r="G63" s="9">
        <f>G25/J25*10000</f>
        <v>81.826484018264836</v>
      </c>
      <c r="H63" s="5">
        <f>H25/J25*10000</f>
        <v>16.11204997657968</v>
      </c>
      <c r="I63" s="5">
        <f>I25/J25*10000</f>
        <v>4.8052924337565299</v>
      </c>
      <c r="J63" s="2">
        <v>219000</v>
      </c>
    </row>
    <row r="64" spans="2:10" x14ac:dyDescent="0.2">
      <c r="B64" t="s">
        <v>17</v>
      </c>
      <c r="C64" t="s">
        <v>16</v>
      </c>
      <c r="D64" s="2">
        <f>D26/J26*10000</f>
        <v>63.106060606060609</v>
      </c>
      <c r="E64" s="4">
        <f>E26/J26*10000</f>
        <v>0</v>
      </c>
      <c r="F64" s="2">
        <f t="shared" si="4"/>
        <v>0.45454545454545453</v>
      </c>
      <c r="G64" s="9">
        <f>G26/J26*10000</f>
        <v>9.6717171717171713</v>
      </c>
      <c r="H64" s="5">
        <f>H26/J26*10000</f>
        <v>0.70448060807064894</v>
      </c>
      <c r="I64" s="5">
        <f>I26/J26*10000</f>
        <v>1.7816905518756541</v>
      </c>
      <c r="J64" s="2">
        <v>396000</v>
      </c>
    </row>
    <row r="65" spans="2:10" x14ac:dyDescent="0.2">
      <c r="B65" t="s">
        <v>18</v>
      </c>
      <c r="C65" t="s">
        <v>16</v>
      </c>
      <c r="D65" s="2">
        <f>D27/J27*10000</f>
        <v>47.011952191235061</v>
      </c>
      <c r="E65" s="4">
        <f>E27/J27*10000</f>
        <v>0</v>
      </c>
      <c r="F65" s="2">
        <f t="shared" si="4"/>
        <v>0.75697211155378497</v>
      </c>
      <c r="G65" s="9">
        <f>G27/J27*10000</f>
        <v>41.235059760956176</v>
      </c>
      <c r="H65" s="5">
        <f>H27/J27*10000</f>
        <v>1.0816933185143747</v>
      </c>
      <c r="I65" s="5">
        <f>I27/J27*10000</f>
        <v>3.3177950024961351</v>
      </c>
      <c r="J65" s="2">
        <v>251000</v>
      </c>
    </row>
    <row r="66" spans="2:10" x14ac:dyDescent="0.2">
      <c r="B66" t="s">
        <v>19</v>
      </c>
      <c r="C66" t="s">
        <v>16</v>
      </c>
      <c r="D66" s="2">
        <f>D28/J28*10000</f>
        <v>88.181818181818187</v>
      </c>
      <c r="E66" s="4">
        <f>E28/J28*10000</f>
        <v>3.0303030303030304E-2</v>
      </c>
      <c r="F66" s="2">
        <f t="shared" si="4"/>
        <v>0.90909090909090906</v>
      </c>
      <c r="G66" s="9">
        <f>G28/J28*10000</f>
        <v>91.151515151515156</v>
      </c>
      <c r="H66" s="5">
        <f>H28/J28*10000</f>
        <v>12.845845355934122</v>
      </c>
      <c r="I66" s="5">
        <f>I28/J28*10000</f>
        <v>2.0308603489405694</v>
      </c>
      <c r="J66" s="2">
        <v>330000</v>
      </c>
    </row>
    <row r="67" spans="2:10" x14ac:dyDescent="0.2">
      <c r="B67" t="s">
        <v>20</v>
      </c>
      <c r="C67" t="s">
        <v>16</v>
      </c>
      <c r="D67" s="2">
        <f>D29/J29*10000</f>
        <v>66.597014925373131</v>
      </c>
      <c r="E67" s="4">
        <f>E29/J29*10000</f>
        <v>5.9701492537313432E-2</v>
      </c>
      <c r="F67" s="2">
        <f t="shared" si="4"/>
        <v>0.71641791044776126</v>
      </c>
      <c r="G67" s="9">
        <f>G29/J29*10000</f>
        <v>25.552238805970152</v>
      </c>
      <c r="H67" s="5">
        <f>H29/J29*10000</f>
        <v>6.7985671360689848</v>
      </c>
      <c r="I67" s="5">
        <f>I29/J29*10000</f>
        <v>3.3270307979553433</v>
      </c>
      <c r="J67" s="2">
        <v>335000</v>
      </c>
    </row>
    <row r="68" spans="2:10" x14ac:dyDescent="0.2">
      <c r="B68" t="s">
        <v>21</v>
      </c>
      <c r="C68" t="s">
        <v>16</v>
      </c>
      <c r="D68" s="2">
        <f>D30/J30*10000</f>
        <v>75.846153846153854</v>
      </c>
      <c r="E68" s="4">
        <f>E30/J30*10000</f>
        <v>5.128205128205128E-2</v>
      </c>
      <c r="F68" s="2">
        <f t="shared" si="4"/>
        <v>1.6923076923076923</v>
      </c>
      <c r="G68" s="9">
        <f>G30/J30*10000</f>
        <v>57.974358974358971</v>
      </c>
      <c r="H68" s="5">
        <f>H30/J30*10000</f>
        <v>13.123950734864357</v>
      </c>
      <c r="I68" s="5">
        <f>I30/J30*10000</f>
        <v>2.9399741250165126</v>
      </c>
      <c r="J68" s="2">
        <v>390000</v>
      </c>
    </row>
    <row r="69" spans="2:10" x14ac:dyDescent="0.2">
      <c r="B69" t="s">
        <v>22</v>
      </c>
      <c r="C69" t="s">
        <v>16</v>
      </c>
      <c r="D69" s="2">
        <f>D31/J31*10000</f>
        <v>114.65116279069768</v>
      </c>
      <c r="E69" s="4">
        <f>E31/J31*10000</f>
        <v>2.9069767441860465E-2</v>
      </c>
      <c r="F69" s="2">
        <f t="shared" si="4"/>
        <v>1.3953488372093021</v>
      </c>
      <c r="G69" s="9">
        <f>G31/J31*10000</f>
        <v>92.5</v>
      </c>
      <c r="H69" s="5">
        <f>H31/J31*10000</f>
        <v>19.670820805691974</v>
      </c>
      <c r="I69" s="5">
        <f>I31/J31*10000</f>
        <v>3.9268518570549706</v>
      </c>
      <c r="J69" s="2">
        <v>344000</v>
      </c>
    </row>
    <row r="70" spans="2:10" x14ac:dyDescent="0.2">
      <c r="B70" t="s">
        <v>23</v>
      </c>
      <c r="C70" t="s">
        <v>16</v>
      </c>
      <c r="D70" s="2">
        <f>D32/J32*10000</f>
        <v>61.558823529411768</v>
      </c>
      <c r="E70" s="4">
        <f>E32/J32*10000</f>
        <v>0.14705882352941177</v>
      </c>
      <c r="F70" s="2">
        <f t="shared" si="4"/>
        <v>2.5294117647058822</v>
      </c>
      <c r="G70" s="9">
        <f>G32/J32*10000</f>
        <v>47.941176470588239</v>
      </c>
      <c r="H70" s="5">
        <f>H32/J32*10000</f>
        <v>4.948961530195942</v>
      </c>
      <c r="I70" s="5">
        <f>I32/J32*10000</f>
        <v>3.4208549503076471</v>
      </c>
      <c r="J70" s="2">
        <v>340000</v>
      </c>
    </row>
    <row r="71" spans="2:10" x14ac:dyDescent="0.2">
      <c r="B71" t="s">
        <v>24</v>
      </c>
      <c r="C71" t="s">
        <v>16</v>
      </c>
      <c r="D71" s="2">
        <f>D33/J33*10000</f>
        <v>117.19723183391004</v>
      </c>
      <c r="E71" s="4">
        <f>E33/J33*10000</f>
        <v>0</v>
      </c>
      <c r="F71" s="2">
        <f t="shared" si="4"/>
        <v>2.3529411764705883</v>
      </c>
      <c r="G71" s="9">
        <f>G33/J33*10000</f>
        <v>105.50173010380622</v>
      </c>
      <c r="H71" s="5">
        <f>H33/J33*10000</f>
        <v>19.2414204678091</v>
      </c>
      <c r="I71" s="5">
        <f>I33/J33*10000</f>
        <v>4.2201830195021799</v>
      </c>
      <c r="J71" s="2">
        <v>289000</v>
      </c>
    </row>
    <row r="72" spans="2:10" x14ac:dyDescent="0.2">
      <c r="B72" t="s">
        <v>25</v>
      </c>
      <c r="C72" t="s">
        <v>16</v>
      </c>
      <c r="D72" s="2">
        <f>D34/J34*10000</f>
        <v>74.2</v>
      </c>
      <c r="E72" s="4">
        <f>E34/J34*10000</f>
        <v>0.24000000000000002</v>
      </c>
      <c r="F72" s="2">
        <f t="shared" si="4"/>
        <v>1.44</v>
      </c>
      <c r="G72" s="9">
        <f>G34/J34*10000</f>
        <v>54.36</v>
      </c>
      <c r="H72" s="5">
        <f>H34/J34*10000</f>
        <v>7.6779591427687199</v>
      </c>
      <c r="I72" s="5">
        <f>I34/J34*10000</f>
        <v>2.6326404565464361</v>
      </c>
      <c r="J72" s="2">
        <v>250000</v>
      </c>
    </row>
    <row r="73" spans="2:10" x14ac:dyDescent="0.2">
      <c r="B73" t="s">
        <v>26</v>
      </c>
      <c r="C73" t="s">
        <v>16</v>
      </c>
      <c r="D73" s="2">
        <f>D35/J35*10000</f>
        <v>76.283524904214559</v>
      </c>
      <c r="E73" s="4">
        <f>E35/J35*10000</f>
        <v>0</v>
      </c>
      <c r="F73" s="2">
        <f t="shared" si="4"/>
        <v>1.9540229885057472</v>
      </c>
      <c r="G73" s="9">
        <f>G35/J35*10000</f>
        <v>40.76628352490421</v>
      </c>
      <c r="H73" s="5">
        <f>H35/J35*10000</f>
        <v>7.3685717613690809</v>
      </c>
      <c r="I73" s="5">
        <f>I35/J35*10000</f>
        <v>3.6999487220721994</v>
      </c>
      <c r="J73" s="2">
        <v>261000</v>
      </c>
    </row>
    <row r="74" spans="2:10" x14ac:dyDescent="0.2">
      <c r="B74" t="s">
        <v>27</v>
      </c>
      <c r="C74" t="s">
        <v>16</v>
      </c>
      <c r="D74" s="2">
        <f>D36/J36*10000</f>
        <v>77.161290322580641</v>
      </c>
      <c r="E74" s="4">
        <f>E36/J36*10000</f>
        <v>0.12903225806451613</v>
      </c>
      <c r="F74" s="2">
        <f t="shared" si="4"/>
        <v>2.935483870967742</v>
      </c>
      <c r="G74" s="9">
        <f>G36/J36*10000</f>
        <v>30.29032258064516</v>
      </c>
      <c r="H74" s="5">
        <f>H36/J36*10000</f>
        <v>8.1889169832584514</v>
      </c>
      <c r="I74" s="5">
        <f>I36/J36*10000</f>
        <v>3.2159320711921771</v>
      </c>
      <c r="J74" s="2">
        <v>310000</v>
      </c>
    </row>
    <row r="75" spans="2:10" x14ac:dyDescent="0.2">
      <c r="B75" t="s">
        <v>28</v>
      </c>
      <c r="C75" t="s">
        <v>16</v>
      </c>
      <c r="D75" s="2">
        <f>D37/J37*10000</f>
        <v>141.72161172161171</v>
      </c>
      <c r="E75" s="4">
        <f>E37/J37*10000</f>
        <v>0</v>
      </c>
      <c r="F75" s="2">
        <f t="shared" si="4"/>
        <v>2.8937728937728937</v>
      </c>
      <c r="G75" s="9">
        <f>G37/J37*10000</f>
        <v>52.014652014652022</v>
      </c>
      <c r="H75" s="5">
        <f>H37/J37*10000</f>
        <v>15.628692083007802</v>
      </c>
      <c r="I75" s="5">
        <f>I37/J37*10000</f>
        <v>5.1260406909355307</v>
      </c>
      <c r="J75" s="2">
        <v>273000</v>
      </c>
    </row>
    <row r="76" spans="2:10" x14ac:dyDescent="0.2">
      <c r="B76" t="s">
        <v>29</v>
      </c>
      <c r="C76" t="s">
        <v>16</v>
      </c>
      <c r="D76" s="2">
        <f>D38/J38*10000</f>
        <v>171.34078212290501</v>
      </c>
      <c r="E76" s="4">
        <f>E38/J38*10000</f>
        <v>0.223463687150838</v>
      </c>
      <c r="F76" s="2">
        <f t="shared" si="4"/>
        <v>3.7988826815642458</v>
      </c>
      <c r="G76" s="9">
        <f>G38/J38*10000</f>
        <v>82.067039106145259</v>
      </c>
      <c r="H76" s="5">
        <f>H38/J38*10000</f>
        <v>16.021573146876261</v>
      </c>
      <c r="I76" s="5">
        <f>I38/J38*10000</f>
        <v>2.8176627983342795</v>
      </c>
      <c r="J76" s="2">
        <v>179000</v>
      </c>
    </row>
    <row r="77" spans="2:10" x14ac:dyDescent="0.2">
      <c r="B77" t="s">
        <v>30</v>
      </c>
      <c r="C77" t="s">
        <v>16</v>
      </c>
      <c r="D77" s="2">
        <f>D39/J39*10000</f>
        <v>143.92344497607655</v>
      </c>
      <c r="E77" s="4">
        <f>E39/J39*10000</f>
        <v>9.569377990430622E-2</v>
      </c>
      <c r="F77" s="2">
        <f t="shared" si="4"/>
        <v>3.1578947368421053</v>
      </c>
      <c r="G77" s="9">
        <f>G39/J39*10000</f>
        <v>65.78947368421052</v>
      </c>
      <c r="H77" s="5">
        <f>H39/J39*10000</f>
        <v>19.732657047776314</v>
      </c>
      <c r="I77" s="5">
        <f>I39/J39*10000</f>
        <v>2.7968687779965453</v>
      </c>
      <c r="J77" s="2">
        <v>209000</v>
      </c>
    </row>
    <row r="78" spans="2:10" x14ac:dyDescent="0.2">
      <c r="B78" t="s">
        <v>31</v>
      </c>
      <c r="C78" t="s">
        <v>16</v>
      </c>
      <c r="D78" s="2">
        <f>D40/J40*10000</f>
        <v>41.189710610932472</v>
      </c>
      <c r="E78" s="4">
        <f>E40/J40*10000</f>
        <v>3.215434083601286E-2</v>
      </c>
      <c r="F78" s="2">
        <f t="shared" si="4"/>
        <v>0.99678456591639863</v>
      </c>
      <c r="G78" s="9">
        <f>G40/J40*10000</f>
        <v>47.009646302250808</v>
      </c>
      <c r="H78" s="5">
        <f>H40/J40*10000</f>
        <v>6.7065215170544379</v>
      </c>
      <c r="I78" s="5">
        <f>I40/J40*10000</f>
        <v>3.6823278309601286</v>
      </c>
      <c r="J78" s="2">
        <v>311000</v>
      </c>
    </row>
    <row r="79" spans="2:10" x14ac:dyDescent="0.2">
      <c r="B79" t="s">
        <v>32</v>
      </c>
      <c r="C79" t="s">
        <v>16</v>
      </c>
      <c r="D79" s="2">
        <f>D41/J41*10000</f>
        <v>208.68686868686871</v>
      </c>
      <c r="E79" s="4">
        <f>E41/J41*10000</f>
        <v>0</v>
      </c>
      <c r="F79" s="2">
        <f t="shared" si="4"/>
        <v>2.8787878787878785</v>
      </c>
      <c r="G79" s="9">
        <f>G41/J41*10000</f>
        <v>54.595959595959592</v>
      </c>
      <c r="H79" s="5">
        <f>H41/J41*10000</f>
        <v>17.869913518157421</v>
      </c>
      <c r="I79" s="5">
        <f>I41/J41*10000</f>
        <v>6.8408819840687887</v>
      </c>
      <c r="J79" s="2">
        <v>198000</v>
      </c>
    </row>
    <row r="80" spans="2:10" x14ac:dyDescent="0.2">
      <c r="B80" t="s">
        <v>33</v>
      </c>
      <c r="C80" t="s">
        <v>16</v>
      </c>
      <c r="D80" s="2">
        <f>D42/J42*10000</f>
        <v>74.757281553398059</v>
      </c>
      <c r="E80" s="4">
        <f>E42/J42*10000</f>
        <v>0</v>
      </c>
      <c r="F80" s="2">
        <f t="shared" si="4"/>
        <v>2.621359223300971</v>
      </c>
      <c r="G80" s="9">
        <f>G42/J42*10000</f>
        <v>74.854368932038824</v>
      </c>
      <c r="H80" s="5">
        <f>H42/J42*10000</f>
        <v>6.0200141949364552</v>
      </c>
      <c r="I80" s="5">
        <f>I42/J42*10000</f>
        <v>2.8977411944175437</v>
      </c>
      <c r="J80" s="2">
        <v>206000</v>
      </c>
    </row>
    <row r="81" spans="2:10" x14ac:dyDescent="0.2">
      <c r="B81" t="s">
        <v>34</v>
      </c>
      <c r="C81" t="s">
        <v>16</v>
      </c>
      <c r="D81" s="2">
        <f>D43/J43*10000</f>
        <v>137.82142857142858</v>
      </c>
      <c r="E81" s="4">
        <f>E43/J43*10000</f>
        <v>0.39285714285714285</v>
      </c>
      <c r="F81" s="2">
        <f t="shared" si="4"/>
        <v>2.2857142857142856</v>
      </c>
      <c r="G81" s="9">
        <f>G43/J43*10000</f>
        <v>123.82142857142857</v>
      </c>
      <c r="H81" s="5">
        <f>H43/J43*10000</f>
        <v>18.935662834203072</v>
      </c>
      <c r="I81" s="5">
        <f>I43/J43*10000</f>
        <v>3.0289699772389431</v>
      </c>
      <c r="J81" s="2">
        <v>280000</v>
      </c>
    </row>
    <row r="82" spans="2:10" x14ac:dyDescent="0.2">
      <c r="G82" s="5"/>
      <c r="H82" s="5"/>
      <c r="I82" s="5"/>
      <c r="J82" s="5"/>
    </row>
    <row r="83" spans="2:10" x14ac:dyDescent="0.2">
      <c r="G83" s="5"/>
      <c r="H83" s="5"/>
      <c r="I83" s="5"/>
      <c r="J83" s="5"/>
    </row>
    <row r="84" spans="2:10" x14ac:dyDescent="0.2">
      <c r="G84" s="5"/>
      <c r="H84" s="5"/>
      <c r="I84" s="5"/>
      <c r="J84" s="5"/>
    </row>
    <row r="85" spans="2:10" x14ac:dyDescent="0.2">
      <c r="G85" s="5"/>
      <c r="H85" s="5"/>
      <c r="I85" s="5"/>
      <c r="J85" s="5"/>
    </row>
    <row r="86" spans="2:10" x14ac:dyDescent="0.2">
      <c r="G86" s="5"/>
      <c r="H86" s="5"/>
      <c r="I86" s="5"/>
      <c r="J86" s="5"/>
    </row>
    <row r="87" spans="2:10" x14ac:dyDescent="0.2">
      <c r="G87" s="5"/>
      <c r="H87" s="5"/>
      <c r="I87" s="5"/>
      <c r="J8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C8AE-E148-7440-842D-C426B20DE067}">
  <dimension ref="A1:O37"/>
  <sheetViews>
    <sheetView workbookViewId="0"/>
  </sheetViews>
  <sheetFormatPr baseColWidth="10" defaultRowHeight="16" x14ac:dyDescent="0.2"/>
  <cols>
    <col min="1" max="1" width="23.5" bestFit="1" customWidth="1"/>
    <col min="3" max="3" width="14.5" bestFit="1" customWidth="1"/>
    <col min="4" max="4" width="21" bestFit="1" customWidth="1"/>
    <col min="5" max="5" width="21" customWidth="1"/>
    <col min="6" max="6" width="13.6640625" bestFit="1" customWidth="1"/>
    <col min="7" max="7" width="20.6640625" bestFit="1" customWidth="1"/>
    <col min="8" max="8" width="19.6640625" bestFit="1" customWidth="1"/>
    <col min="9" max="9" width="9.83203125" bestFit="1" customWidth="1"/>
    <col min="12" max="12" width="19" style="11" bestFit="1" customWidth="1"/>
  </cols>
  <sheetData>
    <row r="1" spans="1:15" ht="17" thickBot="1" x14ac:dyDescent="0.25">
      <c r="A1" s="15" t="s">
        <v>47</v>
      </c>
      <c r="B1" s="15"/>
      <c r="C1" s="15" t="s">
        <v>35</v>
      </c>
      <c r="D1" s="15" t="s">
        <v>36</v>
      </c>
      <c r="E1" s="15" t="s">
        <v>52</v>
      </c>
      <c r="F1" s="15" t="s">
        <v>37</v>
      </c>
      <c r="G1" s="15" t="s">
        <v>45</v>
      </c>
      <c r="H1" s="15" t="s">
        <v>38</v>
      </c>
      <c r="I1" s="15" t="s">
        <v>46</v>
      </c>
      <c r="J1" s="15" t="s">
        <v>49</v>
      </c>
      <c r="K1" s="15" t="s">
        <v>50</v>
      </c>
      <c r="N1" s="12"/>
      <c r="O1" s="14"/>
    </row>
    <row r="2" spans="1:15" x14ac:dyDescent="0.2">
      <c r="A2" t="s">
        <v>12</v>
      </c>
      <c r="B2" t="s">
        <v>1</v>
      </c>
      <c r="C2" s="2">
        <v>204.21875</v>
      </c>
      <c r="D2" s="1">
        <v>1.78125</v>
      </c>
      <c r="E2" s="4">
        <v>1.4999999999999998</v>
      </c>
      <c r="F2" s="9">
        <v>77.5</v>
      </c>
      <c r="G2" s="5">
        <v>16.421751881533908</v>
      </c>
      <c r="H2" s="5">
        <v>3.1093512440163966</v>
      </c>
      <c r="I2" s="6">
        <v>320000</v>
      </c>
      <c r="J2" s="5">
        <v>19.781275999999998</v>
      </c>
      <c r="K2" s="6">
        <f>I2/J2</f>
        <v>16176.913966520664</v>
      </c>
      <c r="N2" s="10"/>
      <c r="O2" s="11"/>
    </row>
    <row r="3" spans="1:15" x14ac:dyDescent="0.2">
      <c r="A3" t="s">
        <v>6</v>
      </c>
      <c r="B3" t="s">
        <v>1</v>
      </c>
      <c r="C3" s="2">
        <v>293.58333333333331</v>
      </c>
      <c r="D3" s="1">
        <v>0.66666666666666674</v>
      </c>
      <c r="E3" s="4">
        <v>1.4583333333333335</v>
      </c>
      <c r="F3" s="9">
        <v>107.25</v>
      </c>
      <c r="G3" s="5">
        <v>31.857705418995955</v>
      </c>
      <c r="H3" s="5">
        <v>1.7444352351463541</v>
      </c>
      <c r="I3" s="6">
        <v>240000</v>
      </c>
      <c r="J3" s="5">
        <v>14.856655999999997</v>
      </c>
      <c r="K3" s="6">
        <f>I3/J3</f>
        <v>16154.375520305515</v>
      </c>
      <c r="N3" s="10"/>
      <c r="O3" s="11"/>
    </row>
    <row r="4" spans="1:15" x14ac:dyDescent="0.2">
      <c r="A4" t="s">
        <v>3</v>
      </c>
      <c r="B4" t="s">
        <v>1</v>
      </c>
      <c r="C4" s="2">
        <v>432.35087719298247</v>
      </c>
      <c r="D4" s="1">
        <v>0.77192982456140358</v>
      </c>
      <c r="E4" s="4">
        <v>1.9649122807017543</v>
      </c>
      <c r="F4" s="9">
        <v>115.6140350877193</v>
      </c>
      <c r="G4" s="5">
        <v>30.796964821559648</v>
      </c>
      <c r="H4" s="5">
        <v>3.1048537209630704</v>
      </c>
      <c r="I4" s="6">
        <v>285000</v>
      </c>
      <c r="J4" s="5">
        <v>19.049024999999997</v>
      </c>
      <c r="K4" s="6">
        <f>I4/J4</f>
        <v>14961.395661982702</v>
      </c>
      <c r="N4" s="10"/>
      <c r="O4" s="11"/>
    </row>
    <row r="5" spans="1:15" x14ac:dyDescent="0.2">
      <c r="A5" t="s">
        <v>7</v>
      </c>
      <c r="B5" t="s">
        <v>1</v>
      </c>
      <c r="C5" s="2">
        <v>383.24675324675326</v>
      </c>
      <c r="D5" s="1">
        <v>0.32467532467532467</v>
      </c>
      <c r="E5" s="4">
        <v>1.1038961038961039</v>
      </c>
      <c r="F5" s="9">
        <v>24.61038961038961</v>
      </c>
      <c r="G5" s="5">
        <v>23.851701532350521</v>
      </c>
      <c r="H5" s="5">
        <v>1.7272867731891623</v>
      </c>
      <c r="I5" s="6">
        <v>154000</v>
      </c>
      <c r="J5" s="5">
        <v>12.124012999999996</v>
      </c>
      <c r="K5" s="6">
        <f>I5/J5</f>
        <v>12702.064902107912</v>
      </c>
      <c r="N5" s="10"/>
      <c r="O5" s="11"/>
    </row>
    <row r="6" spans="1:15" x14ac:dyDescent="0.2">
      <c r="A6" t="s">
        <v>8</v>
      </c>
      <c r="B6" t="s">
        <v>1</v>
      </c>
      <c r="C6" s="2">
        <v>261.89024390243901</v>
      </c>
      <c r="D6" s="1">
        <v>1.3414634146341464</v>
      </c>
      <c r="E6" s="4">
        <v>1.4634146341463414</v>
      </c>
      <c r="F6" s="9">
        <v>108.87195121951218</v>
      </c>
      <c r="G6" s="5">
        <v>48.652044253687194</v>
      </c>
      <c r="H6" s="5">
        <v>2.8235917930975485</v>
      </c>
      <c r="I6" s="6">
        <v>328000</v>
      </c>
      <c r="J6" s="5">
        <v>26.810034999999999</v>
      </c>
      <c r="K6" s="6">
        <f>I6/J6</f>
        <v>12234.224983294502</v>
      </c>
      <c r="N6" s="10"/>
      <c r="O6" s="11"/>
    </row>
    <row r="7" spans="1:15" x14ac:dyDescent="0.2">
      <c r="A7" t="s">
        <v>0</v>
      </c>
      <c r="B7" t="s">
        <v>1</v>
      </c>
      <c r="C7" s="2">
        <v>347.03846153846155</v>
      </c>
      <c r="D7" s="1">
        <v>1.3846153846153848</v>
      </c>
      <c r="E7" s="4">
        <v>1.6153846153846152</v>
      </c>
      <c r="F7" s="9">
        <v>74.192307692307693</v>
      </c>
      <c r="G7" s="5">
        <v>46.256019952640379</v>
      </c>
      <c r="H7" s="5">
        <v>1.7646673085036884</v>
      </c>
      <c r="I7" s="6">
        <v>260000</v>
      </c>
      <c r="J7" s="5">
        <v>21.789295000000003</v>
      </c>
      <c r="K7" s="6">
        <f>I7/J7</f>
        <v>11932.465001735944</v>
      </c>
      <c r="N7" s="10"/>
      <c r="O7" s="11"/>
    </row>
    <row r="8" spans="1:15" x14ac:dyDescent="0.2">
      <c r="A8" t="s">
        <v>14</v>
      </c>
      <c r="B8" t="s">
        <v>1</v>
      </c>
      <c r="C8" s="6">
        <v>423.04347826086956</v>
      </c>
      <c r="D8" s="7">
        <v>3.7944664031620552</v>
      </c>
      <c r="E8" s="7">
        <v>2.8853754940711465</v>
      </c>
      <c r="F8" s="9">
        <v>30.237154150197625</v>
      </c>
      <c r="G8" s="5">
        <v>40.294993115934382</v>
      </c>
      <c r="H8" s="5">
        <v>2.1794986348890668</v>
      </c>
      <c r="I8" s="6">
        <v>253000</v>
      </c>
      <c r="J8" s="5">
        <v>21.486980000000003</v>
      </c>
      <c r="K8" s="6">
        <f>I8/J8</f>
        <v>11774.572322401751</v>
      </c>
      <c r="N8" s="10"/>
      <c r="O8" s="11"/>
    </row>
    <row r="9" spans="1:15" x14ac:dyDescent="0.2">
      <c r="A9" t="s">
        <v>11</v>
      </c>
      <c r="B9" t="s">
        <v>1</v>
      </c>
      <c r="C9" s="2">
        <v>310</v>
      </c>
      <c r="D9" s="1">
        <v>1.3707165109034267</v>
      </c>
      <c r="E9" s="4">
        <v>3.0529595015576323</v>
      </c>
      <c r="F9" s="9">
        <v>132.83489096573209</v>
      </c>
      <c r="G9" s="5">
        <v>41.800169730418069</v>
      </c>
      <c r="H9" s="5">
        <v>2.7901420532802588</v>
      </c>
      <c r="I9" s="6">
        <v>321000</v>
      </c>
      <c r="J9" s="5">
        <v>28.862032999999997</v>
      </c>
      <c r="K9" s="6">
        <f>I9/J9</f>
        <v>11121.877658444921</v>
      </c>
      <c r="N9" s="10"/>
      <c r="O9" s="11"/>
    </row>
    <row r="10" spans="1:15" x14ac:dyDescent="0.2">
      <c r="A10" t="s">
        <v>4</v>
      </c>
      <c r="B10" t="s">
        <v>1</v>
      </c>
      <c r="C10" s="2">
        <v>379.22222222222223</v>
      </c>
      <c r="D10" s="1">
        <v>0.16666666666666669</v>
      </c>
      <c r="E10" s="4">
        <v>3.1666666666666665</v>
      </c>
      <c r="F10" s="9">
        <v>78.222222222222214</v>
      </c>
      <c r="G10" s="5">
        <v>21.101046880887498</v>
      </c>
      <c r="H10" s="5">
        <v>3.6919581675164554</v>
      </c>
      <c r="I10" s="6">
        <v>180000</v>
      </c>
      <c r="J10" s="5">
        <v>16.397452999999999</v>
      </c>
      <c r="K10" s="6">
        <f>I10/J10</f>
        <v>10977.314586600736</v>
      </c>
      <c r="N10" s="10"/>
      <c r="O10" s="11"/>
    </row>
    <row r="11" spans="1:15" x14ac:dyDescent="0.2">
      <c r="A11" t="s">
        <v>10</v>
      </c>
      <c r="B11" t="s">
        <v>1</v>
      </c>
      <c r="C11" s="2">
        <v>122.9608938547486</v>
      </c>
      <c r="D11" s="1">
        <v>0</v>
      </c>
      <c r="E11" s="4">
        <v>3.2960893854748603</v>
      </c>
      <c r="F11" s="9">
        <v>101.59217877094972</v>
      </c>
      <c r="G11" s="5">
        <v>17.497468427147766</v>
      </c>
      <c r="H11" s="5">
        <v>3.8574129268584074</v>
      </c>
      <c r="I11" s="6">
        <v>358000</v>
      </c>
      <c r="J11" s="5">
        <v>36.198389999999996</v>
      </c>
      <c r="K11" s="6">
        <f>I11/J11</f>
        <v>9889.9426189949336</v>
      </c>
      <c r="N11" s="10"/>
      <c r="O11" s="11"/>
    </row>
    <row r="12" spans="1:15" x14ac:dyDescent="0.2">
      <c r="A12" t="s">
        <v>13</v>
      </c>
      <c r="B12" t="s">
        <v>1</v>
      </c>
      <c r="C12" s="2">
        <v>150.12307692307692</v>
      </c>
      <c r="D12" s="1">
        <v>0.52307692307692311</v>
      </c>
      <c r="E12" s="4">
        <v>1.9076923076923076</v>
      </c>
      <c r="F12" s="9">
        <v>73.138461538461527</v>
      </c>
      <c r="G12" s="5">
        <v>33.006000972395995</v>
      </c>
      <c r="H12" s="5">
        <v>2.89869826036916</v>
      </c>
      <c r="I12" s="6">
        <v>325000</v>
      </c>
      <c r="J12" s="5">
        <v>34.26417</v>
      </c>
      <c r="K12" s="6">
        <f>I12/J12</f>
        <v>9485.1268832719434</v>
      </c>
      <c r="N12" s="10"/>
      <c r="O12" s="11"/>
    </row>
    <row r="13" spans="1:15" x14ac:dyDescent="0.2">
      <c r="A13" t="s">
        <v>5</v>
      </c>
      <c r="B13" t="s">
        <v>1</v>
      </c>
      <c r="C13" s="2">
        <v>115.7347670250896</v>
      </c>
      <c r="D13" s="1">
        <v>0</v>
      </c>
      <c r="E13" s="4">
        <v>1.2186379928315412</v>
      </c>
      <c r="F13" s="9">
        <v>81.218637992831532</v>
      </c>
      <c r="G13" s="5">
        <v>13.525191445801257</v>
      </c>
      <c r="H13" s="5">
        <v>3.1630391874100034</v>
      </c>
      <c r="I13" s="6">
        <v>279000</v>
      </c>
      <c r="J13" s="5">
        <v>29.598386999999999</v>
      </c>
      <c r="K13" s="6">
        <f>I13/J13</f>
        <v>9426.1893393041992</v>
      </c>
      <c r="N13" s="10"/>
      <c r="O13" s="11"/>
    </row>
    <row r="14" spans="1:15" x14ac:dyDescent="0.2">
      <c r="A14" t="s">
        <v>9</v>
      </c>
      <c r="B14" t="s">
        <v>1</v>
      </c>
      <c r="C14" s="2">
        <v>112.13592233009709</v>
      </c>
      <c r="D14" s="1">
        <v>3.2362459546925564E-2</v>
      </c>
      <c r="E14" s="4">
        <v>1.1974110032362459</v>
      </c>
      <c r="F14" s="9">
        <v>122.29773462783172</v>
      </c>
      <c r="G14" s="5">
        <v>19.714074172715275</v>
      </c>
      <c r="H14" s="5">
        <v>2.6270551974082461</v>
      </c>
      <c r="I14" s="6">
        <v>309000</v>
      </c>
      <c r="J14" s="5">
        <v>35.149293999999998</v>
      </c>
      <c r="K14" s="6">
        <f>I14/J14</f>
        <v>8791.0727310767616</v>
      </c>
      <c r="N14" s="10"/>
      <c r="O14" s="11"/>
    </row>
    <row r="15" spans="1:15" ht="17" customHeight="1" x14ac:dyDescent="0.2">
      <c r="A15" t="s">
        <v>2</v>
      </c>
      <c r="B15" t="s">
        <v>1</v>
      </c>
      <c r="C15" s="2">
        <v>3855.6962025316457</v>
      </c>
      <c r="D15" s="1">
        <v>73.417721518987335</v>
      </c>
      <c r="E15" s="4">
        <v>30.379746835443036</v>
      </c>
      <c r="F15" s="9">
        <v>240.50632911392404</v>
      </c>
      <c r="G15" s="5">
        <v>771.50373693641018</v>
      </c>
      <c r="H15" s="5">
        <v>26.344019922922911</v>
      </c>
      <c r="I15" s="6">
        <v>7900</v>
      </c>
      <c r="J15" s="5">
        <v>2.9039340000000005</v>
      </c>
      <c r="K15" s="6">
        <f>I15/J15</f>
        <v>2720.4475032834762</v>
      </c>
      <c r="N15" s="10"/>
      <c r="O15" s="11"/>
    </row>
    <row r="16" spans="1:15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N16" s="10"/>
      <c r="O16" s="11"/>
    </row>
    <row r="17" spans="1:15" x14ac:dyDescent="0.2">
      <c r="A17" t="s">
        <v>19</v>
      </c>
      <c r="B17" t="s">
        <v>16</v>
      </c>
      <c r="C17" s="6">
        <v>88.181818181818187</v>
      </c>
      <c r="D17" s="7">
        <v>3.0303030303030304E-2</v>
      </c>
      <c r="E17" s="7">
        <v>0.90909090909090906</v>
      </c>
      <c r="F17" s="9">
        <v>91.151515151515156</v>
      </c>
      <c r="G17" s="5">
        <v>12.845845355934122</v>
      </c>
      <c r="H17" s="5">
        <v>2.0308603489405694</v>
      </c>
      <c r="I17" s="6">
        <v>330000</v>
      </c>
      <c r="J17" s="10">
        <v>43.232637000000004</v>
      </c>
      <c r="K17" s="11">
        <f>I17/J17</f>
        <v>7633.1221711042044</v>
      </c>
      <c r="N17" s="10"/>
      <c r="O17" s="11"/>
    </row>
    <row r="18" spans="1:15" s="8" customFormat="1" x14ac:dyDescent="0.2">
      <c r="A18" s="8" t="s">
        <v>34</v>
      </c>
      <c r="B18" s="8" t="s">
        <v>16</v>
      </c>
      <c r="C18" s="29">
        <v>137.82142857142858</v>
      </c>
      <c r="D18" s="30">
        <v>0.39285714285714285</v>
      </c>
      <c r="E18" s="30">
        <v>2.2857142857142856</v>
      </c>
      <c r="F18" s="31">
        <v>123.82142857142857</v>
      </c>
      <c r="G18" s="32">
        <v>18.935662834203072</v>
      </c>
      <c r="H18" s="32">
        <v>3.0289699772389431</v>
      </c>
      <c r="I18" s="29">
        <v>280000</v>
      </c>
      <c r="J18" s="33">
        <v>38.807963000000001</v>
      </c>
      <c r="K18" s="34">
        <f>I18/J18</f>
        <v>7215.0140938858349</v>
      </c>
      <c r="L18" s="34"/>
      <c r="N18" s="33"/>
      <c r="O18" s="34"/>
    </row>
    <row r="19" spans="1:15" x14ac:dyDescent="0.2">
      <c r="A19" t="s">
        <v>22</v>
      </c>
      <c r="B19" t="s">
        <v>16</v>
      </c>
      <c r="C19" s="6">
        <v>114.65116279069768</v>
      </c>
      <c r="D19" s="7">
        <v>2.9069767441860465E-2</v>
      </c>
      <c r="E19" s="7">
        <v>1.3953488372093021</v>
      </c>
      <c r="F19" s="9">
        <v>92.5</v>
      </c>
      <c r="G19" s="5">
        <v>19.670820805691974</v>
      </c>
      <c r="H19" s="5">
        <v>3.9268518570549706</v>
      </c>
      <c r="I19" s="6">
        <v>344000</v>
      </c>
      <c r="J19" s="10">
        <v>55.544305000000001</v>
      </c>
      <c r="K19" s="11">
        <f>I19/J19</f>
        <v>6193.2541959072132</v>
      </c>
      <c r="N19" s="10"/>
      <c r="O19" s="11"/>
    </row>
    <row r="20" spans="1:15" x14ac:dyDescent="0.2">
      <c r="A20" t="s">
        <v>24</v>
      </c>
      <c r="B20" t="s">
        <v>16</v>
      </c>
      <c r="C20" s="6">
        <v>117.19723183391004</v>
      </c>
      <c r="D20" s="7">
        <v>0</v>
      </c>
      <c r="E20" s="7">
        <v>2.3529411764705883</v>
      </c>
      <c r="F20" s="9">
        <v>105.50173010380622</v>
      </c>
      <c r="G20" s="5">
        <v>19.2414204678091</v>
      </c>
      <c r="H20" s="5">
        <v>4.2201830195021799</v>
      </c>
      <c r="I20" s="6">
        <v>289000</v>
      </c>
      <c r="J20" s="10">
        <v>47.333866999999991</v>
      </c>
      <c r="K20" s="11">
        <f>I20/J20</f>
        <v>6105.5649647217724</v>
      </c>
      <c r="N20" s="10"/>
      <c r="O20" s="11"/>
    </row>
    <row r="21" spans="1:15" x14ac:dyDescent="0.2">
      <c r="A21" t="s">
        <v>15</v>
      </c>
      <c r="B21" t="s">
        <v>16</v>
      </c>
      <c r="C21" s="6">
        <v>83.424657534246577</v>
      </c>
      <c r="D21" s="7">
        <v>0</v>
      </c>
      <c r="E21" s="7">
        <v>2.4200913242009134</v>
      </c>
      <c r="F21" s="9">
        <v>81.826484018264836</v>
      </c>
      <c r="G21" s="5">
        <v>16.11204997657968</v>
      </c>
      <c r="H21" s="5">
        <v>4.8052924337565299</v>
      </c>
      <c r="I21" s="6">
        <v>219000</v>
      </c>
      <c r="J21" s="10">
        <v>36.107817000000004</v>
      </c>
      <c r="K21" s="11">
        <f>I21/J21</f>
        <v>6065.1686586314527</v>
      </c>
      <c r="N21" s="10"/>
      <c r="O21" s="11"/>
    </row>
    <row r="22" spans="1:15" x14ac:dyDescent="0.2">
      <c r="A22" t="s">
        <v>30</v>
      </c>
      <c r="B22" t="s">
        <v>16</v>
      </c>
      <c r="C22" s="6">
        <v>143.92344497607655</v>
      </c>
      <c r="D22" s="7">
        <v>9.569377990430622E-2</v>
      </c>
      <c r="E22" s="7">
        <v>3.1578947368421053</v>
      </c>
      <c r="F22" s="9">
        <v>65.78947368421052</v>
      </c>
      <c r="G22" s="5">
        <v>19.732657047776314</v>
      </c>
      <c r="H22" s="5">
        <v>2.7968687779965453</v>
      </c>
      <c r="I22" s="6">
        <v>209000</v>
      </c>
      <c r="J22" s="10">
        <v>37.624738000000001</v>
      </c>
      <c r="K22" s="11">
        <f>I22/J22</f>
        <v>5554.8559567378252</v>
      </c>
      <c r="N22" s="10"/>
      <c r="O22" s="11"/>
    </row>
    <row r="23" spans="1:15" x14ac:dyDescent="0.2">
      <c r="A23" t="s">
        <v>31</v>
      </c>
      <c r="B23" t="s">
        <v>16</v>
      </c>
      <c r="C23" s="6">
        <v>41.189710610932472</v>
      </c>
      <c r="D23" s="7">
        <v>3.215434083601286E-2</v>
      </c>
      <c r="E23" s="7">
        <v>0.99678456591639863</v>
      </c>
      <c r="F23" s="9">
        <v>47.009646302250808</v>
      </c>
      <c r="G23" s="5">
        <v>6.7065215170544379</v>
      </c>
      <c r="H23" s="5">
        <v>3.6823278309601286</v>
      </c>
      <c r="I23" s="6">
        <v>311000</v>
      </c>
      <c r="J23" s="10">
        <v>56.418997000000012</v>
      </c>
      <c r="K23" s="11">
        <f>I23/J23</f>
        <v>5512.3277005438422</v>
      </c>
      <c r="N23" s="10"/>
      <c r="O23" s="11"/>
    </row>
    <row r="24" spans="1:15" x14ac:dyDescent="0.2">
      <c r="A24" t="s">
        <v>25</v>
      </c>
      <c r="B24" t="s">
        <v>16</v>
      </c>
      <c r="C24" s="6">
        <v>74.2</v>
      </c>
      <c r="D24" s="7">
        <v>0.24000000000000002</v>
      </c>
      <c r="E24" s="7">
        <v>1.44</v>
      </c>
      <c r="F24" s="9">
        <v>54.36</v>
      </c>
      <c r="G24" s="5">
        <v>7.6779591427687199</v>
      </c>
      <c r="H24" s="5">
        <v>2.6326404565464361</v>
      </c>
      <c r="I24" s="6">
        <v>250000</v>
      </c>
      <c r="J24" s="10">
        <v>50.462744000000001</v>
      </c>
      <c r="K24" s="11">
        <f>I24/J24</f>
        <v>4954.1499368326067</v>
      </c>
      <c r="N24" s="10"/>
      <c r="O24" s="11"/>
    </row>
    <row r="25" spans="1:15" ht="18" customHeight="1" x14ac:dyDescent="0.2">
      <c r="A25" t="s">
        <v>28</v>
      </c>
      <c r="B25" t="s">
        <v>16</v>
      </c>
      <c r="C25" s="6">
        <v>141.72161172161171</v>
      </c>
      <c r="D25" s="7">
        <v>0</v>
      </c>
      <c r="E25" s="7">
        <v>2.8937728937728937</v>
      </c>
      <c r="F25" s="9">
        <v>52.014652014652022</v>
      </c>
      <c r="G25" s="5">
        <v>15.628692083007802</v>
      </c>
      <c r="H25" s="5">
        <v>5.1260406909355307</v>
      </c>
      <c r="I25" s="6">
        <v>273000</v>
      </c>
      <c r="J25" s="10">
        <v>55.977911999999996</v>
      </c>
      <c r="K25" s="11">
        <f>I25/J25</f>
        <v>4876.9235980077292</v>
      </c>
      <c r="N25" s="10"/>
      <c r="O25" s="11"/>
    </row>
    <row r="26" spans="1:15" s="8" customFormat="1" x14ac:dyDescent="0.2">
      <c r="A26" s="8" t="s">
        <v>29</v>
      </c>
      <c r="B26" s="8" t="s">
        <v>16</v>
      </c>
      <c r="C26" s="29">
        <v>171.34078212290501</v>
      </c>
      <c r="D26" s="30">
        <v>0.223463687150838</v>
      </c>
      <c r="E26" s="30">
        <v>3.7988826815642458</v>
      </c>
      <c r="F26" s="31">
        <v>82.067039106145259</v>
      </c>
      <c r="G26" s="32">
        <v>16.021573146876261</v>
      </c>
      <c r="H26" s="32">
        <v>2.8176627983342795</v>
      </c>
      <c r="I26" s="29">
        <v>179000</v>
      </c>
      <c r="J26" s="33">
        <v>37.261175999999999</v>
      </c>
      <c r="K26" s="34">
        <f>I26/J26</f>
        <v>4803.9278202062114</v>
      </c>
      <c r="L26" s="34"/>
      <c r="N26" s="33"/>
      <c r="O26" s="34"/>
    </row>
    <row r="27" spans="1:15" x14ac:dyDescent="0.2">
      <c r="A27" t="s">
        <v>33</v>
      </c>
      <c r="B27" t="s">
        <v>16</v>
      </c>
      <c r="C27" s="6">
        <v>74.757281553398059</v>
      </c>
      <c r="D27" s="7">
        <v>0</v>
      </c>
      <c r="E27" s="7">
        <v>2.621359223300971</v>
      </c>
      <c r="F27" s="9">
        <v>74.854368932038824</v>
      </c>
      <c r="G27" s="5">
        <v>6.0200141949364552</v>
      </c>
      <c r="H27" s="5">
        <v>2.8977411944175437</v>
      </c>
      <c r="I27" s="6">
        <v>206000</v>
      </c>
      <c r="J27" s="10">
        <v>43.846981</v>
      </c>
      <c r="K27" s="11">
        <f>I27/J27</f>
        <v>4698.1569837157094</v>
      </c>
      <c r="N27" s="10"/>
      <c r="O27" s="11"/>
    </row>
    <row r="28" spans="1:15" x14ac:dyDescent="0.2">
      <c r="A28" t="s">
        <v>17</v>
      </c>
      <c r="B28" t="s">
        <v>16</v>
      </c>
      <c r="C28" s="6">
        <v>63.106060606060609</v>
      </c>
      <c r="D28" s="7">
        <v>0</v>
      </c>
      <c r="E28" s="7">
        <v>0.45454545454545453</v>
      </c>
      <c r="F28" s="9">
        <v>9.6717171717171713</v>
      </c>
      <c r="G28" s="5">
        <v>0.70448060807064894</v>
      </c>
      <c r="H28" s="5">
        <v>1.7816905518756541</v>
      </c>
      <c r="I28" s="6">
        <v>396000</v>
      </c>
      <c r="J28" s="10">
        <v>86.748314000000008</v>
      </c>
      <c r="K28" s="11">
        <f>I28/J28</f>
        <v>4564.9302187014255</v>
      </c>
      <c r="N28" s="10"/>
      <c r="O28" s="11"/>
    </row>
    <row r="29" spans="1:15" x14ac:dyDescent="0.2">
      <c r="A29" t="s">
        <v>21</v>
      </c>
      <c r="B29" t="s">
        <v>16</v>
      </c>
      <c r="C29" s="6">
        <v>75.846153846153854</v>
      </c>
      <c r="D29" s="7">
        <v>5.128205128205128E-2</v>
      </c>
      <c r="E29" s="7">
        <v>1.6923076923076923</v>
      </c>
      <c r="F29" s="9">
        <v>57.974358974358971</v>
      </c>
      <c r="G29" s="5">
        <v>13.123950734864357</v>
      </c>
      <c r="H29" s="5">
        <v>2.9399741250165126</v>
      </c>
      <c r="I29" s="6">
        <v>390000</v>
      </c>
      <c r="J29" s="10">
        <v>86.503634999999989</v>
      </c>
      <c r="K29" s="11">
        <f>I29/J29</f>
        <v>4508.4810597843671</v>
      </c>
      <c r="N29" s="10"/>
      <c r="O29" s="11"/>
    </row>
    <row r="30" spans="1:15" s="8" customFormat="1" x14ac:dyDescent="0.2">
      <c r="A30" s="8" t="s">
        <v>23</v>
      </c>
      <c r="B30" s="8" t="s">
        <v>16</v>
      </c>
      <c r="C30" s="29">
        <v>61.558823529411768</v>
      </c>
      <c r="D30" s="30">
        <v>0.14705882352941177</v>
      </c>
      <c r="E30" s="30">
        <v>2.5294117647058822</v>
      </c>
      <c r="F30" s="31">
        <v>47.941176470588239</v>
      </c>
      <c r="G30" s="32">
        <v>4.948961530195942</v>
      </c>
      <c r="H30" s="32">
        <v>3.4208549503076471</v>
      </c>
      <c r="I30" s="29">
        <v>340000</v>
      </c>
      <c r="J30" s="33">
        <v>80.83197100000001</v>
      </c>
      <c r="K30" s="34">
        <f>I30/J30</f>
        <v>4206.2564576088334</v>
      </c>
      <c r="L30" s="34"/>
      <c r="N30" s="33"/>
      <c r="O30" s="34"/>
    </row>
    <row r="31" spans="1:15" x14ac:dyDescent="0.2">
      <c r="A31" t="s">
        <v>18</v>
      </c>
      <c r="B31" t="s">
        <v>16</v>
      </c>
      <c r="C31" s="6">
        <v>47.011952191235061</v>
      </c>
      <c r="D31" s="7">
        <v>0</v>
      </c>
      <c r="E31" s="7">
        <v>0.75697211155378497</v>
      </c>
      <c r="F31" s="9">
        <v>41.235059760956176</v>
      </c>
      <c r="G31" s="5">
        <v>1.0816933185143747</v>
      </c>
      <c r="H31" s="5">
        <v>3.3177950024961351</v>
      </c>
      <c r="I31" s="6">
        <v>251000</v>
      </c>
      <c r="J31" s="10">
        <v>60.580668000000003</v>
      </c>
      <c r="K31" s="11">
        <f>I31/J31</f>
        <v>4143.2359247012591</v>
      </c>
      <c r="N31" s="10"/>
      <c r="O31" s="11"/>
    </row>
    <row r="32" spans="1:15" x14ac:dyDescent="0.2">
      <c r="A32" t="s">
        <v>32</v>
      </c>
      <c r="B32" t="s">
        <v>16</v>
      </c>
      <c r="C32" s="6">
        <v>208.68686868686871</v>
      </c>
      <c r="D32" s="7">
        <v>0</v>
      </c>
      <c r="E32" s="7">
        <v>2.8787878787878785</v>
      </c>
      <c r="F32" s="9">
        <v>54.595959595959592</v>
      </c>
      <c r="G32" s="5">
        <v>17.869913518157421</v>
      </c>
      <c r="H32" s="5">
        <v>6.8408819840687887</v>
      </c>
      <c r="I32" s="6">
        <v>198000</v>
      </c>
      <c r="J32" s="10">
        <v>57.406784999999992</v>
      </c>
      <c r="K32" s="11">
        <f>I32/J32</f>
        <v>3449.0696526551701</v>
      </c>
      <c r="N32" s="10"/>
      <c r="O32" s="11"/>
    </row>
    <row r="33" spans="1:15" x14ac:dyDescent="0.2">
      <c r="A33" t="s">
        <v>27</v>
      </c>
      <c r="B33" t="s">
        <v>16</v>
      </c>
      <c r="C33" s="6">
        <v>77.161290322580641</v>
      </c>
      <c r="D33" s="7">
        <v>0.12903225806451613</v>
      </c>
      <c r="E33" s="7">
        <v>2.935483870967742</v>
      </c>
      <c r="F33" s="9">
        <v>30.29032258064516</v>
      </c>
      <c r="G33" s="5">
        <v>8.1889169832584514</v>
      </c>
      <c r="H33" s="5">
        <v>3.2159320711921771</v>
      </c>
      <c r="I33" s="6">
        <v>310000</v>
      </c>
      <c r="J33" s="10">
        <v>115.70113700000002</v>
      </c>
      <c r="K33" s="11">
        <f>I33/J33</f>
        <v>2679.3167987623142</v>
      </c>
      <c r="N33" s="10"/>
      <c r="O33" s="11"/>
    </row>
    <row r="34" spans="1:15" x14ac:dyDescent="0.2">
      <c r="A34" t="s">
        <v>26</v>
      </c>
      <c r="B34" t="s">
        <v>16</v>
      </c>
      <c r="C34" s="6">
        <v>76.283524904214559</v>
      </c>
      <c r="D34" s="7">
        <v>0</v>
      </c>
      <c r="E34" s="7">
        <v>1.9540229885057472</v>
      </c>
      <c r="F34" s="9">
        <v>40.76628352490421</v>
      </c>
      <c r="G34" s="5">
        <v>7.3685717613690809</v>
      </c>
      <c r="H34" s="5">
        <v>3.6999487220721994</v>
      </c>
      <c r="I34" s="6">
        <v>261000</v>
      </c>
      <c r="J34" s="10">
        <v>112.349666</v>
      </c>
      <c r="K34" s="11">
        <f>I34/J34</f>
        <v>2323.1043695314593</v>
      </c>
      <c r="N34" s="13"/>
      <c r="O34" s="13"/>
    </row>
    <row r="35" spans="1:15" ht="17" thickBot="1" x14ac:dyDescent="0.25">
      <c r="A35" s="15" t="s">
        <v>20</v>
      </c>
      <c r="B35" s="15" t="s">
        <v>16</v>
      </c>
      <c r="C35" s="24">
        <v>66.597014925373131</v>
      </c>
      <c r="D35" s="25">
        <v>5.9701492537313432E-2</v>
      </c>
      <c r="E35" s="25">
        <v>0.71641791044776126</v>
      </c>
      <c r="F35" s="26">
        <v>25.552238805970152</v>
      </c>
      <c r="G35" s="18">
        <v>6.7985671360689848</v>
      </c>
      <c r="H35" s="18">
        <v>3.3270307979553433</v>
      </c>
      <c r="I35" s="24">
        <v>335000</v>
      </c>
      <c r="J35" s="27">
        <v>150.13489200000001</v>
      </c>
      <c r="K35" s="28">
        <f>I35/J35</f>
        <v>2231.3267458173545</v>
      </c>
    </row>
    <row r="37" spans="1:15" x14ac:dyDescent="0.2">
      <c r="A37" s="8"/>
      <c r="B37" t="s">
        <v>77</v>
      </c>
    </row>
  </sheetData>
  <sortState xmlns:xlrd2="http://schemas.microsoft.com/office/spreadsheetml/2017/richdata2" ref="A17:K35">
    <sortCondition descending="1" ref="K17:K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DAF4-F517-3E4F-84BD-D885586F74D5}">
  <dimension ref="A1:M92"/>
  <sheetViews>
    <sheetView topLeftCell="A16" workbookViewId="0">
      <selection activeCell="D109" sqref="D109"/>
    </sheetView>
  </sheetViews>
  <sheetFormatPr baseColWidth="10" defaultRowHeight="16" x14ac:dyDescent="0.2"/>
  <cols>
    <col min="1" max="1" width="19.33203125" bestFit="1" customWidth="1"/>
    <col min="2" max="2" width="22" bestFit="1" customWidth="1"/>
    <col min="3" max="3" width="23.33203125" bestFit="1" customWidth="1"/>
    <col min="4" max="4" width="27.33203125" bestFit="1" customWidth="1"/>
    <col min="5" max="5" width="20.83203125" bestFit="1" customWidth="1"/>
    <col min="6" max="6" width="17.1640625" bestFit="1" customWidth="1"/>
    <col min="7" max="7" width="15.1640625" bestFit="1" customWidth="1"/>
    <col min="8" max="8" width="13.1640625" bestFit="1" customWidth="1"/>
    <col min="9" max="9" width="13.33203125" bestFit="1" customWidth="1"/>
  </cols>
  <sheetData>
    <row r="1" spans="1:7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2">
      <c r="A2">
        <v>2014</v>
      </c>
      <c r="B2" s="2">
        <v>1436361</v>
      </c>
      <c r="C2" s="2">
        <v>166636</v>
      </c>
      <c r="D2" s="2">
        <v>1602997</v>
      </c>
    </row>
    <row r="3" spans="1:7" x14ac:dyDescent="0.2">
      <c r="A3">
        <v>2015</v>
      </c>
      <c r="B3" s="2">
        <v>1466529</v>
      </c>
      <c r="C3" s="2">
        <v>170614</v>
      </c>
      <c r="D3" s="2">
        <v>1637143</v>
      </c>
      <c r="E3" s="35">
        <v>2.1003076524633998E-2</v>
      </c>
      <c r="F3" s="35">
        <v>2.38723925202237E-2</v>
      </c>
      <c r="G3" s="35">
        <v>2.13013499089518E-2</v>
      </c>
    </row>
    <row r="4" spans="1:7" x14ac:dyDescent="0.2">
      <c r="A4">
        <v>2016</v>
      </c>
      <c r="B4" s="2">
        <v>1542540</v>
      </c>
      <c r="C4" s="2">
        <v>182302</v>
      </c>
      <c r="D4" s="2">
        <v>1724842</v>
      </c>
      <c r="E4" s="35">
        <v>5.1830546821781197E-2</v>
      </c>
      <c r="F4" s="35">
        <v>6.8505515373884898E-2</v>
      </c>
      <c r="G4" s="35">
        <v>5.3568319932956403E-2</v>
      </c>
    </row>
    <row r="5" spans="1:7" x14ac:dyDescent="0.2">
      <c r="A5">
        <v>2017</v>
      </c>
      <c r="B5" s="2">
        <v>1545707</v>
      </c>
      <c r="C5" s="2">
        <v>189648</v>
      </c>
      <c r="D5" s="2">
        <v>1735355</v>
      </c>
      <c r="E5" s="35">
        <v>2.05310721277895E-3</v>
      </c>
      <c r="F5" s="35">
        <v>4.0295772948184899E-2</v>
      </c>
      <c r="G5" s="35">
        <v>6.0950510249635397E-3</v>
      </c>
    </row>
    <row r="6" spans="1:7" x14ac:dyDescent="0.2">
      <c r="A6">
        <v>2018</v>
      </c>
      <c r="B6" s="2">
        <v>1685509</v>
      </c>
      <c r="C6" s="2">
        <v>211673</v>
      </c>
      <c r="D6" s="2">
        <v>1897182</v>
      </c>
      <c r="E6" s="35">
        <v>9.0445343134242198E-2</v>
      </c>
      <c r="F6" s="35">
        <v>0.116136210242132</v>
      </c>
      <c r="G6" s="35">
        <v>9.3252965531548299E-2</v>
      </c>
    </row>
    <row r="7" spans="1:7" x14ac:dyDescent="0.2">
      <c r="A7">
        <v>2019</v>
      </c>
      <c r="B7" s="2">
        <v>1687339</v>
      </c>
      <c r="C7" s="2">
        <v>214662</v>
      </c>
      <c r="D7" s="2">
        <v>1902001</v>
      </c>
      <c r="E7" s="35">
        <v>1.08572543961504E-3</v>
      </c>
      <c r="F7" s="35">
        <v>1.41208373292767E-2</v>
      </c>
      <c r="G7" s="35">
        <v>2.5400831338269199E-3</v>
      </c>
    </row>
    <row r="8" spans="1:7" x14ac:dyDescent="0.2">
      <c r="A8">
        <v>2020</v>
      </c>
      <c r="B8" s="2">
        <v>755388</v>
      </c>
      <c r="C8" s="2">
        <v>101364</v>
      </c>
      <c r="D8" s="2">
        <v>856752</v>
      </c>
      <c r="E8" s="35">
        <v>-0.55231995467419404</v>
      </c>
      <c r="F8" s="35">
        <v>-0.52779718813762999</v>
      </c>
      <c r="G8" s="35">
        <v>-0.54955228730163597</v>
      </c>
    </row>
    <row r="9" spans="1:7" x14ac:dyDescent="0.2">
      <c r="A9">
        <v>2021</v>
      </c>
      <c r="B9" s="2">
        <v>1119418</v>
      </c>
      <c r="C9" s="2">
        <v>150541</v>
      </c>
      <c r="D9" s="2">
        <v>1269959</v>
      </c>
      <c r="E9" s="35">
        <v>0.48191128267856997</v>
      </c>
      <c r="F9" s="35">
        <v>0.48515251963221601</v>
      </c>
      <c r="G9" s="35">
        <v>0.482294759743776</v>
      </c>
    </row>
    <row r="12" spans="1:7" x14ac:dyDescent="0.2">
      <c r="A12" t="s">
        <v>56</v>
      </c>
      <c r="B12" t="s">
        <v>57</v>
      </c>
      <c r="C12" t="s">
        <v>58</v>
      </c>
      <c r="D12" t="s">
        <v>63</v>
      </c>
      <c r="E12" t="s">
        <v>60</v>
      </c>
      <c r="F12" t="s">
        <v>61</v>
      </c>
      <c r="G12" t="s">
        <v>62</v>
      </c>
    </row>
    <row r="13" spans="1:7" x14ac:dyDescent="0.2">
      <c r="A13">
        <v>2015</v>
      </c>
      <c r="B13" s="2">
        <v>434028</v>
      </c>
      <c r="C13" s="2">
        <v>15927</v>
      </c>
      <c r="D13" s="2">
        <v>449955</v>
      </c>
      <c r="E13" s="35"/>
      <c r="F13" s="35"/>
      <c r="G13" s="35"/>
    </row>
    <row r="14" spans="1:7" x14ac:dyDescent="0.2">
      <c r="A14">
        <v>2016</v>
      </c>
      <c r="B14" s="2">
        <v>423995</v>
      </c>
      <c r="C14" s="2">
        <v>17599</v>
      </c>
      <c r="D14" s="2">
        <v>441594</v>
      </c>
      <c r="E14" s="35">
        <v>-2.31160201645976E-2</v>
      </c>
      <c r="F14" s="35">
        <v>0.104978966534815</v>
      </c>
      <c r="G14" s="35">
        <v>-1.8581858185818499E-2</v>
      </c>
    </row>
    <row r="15" spans="1:7" x14ac:dyDescent="0.2">
      <c r="A15">
        <v>2017</v>
      </c>
      <c r="B15" s="2">
        <v>432193</v>
      </c>
      <c r="C15" s="2">
        <v>18274</v>
      </c>
      <c r="D15" s="2">
        <v>450467</v>
      </c>
      <c r="E15" s="35">
        <v>1.9335133669029E-2</v>
      </c>
      <c r="F15" s="35">
        <v>3.83544519574976E-2</v>
      </c>
      <c r="G15" s="35">
        <v>2.0093117207208501E-2</v>
      </c>
    </row>
    <row r="16" spans="1:7" x14ac:dyDescent="0.2">
      <c r="A16">
        <v>2018</v>
      </c>
      <c r="B16" s="2">
        <v>440194</v>
      </c>
      <c r="C16" s="2">
        <v>20893</v>
      </c>
      <c r="D16" s="2">
        <v>461087</v>
      </c>
      <c r="E16" s="35">
        <v>1.8512562674545902E-2</v>
      </c>
      <c r="F16" s="35">
        <v>0.14331837583451801</v>
      </c>
      <c r="G16" s="35">
        <v>2.3575533834886801E-2</v>
      </c>
    </row>
    <row r="17" spans="1:8" x14ac:dyDescent="0.2">
      <c r="A17">
        <v>2019</v>
      </c>
      <c r="B17" s="2">
        <v>422343</v>
      </c>
      <c r="C17" s="2">
        <v>23855</v>
      </c>
      <c r="D17" s="2">
        <v>446198</v>
      </c>
      <c r="E17" s="35">
        <v>-4.05525745466771E-2</v>
      </c>
      <c r="F17" s="35">
        <v>0.141769970803618</v>
      </c>
      <c r="G17" s="35">
        <v>-3.2291086064018301E-2</v>
      </c>
    </row>
    <row r="18" spans="1:8" x14ac:dyDescent="0.2">
      <c r="A18">
        <v>2020</v>
      </c>
      <c r="B18" s="2">
        <v>408488</v>
      </c>
      <c r="C18" s="2">
        <v>20930</v>
      </c>
      <c r="D18" s="2">
        <v>429418</v>
      </c>
      <c r="E18" s="35">
        <v>-3.2805089701971997E-2</v>
      </c>
      <c r="F18" s="35">
        <v>-0.122615803814713</v>
      </c>
      <c r="G18" s="35">
        <v>-3.7606623068682503E-2</v>
      </c>
    </row>
    <row r="19" spans="1:8" x14ac:dyDescent="0.2">
      <c r="A19">
        <v>2021</v>
      </c>
      <c r="B19" s="2">
        <v>460848</v>
      </c>
      <c r="C19" s="2">
        <v>15590</v>
      </c>
      <c r="D19" s="2">
        <v>476438</v>
      </c>
      <c r="E19" s="35">
        <v>0.12818001997610601</v>
      </c>
      <c r="F19" s="35">
        <v>-0.25513616817964602</v>
      </c>
      <c r="G19" s="35">
        <v>0.10949704017996401</v>
      </c>
    </row>
    <row r="22" spans="1:8" x14ac:dyDescent="0.2">
      <c r="A22" t="s">
        <v>64</v>
      </c>
      <c r="B22" t="s">
        <v>65</v>
      </c>
      <c r="C22" t="s">
        <v>66</v>
      </c>
      <c r="D22" t="s">
        <v>67</v>
      </c>
      <c r="E22" t="s">
        <v>63</v>
      </c>
      <c r="F22" t="s">
        <v>68</v>
      </c>
      <c r="G22" t="s">
        <v>69</v>
      </c>
      <c r="H22" t="s">
        <v>62</v>
      </c>
    </row>
    <row r="23" spans="1:8" x14ac:dyDescent="0.2">
      <c r="A23">
        <v>2015</v>
      </c>
      <c r="B23" s="2">
        <v>69394</v>
      </c>
      <c r="C23" s="2">
        <v>11677</v>
      </c>
      <c r="D23" s="2">
        <v>1157</v>
      </c>
      <c r="E23" s="2">
        <v>82228</v>
      </c>
    </row>
    <row r="24" spans="1:8" x14ac:dyDescent="0.2">
      <c r="A24">
        <v>2016</v>
      </c>
      <c r="B24" s="2">
        <v>68345</v>
      </c>
      <c r="C24" s="2">
        <v>11449</v>
      </c>
      <c r="D24" s="2">
        <v>501</v>
      </c>
      <c r="E24" s="2">
        <v>80295</v>
      </c>
      <c r="F24" s="35">
        <v>-1.5116580684208901E-2</v>
      </c>
      <c r="G24" s="35">
        <v>-1.9525563072706999E-2</v>
      </c>
      <c r="H24" s="35">
        <v>-2.3507807559468699E-2</v>
      </c>
    </row>
    <row r="25" spans="1:8" ht="17" customHeight="1" x14ac:dyDescent="0.2">
      <c r="A25">
        <v>2017</v>
      </c>
      <c r="B25" s="2">
        <v>71648</v>
      </c>
      <c r="C25" s="2">
        <v>14384</v>
      </c>
      <c r="D25" s="2">
        <v>556</v>
      </c>
      <c r="E25" s="2">
        <v>86588</v>
      </c>
      <c r="F25" s="35">
        <v>4.8328334186846102E-2</v>
      </c>
      <c r="G25" s="35">
        <v>0.25635426674818701</v>
      </c>
      <c r="H25" s="35">
        <v>7.83734977271313E-2</v>
      </c>
    </row>
    <row r="26" spans="1:8" x14ac:dyDescent="0.2">
      <c r="A26">
        <v>2018</v>
      </c>
      <c r="B26" s="2">
        <v>77693</v>
      </c>
      <c r="C26" s="2">
        <v>13704</v>
      </c>
      <c r="D26" s="2">
        <v>569</v>
      </c>
      <c r="E26" s="2">
        <v>91966</v>
      </c>
      <c r="F26" s="35">
        <v>8.4370812862885197E-2</v>
      </c>
      <c r="G26" s="35">
        <v>-4.7274749721913201E-2</v>
      </c>
      <c r="H26" s="35">
        <v>6.2110223125606302E-2</v>
      </c>
    </row>
    <row r="27" spans="1:8" x14ac:dyDescent="0.2">
      <c r="A27">
        <v>2019</v>
      </c>
      <c r="B27" s="2">
        <v>68328</v>
      </c>
      <c r="C27" s="2">
        <v>12968</v>
      </c>
      <c r="D27" s="2">
        <v>821</v>
      </c>
      <c r="E27" s="2">
        <v>82117</v>
      </c>
      <c r="F27" s="35">
        <v>-0.120538529854684</v>
      </c>
      <c r="G27" s="35">
        <v>-5.3706946876824299E-2</v>
      </c>
      <c r="H27" s="35">
        <v>-0.107093926016136</v>
      </c>
    </row>
    <row r="28" spans="1:8" x14ac:dyDescent="0.2">
      <c r="A28">
        <v>2020</v>
      </c>
      <c r="B28" s="2">
        <v>63962</v>
      </c>
      <c r="C28" s="2">
        <v>9649</v>
      </c>
      <c r="D28" s="2">
        <v>1313</v>
      </c>
      <c r="E28" s="2">
        <v>74924</v>
      </c>
      <c r="F28" s="35">
        <v>-6.3897670062053602E-2</v>
      </c>
      <c r="G28" s="35">
        <v>-0.255937692782233</v>
      </c>
      <c r="H28" s="35">
        <v>-8.75945297563233E-2</v>
      </c>
    </row>
    <row r="29" spans="1:8" x14ac:dyDescent="0.2">
      <c r="A29">
        <v>2021</v>
      </c>
      <c r="B29" s="2">
        <v>82214</v>
      </c>
      <c r="C29" s="2">
        <v>16570</v>
      </c>
      <c r="D29" s="2">
        <v>283</v>
      </c>
      <c r="E29" s="2">
        <v>99067</v>
      </c>
      <c r="F29" s="35">
        <v>0.28535693067758899</v>
      </c>
      <c r="G29" s="35">
        <v>0.71727640169965801</v>
      </c>
      <c r="H29" s="35">
        <v>0.322233196305589</v>
      </c>
    </row>
    <row r="62" spans="1:5" x14ac:dyDescent="0.2">
      <c r="A62" s="38" t="s">
        <v>70</v>
      </c>
    </row>
    <row r="63" spans="1:5" x14ac:dyDescent="0.2">
      <c r="A63" s="36" t="s">
        <v>64</v>
      </c>
      <c r="B63" s="36" t="s">
        <v>65</v>
      </c>
      <c r="C63" s="36" t="s">
        <v>66</v>
      </c>
      <c r="D63" s="36" t="s">
        <v>67</v>
      </c>
      <c r="E63" s="36" t="s">
        <v>63</v>
      </c>
    </row>
    <row r="64" spans="1:5" x14ac:dyDescent="0.2">
      <c r="A64" s="37">
        <v>2015</v>
      </c>
      <c r="B64" s="39">
        <v>69394</v>
      </c>
      <c r="C64" s="39">
        <v>11677</v>
      </c>
      <c r="D64" s="39">
        <v>1157</v>
      </c>
      <c r="E64" s="39">
        <v>82228</v>
      </c>
    </row>
    <row r="65" spans="1:13" x14ac:dyDescent="0.2">
      <c r="A65" s="37">
        <v>2016</v>
      </c>
      <c r="B65" s="39">
        <v>68345</v>
      </c>
      <c r="C65" s="39">
        <v>11449</v>
      </c>
      <c r="D65" s="39">
        <v>501</v>
      </c>
      <c r="E65" s="39">
        <v>80295</v>
      </c>
    </row>
    <row r="66" spans="1:13" x14ac:dyDescent="0.2">
      <c r="A66" s="37">
        <v>2017</v>
      </c>
      <c r="B66" s="39">
        <v>71648</v>
      </c>
      <c r="C66" s="39">
        <v>14384</v>
      </c>
      <c r="D66" s="39">
        <v>556</v>
      </c>
      <c r="E66" s="39">
        <v>86588</v>
      </c>
    </row>
    <row r="67" spans="1:13" x14ac:dyDescent="0.2">
      <c r="A67" s="37">
        <v>2018</v>
      </c>
      <c r="B67" s="39">
        <v>77693</v>
      </c>
      <c r="C67" s="39">
        <v>13704</v>
      </c>
      <c r="D67" s="39">
        <v>569</v>
      </c>
      <c r="E67" s="39">
        <v>91966</v>
      </c>
    </row>
    <row r="68" spans="1:13" x14ac:dyDescent="0.2">
      <c r="A68" s="37">
        <v>2019</v>
      </c>
      <c r="B68" s="39">
        <v>68328</v>
      </c>
      <c r="C68" s="39">
        <v>12968</v>
      </c>
      <c r="D68" s="39">
        <v>821</v>
      </c>
      <c r="E68" s="39">
        <v>82117</v>
      </c>
    </row>
    <row r="69" spans="1:13" x14ac:dyDescent="0.2">
      <c r="A69" s="37">
        <v>2020</v>
      </c>
      <c r="B69" s="39">
        <v>63962</v>
      </c>
      <c r="C69" s="39">
        <v>9649</v>
      </c>
      <c r="D69" s="39">
        <v>1313</v>
      </c>
      <c r="E69" s="39">
        <v>74924</v>
      </c>
    </row>
    <row r="70" spans="1:13" x14ac:dyDescent="0.2">
      <c r="A70" s="37">
        <v>2021</v>
      </c>
      <c r="B70" s="39">
        <v>82214</v>
      </c>
      <c r="C70" s="39">
        <v>16570</v>
      </c>
      <c r="D70" s="39">
        <v>283</v>
      </c>
      <c r="E70" s="39">
        <v>99067</v>
      </c>
    </row>
    <row r="73" spans="1:13" x14ac:dyDescent="0.2">
      <c r="A73" s="38" t="s">
        <v>71</v>
      </c>
    </row>
    <row r="74" spans="1:13" x14ac:dyDescent="0.2">
      <c r="A74" t="s">
        <v>56</v>
      </c>
      <c r="B74" t="s">
        <v>57</v>
      </c>
      <c r="C74" t="s">
        <v>58</v>
      </c>
      <c r="D74" t="s">
        <v>63</v>
      </c>
    </row>
    <row r="75" spans="1:13" x14ac:dyDescent="0.2">
      <c r="A75">
        <v>2015</v>
      </c>
      <c r="B75" s="2">
        <v>434028</v>
      </c>
      <c r="C75" s="2">
        <v>15927</v>
      </c>
      <c r="D75" s="2">
        <v>449955</v>
      </c>
      <c r="F75" s="38" t="s">
        <v>56</v>
      </c>
      <c r="G75" s="36" t="s">
        <v>73</v>
      </c>
      <c r="H75" s="38" t="s">
        <v>74</v>
      </c>
      <c r="I75" s="38" t="s">
        <v>75</v>
      </c>
    </row>
    <row r="76" spans="1:13" x14ac:dyDescent="0.2">
      <c r="A76">
        <v>2016</v>
      </c>
      <c r="B76" s="2">
        <v>423995</v>
      </c>
      <c r="C76" s="2">
        <v>17599</v>
      </c>
      <c r="D76" s="2">
        <v>441594</v>
      </c>
      <c r="F76">
        <v>2015</v>
      </c>
      <c r="G76" s="39">
        <v>82228</v>
      </c>
      <c r="H76" s="2">
        <v>449955</v>
      </c>
      <c r="I76">
        <v>1637143</v>
      </c>
      <c r="K76" s="7"/>
      <c r="L76" s="7"/>
      <c r="M76" s="7"/>
    </row>
    <row r="77" spans="1:13" x14ac:dyDescent="0.2">
      <c r="A77">
        <v>2017</v>
      </c>
      <c r="B77" s="2">
        <v>432193</v>
      </c>
      <c r="C77" s="2">
        <v>18274</v>
      </c>
      <c r="D77" s="2">
        <v>450467</v>
      </c>
      <c r="F77">
        <v>2016</v>
      </c>
      <c r="G77" s="39">
        <v>80295</v>
      </c>
      <c r="H77" s="2">
        <v>441594</v>
      </c>
      <c r="I77">
        <v>1724842</v>
      </c>
      <c r="K77" s="7"/>
      <c r="L77" s="7"/>
      <c r="M77" s="7"/>
    </row>
    <row r="78" spans="1:13" x14ac:dyDescent="0.2">
      <c r="A78">
        <v>2018</v>
      </c>
      <c r="B78" s="2">
        <v>440194</v>
      </c>
      <c r="C78" s="2">
        <v>20893</v>
      </c>
      <c r="D78" s="2">
        <v>461087</v>
      </c>
      <c r="F78">
        <v>2017</v>
      </c>
      <c r="G78" s="39">
        <v>86588</v>
      </c>
      <c r="H78" s="2">
        <v>450467</v>
      </c>
      <c r="I78">
        <v>1735355</v>
      </c>
      <c r="K78" s="7"/>
      <c r="L78" s="7"/>
      <c r="M78" s="7"/>
    </row>
    <row r="79" spans="1:13" x14ac:dyDescent="0.2">
      <c r="A79">
        <v>2019</v>
      </c>
      <c r="B79" s="2">
        <v>422343</v>
      </c>
      <c r="C79" s="2">
        <v>23855</v>
      </c>
      <c r="D79" s="2">
        <v>446198</v>
      </c>
      <c r="F79">
        <v>2018</v>
      </c>
      <c r="G79" s="39">
        <v>91966</v>
      </c>
      <c r="H79" s="2">
        <v>461087</v>
      </c>
      <c r="I79">
        <v>1897182</v>
      </c>
      <c r="K79" s="7"/>
      <c r="L79" s="7"/>
      <c r="M79" s="7"/>
    </row>
    <row r="80" spans="1:13" x14ac:dyDescent="0.2">
      <c r="A80">
        <v>2020</v>
      </c>
      <c r="B80" s="2">
        <v>408488</v>
      </c>
      <c r="C80" s="2">
        <v>20930</v>
      </c>
      <c r="D80" s="2">
        <v>429418</v>
      </c>
      <c r="F80">
        <v>2019</v>
      </c>
      <c r="G80" s="39">
        <v>82117</v>
      </c>
      <c r="H80" s="2">
        <v>446198</v>
      </c>
      <c r="I80">
        <v>1902001</v>
      </c>
      <c r="K80" s="7"/>
      <c r="L80" s="7"/>
      <c r="M80" s="7"/>
    </row>
    <row r="81" spans="1:13" x14ac:dyDescent="0.2">
      <c r="A81">
        <v>2021</v>
      </c>
      <c r="B81" s="2">
        <v>460848</v>
      </c>
      <c r="C81" s="2">
        <v>15590</v>
      </c>
      <c r="D81" s="2">
        <v>476438</v>
      </c>
      <c r="F81">
        <v>2020</v>
      </c>
      <c r="G81" s="39">
        <v>74924</v>
      </c>
      <c r="H81" s="2">
        <v>429418</v>
      </c>
      <c r="I81">
        <v>856752</v>
      </c>
      <c r="K81" s="7"/>
      <c r="L81" s="7"/>
      <c r="M81" s="7"/>
    </row>
    <row r="82" spans="1:13" x14ac:dyDescent="0.2">
      <c r="F82">
        <v>2021</v>
      </c>
      <c r="G82" s="39">
        <v>99067</v>
      </c>
      <c r="H82" s="2">
        <v>476438</v>
      </c>
      <c r="I82">
        <v>1269959</v>
      </c>
      <c r="K82" s="7"/>
      <c r="L82" s="7"/>
      <c r="M82" s="7"/>
    </row>
    <row r="83" spans="1:13" x14ac:dyDescent="0.2">
      <c r="A83" s="38" t="s">
        <v>72</v>
      </c>
    </row>
    <row r="84" spans="1:13" x14ac:dyDescent="0.2">
      <c r="A84" t="s">
        <v>56</v>
      </c>
      <c r="B84" t="s">
        <v>57</v>
      </c>
      <c r="C84" t="s">
        <v>58</v>
      </c>
      <c r="D84" t="s">
        <v>59</v>
      </c>
    </row>
    <row r="85" spans="1:13" x14ac:dyDescent="0.2">
      <c r="A85">
        <v>2014</v>
      </c>
      <c r="B85" s="2">
        <v>1436361</v>
      </c>
      <c r="C85" s="2">
        <v>166636</v>
      </c>
      <c r="D85" s="2">
        <v>1602997</v>
      </c>
    </row>
    <row r="86" spans="1:13" x14ac:dyDescent="0.2">
      <c r="A86">
        <v>2015</v>
      </c>
      <c r="B86" s="2">
        <v>1466529</v>
      </c>
      <c r="C86" s="2">
        <v>170614</v>
      </c>
      <c r="D86" s="2">
        <v>1637143</v>
      </c>
    </row>
    <row r="87" spans="1:13" x14ac:dyDescent="0.2">
      <c r="A87">
        <v>2016</v>
      </c>
      <c r="B87" s="2">
        <v>1542540</v>
      </c>
      <c r="C87" s="2">
        <v>182302</v>
      </c>
      <c r="D87" s="2">
        <v>1724842</v>
      </c>
    </row>
    <row r="88" spans="1:13" x14ac:dyDescent="0.2">
      <c r="A88">
        <v>2017</v>
      </c>
      <c r="B88" s="2">
        <v>1545707</v>
      </c>
      <c r="C88" s="2">
        <v>189648</v>
      </c>
      <c r="D88" s="2">
        <v>1735355</v>
      </c>
    </row>
    <row r="89" spans="1:13" x14ac:dyDescent="0.2">
      <c r="A89">
        <v>2018</v>
      </c>
      <c r="B89" s="2">
        <v>1685509</v>
      </c>
      <c r="C89" s="2">
        <v>211673</v>
      </c>
      <c r="D89" s="2">
        <v>1897182</v>
      </c>
    </row>
    <row r="90" spans="1:13" x14ac:dyDescent="0.2">
      <c r="A90">
        <v>2019</v>
      </c>
      <c r="B90" s="2">
        <v>1687339</v>
      </c>
      <c r="C90" s="2">
        <v>214662</v>
      </c>
      <c r="D90" s="2">
        <v>1902001</v>
      </c>
    </row>
    <row r="91" spans="1:13" x14ac:dyDescent="0.2">
      <c r="A91">
        <v>2020</v>
      </c>
      <c r="B91" s="2">
        <v>755388</v>
      </c>
      <c r="C91" s="2">
        <v>101364</v>
      </c>
      <c r="D91" s="2">
        <v>856752</v>
      </c>
    </row>
    <row r="92" spans="1:13" x14ac:dyDescent="0.2">
      <c r="A92">
        <v>2021</v>
      </c>
      <c r="B92" s="2">
        <v>1119418</v>
      </c>
      <c r="C92" s="2">
        <v>150541</v>
      </c>
      <c r="D92" s="2">
        <v>1269959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CD19-0F13-564B-BD07-29C2CD371D5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F1D1-6651-4642-986B-07F796A8708F}">
  <dimension ref="A1:E167"/>
  <sheetViews>
    <sheetView workbookViewId="0">
      <selection activeCell="H22" sqref="H22"/>
    </sheetView>
  </sheetViews>
  <sheetFormatPr baseColWidth="10" defaultRowHeight="16" x14ac:dyDescent="0.2"/>
  <cols>
    <col min="1" max="1" width="21" bestFit="1" customWidth="1"/>
    <col min="2" max="2" width="16.83203125" bestFit="1" customWidth="1"/>
    <col min="3" max="3" width="20.1640625" bestFit="1" customWidth="1"/>
    <col min="4" max="4" width="22" bestFit="1" customWidth="1"/>
    <col min="5" max="5" width="10.6640625" bestFit="1" customWidth="1"/>
  </cols>
  <sheetData>
    <row r="1" spans="1:5" x14ac:dyDescent="0.2">
      <c r="A1" t="s">
        <v>76</v>
      </c>
      <c r="B1" t="s">
        <v>64</v>
      </c>
      <c r="C1" t="s">
        <v>65</v>
      </c>
      <c r="D1" t="s">
        <v>66</v>
      </c>
      <c r="E1" t="s">
        <v>63</v>
      </c>
    </row>
    <row r="2" spans="1:5" x14ac:dyDescent="0.2">
      <c r="A2" t="s">
        <v>44</v>
      </c>
      <c r="B2">
        <v>2015</v>
      </c>
      <c r="C2">
        <v>1177</v>
      </c>
      <c r="D2">
        <v>139</v>
      </c>
      <c r="E2">
        <v>1350</v>
      </c>
    </row>
    <row r="3" spans="1:5" x14ac:dyDescent="0.2">
      <c r="A3" t="s">
        <v>44</v>
      </c>
      <c r="B3">
        <v>2016</v>
      </c>
      <c r="C3">
        <v>1073</v>
      </c>
      <c r="D3">
        <v>196</v>
      </c>
      <c r="E3">
        <v>1279</v>
      </c>
    </row>
    <row r="4" spans="1:5" x14ac:dyDescent="0.2">
      <c r="A4" t="s">
        <v>44</v>
      </c>
      <c r="B4">
        <v>2017</v>
      </c>
      <c r="C4">
        <v>1025</v>
      </c>
      <c r="D4">
        <v>135</v>
      </c>
      <c r="E4">
        <v>1186</v>
      </c>
    </row>
    <row r="5" spans="1:5" x14ac:dyDescent="0.2">
      <c r="A5" t="s">
        <v>44</v>
      </c>
      <c r="B5">
        <v>2018</v>
      </c>
      <c r="C5">
        <v>1220</v>
      </c>
      <c r="D5">
        <v>143</v>
      </c>
      <c r="E5">
        <v>1368</v>
      </c>
    </row>
    <row r="6" spans="1:5" x14ac:dyDescent="0.2">
      <c r="A6" t="s">
        <v>44</v>
      </c>
      <c r="B6">
        <v>2019</v>
      </c>
      <c r="C6">
        <v>939</v>
      </c>
      <c r="D6">
        <v>142</v>
      </c>
      <c r="E6">
        <v>1111</v>
      </c>
    </row>
    <row r="7" spans="1:5" x14ac:dyDescent="0.2">
      <c r="A7" t="s">
        <v>44</v>
      </c>
      <c r="B7">
        <v>2020</v>
      </c>
      <c r="C7">
        <v>1066</v>
      </c>
      <c r="D7">
        <v>139</v>
      </c>
      <c r="E7">
        <v>1209</v>
      </c>
    </row>
    <row r="8" spans="1:5" ht="17" thickBot="1" x14ac:dyDescent="0.25">
      <c r="A8" s="15" t="s">
        <v>44</v>
      </c>
      <c r="B8" s="15">
        <v>2021</v>
      </c>
      <c r="C8" s="15">
        <v>1269</v>
      </c>
      <c r="D8" s="15">
        <v>168</v>
      </c>
      <c r="E8" s="15">
        <v>1437</v>
      </c>
    </row>
    <row r="9" spans="1:5" x14ac:dyDescent="0.2">
      <c r="A9" t="s">
        <v>17</v>
      </c>
      <c r="B9">
        <v>2015</v>
      </c>
      <c r="C9">
        <v>2126</v>
      </c>
      <c r="D9">
        <v>262</v>
      </c>
      <c r="E9">
        <v>2406</v>
      </c>
    </row>
    <row r="10" spans="1:5" x14ac:dyDescent="0.2">
      <c r="A10" t="s">
        <v>17</v>
      </c>
      <c r="B10">
        <v>2016</v>
      </c>
      <c r="C10">
        <v>2310</v>
      </c>
      <c r="D10">
        <v>298</v>
      </c>
      <c r="E10">
        <v>2637</v>
      </c>
    </row>
    <row r="11" spans="1:5" x14ac:dyDescent="0.2">
      <c r="A11" t="s">
        <v>17</v>
      </c>
      <c r="B11">
        <v>2017</v>
      </c>
      <c r="C11">
        <v>2255</v>
      </c>
      <c r="D11">
        <v>351</v>
      </c>
      <c r="E11">
        <v>2633</v>
      </c>
    </row>
    <row r="12" spans="1:5" x14ac:dyDescent="0.2">
      <c r="A12" t="s">
        <v>17</v>
      </c>
      <c r="B12">
        <v>2018</v>
      </c>
      <c r="C12">
        <v>2270</v>
      </c>
      <c r="D12">
        <v>275</v>
      </c>
      <c r="E12">
        <v>2546</v>
      </c>
    </row>
    <row r="13" spans="1:5" x14ac:dyDescent="0.2">
      <c r="A13" t="s">
        <v>17</v>
      </c>
      <c r="B13">
        <v>2019</v>
      </c>
      <c r="C13">
        <v>2369</v>
      </c>
      <c r="D13">
        <v>336</v>
      </c>
      <c r="E13">
        <v>2773</v>
      </c>
    </row>
    <row r="14" spans="1:5" x14ac:dyDescent="0.2">
      <c r="A14" t="s">
        <v>17</v>
      </c>
      <c r="B14">
        <v>2020</v>
      </c>
      <c r="C14">
        <v>1049</v>
      </c>
      <c r="D14">
        <v>62</v>
      </c>
      <c r="E14">
        <v>1111</v>
      </c>
    </row>
    <row r="15" spans="1:5" ht="17" thickBot="1" x14ac:dyDescent="0.25">
      <c r="A15" s="15" t="s">
        <v>17</v>
      </c>
      <c r="B15" s="15">
        <v>2021</v>
      </c>
      <c r="C15" s="15">
        <v>2930</v>
      </c>
      <c r="D15" s="15">
        <v>854</v>
      </c>
      <c r="E15" s="15">
        <v>3787</v>
      </c>
    </row>
    <row r="16" spans="1:5" x14ac:dyDescent="0.2">
      <c r="A16" t="s">
        <v>18</v>
      </c>
      <c r="B16">
        <v>2015</v>
      </c>
      <c r="C16">
        <v>987</v>
      </c>
      <c r="D16">
        <v>88</v>
      </c>
      <c r="E16">
        <v>1107</v>
      </c>
    </row>
    <row r="17" spans="1:5" x14ac:dyDescent="0.2">
      <c r="A17" t="s">
        <v>18</v>
      </c>
      <c r="B17">
        <v>2016</v>
      </c>
      <c r="C17">
        <v>993</v>
      </c>
      <c r="D17">
        <v>55</v>
      </c>
      <c r="E17">
        <v>1067</v>
      </c>
    </row>
    <row r="18" spans="1:5" x14ac:dyDescent="0.2">
      <c r="A18" t="s">
        <v>18</v>
      </c>
      <c r="B18">
        <v>2017</v>
      </c>
      <c r="C18">
        <v>1032</v>
      </c>
      <c r="D18">
        <v>100</v>
      </c>
      <c r="E18">
        <v>1168</v>
      </c>
    </row>
    <row r="19" spans="1:5" x14ac:dyDescent="0.2">
      <c r="A19" t="s">
        <v>18</v>
      </c>
      <c r="B19">
        <v>2018</v>
      </c>
      <c r="C19">
        <v>1002</v>
      </c>
      <c r="D19">
        <v>88</v>
      </c>
      <c r="E19">
        <v>1094</v>
      </c>
    </row>
    <row r="20" spans="1:5" x14ac:dyDescent="0.2">
      <c r="A20" t="s">
        <v>18</v>
      </c>
      <c r="B20">
        <v>2019</v>
      </c>
      <c r="C20">
        <v>954</v>
      </c>
      <c r="D20">
        <v>92</v>
      </c>
      <c r="E20">
        <v>1056</v>
      </c>
    </row>
    <row r="21" spans="1:5" x14ac:dyDescent="0.2">
      <c r="A21" t="s">
        <v>18</v>
      </c>
      <c r="B21">
        <v>2020</v>
      </c>
      <c r="C21">
        <v>864</v>
      </c>
      <c r="D21">
        <v>74</v>
      </c>
      <c r="E21">
        <v>969</v>
      </c>
    </row>
    <row r="22" spans="1:5" ht="17" thickBot="1" x14ac:dyDescent="0.25">
      <c r="A22" s="15" t="s">
        <v>18</v>
      </c>
      <c r="B22" s="15">
        <v>2021</v>
      </c>
      <c r="C22" s="15">
        <v>979</v>
      </c>
      <c r="D22" s="15">
        <v>59</v>
      </c>
      <c r="E22" s="15">
        <v>1038</v>
      </c>
    </row>
    <row r="23" spans="1:5" x14ac:dyDescent="0.2">
      <c r="A23" t="s">
        <v>19</v>
      </c>
      <c r="B23">
        <v>2015</v>
      </c>
      <c r="C23">
        <v>3183</v>
      </c>
      <c r="D23">
        <v>484</v>
      </c>
      <c r="E23">
        <v>3705</v>
      </c>
    </row>
    <row r="24" spans="1:5" x14ac:dyDescent="0.2">
      <c r="A24" t="s">
        <v>19</v>
      </c>
      <c r="B24">
        <v>2016</v>
      </c>
      <c r="C24">
        <v>3169</v>
      </c>
      <c r="D24">
        <v>467</v>
      </c>
      <c r="E24">
        <v>3649</v>
      </c>
    </row>
    <row r="25" spans="1:5" x14ac:dyDescent="0.2">
      <c r="A25" t="s">
        <v>19</v>
      </c>
      <c r="B25">
        <v>2017</v>
      </c>
      <c r="C25">
        <v>3577</v>
      </c>
      <c r="D25">
        <v>517</v>
      </c>
      <c r="E25">
        <v>4107</v>
      </c>
    </row>
    <row r="26" spans="1:5" x14ac:dyDescent="0.2">
      <c r="A26" t="s">
        <v>19</v>
      </c>
      <c r="B26">
        <v>2018</v>
      </c>
      <c r="C26">
        <v>3633</v>
      </c>
      <c r="D26">
        <v>381</v>
      </c>
      <c r="E26">
        <v>4017</v>
      </c>
    </row>
    <row r="27" spans="1:5" x14ac:dyDescent="0.2">
      <c r="A27" t="s">
        <v>19</v>
      </c>
      <c r="B27">
        <v>2019</v>
      </c>
      <c r="C27">
        <v>3112</v>
      </c>
      <c r="D27">
        <v>393</v>
      </c>
      <c r="E27">
        <v>3553</v>
      </c>
    </row>
    <row r="28" spans="1:5" x14ac:dyDescent="0.2">
      <c r="A28" t="s">
        <v>19</v>
      </c>
      <c r="B28">
        <v>2020</v>
      </c>
      <c r="C28">
        <v>2988</v>
      </c>
      <c r="D28">
        <v>346</v>
      </c>
      <c r="E28">
        <v>3341</v>
      </c>
    </row>
    <row r="29" spans="1:5" ht="17" thickBot="1" x14ac:dyDescent="0.25">
      <c r="A29" s="15" t="s">
        <v>19</v>
      </c>
      <c r="B29" s="15">
        <v>2021</v>
      </c>
      <c r="C29" s="15">
        <v>3929</v>
      </c>
      <c r="D29" s="15">
        <v>860</v>
      </c>
      <c r="E29" s="15">
        <v>4805</v>
      </c>
    </row>
    <row r="30" spans="1:5" x14ac:dyDescent="0.2">
      <c r="A30" t="s">
        <v>20</v>
      </c>
      <c r="B30">
        <v>2015</v>
      </c>
      <c r="C30">
        <v>2347</v>
      </c>
      <c r="D30">
        <v>267</v>
      </c>
      <c r="E30">
        <v>2654</v>
      </c>
    </row>
    <row r="31" spans="1:5" x14ac:dyDescent="0.2">
      <c r="A31" t="s">
        <v>20</v>
      </c>
      <c r="B31">
        <v>2016</v>
      </c>
      <c r="C31">
        <v>2136</v>
      </c>
      <c r="D31">
        <v>153</v>
      </c>
      <c r="E31">
        <v>2305</v>
      </c>
    </row>
    <row r="32" spans="1:5" x14ac:dyDescent="0.2">
      <c r="A32" t="s">
        <v>20</v>
      </c>
      <c r="B32">
        <v>2017</v>
      </c>
      <c r="C32">
        <v>2566</v>
      </c>
      <c r="D32">
        <v>289</v>
      </c>
      <c r="E32">
        <v>2870</v>
      </c>
    </row>
    <row r="33" spans="1:5" x14ac:dyDescent="0.2">
      <c r="A33" t="s">
        <v>20</v>
      </c>
      <c r="B33">
        <v>2018</v>
      </c>
      <c r="C33">
        <v>2492</v>
      </c>
      <c r="D33">
        <v>271</v>
      </c>
      <c r="E33">
        <v>2791</v>
      </c>
    </row>
    <row r="34" spans="1:5" x14ac:dyDescent="0.2">
      <c r="A34" t="s">
        <v>20</v>
      </c>
      <c r="B34">
        <v>2019</v>
      </c>
      <c r="C34">
        <v>2402</v>
      </c>
      <c r="D34">
        <v>213</v>
      </c>
      <c r="E34">
        <v>2650</v>
      </c>
    </row>
    <row r="35" spans="1:5" x14ac:dyDescent="0.2">
      <c r="A35" t="s">
        <v>20</v>
      </c>
      <c r="B35">
        <v>2020</v>
      </c>
      <c r="C35">
        <v>1416</v>
      </c>
      <c r="D35">
        <v>128</v>
      </c>
      <c r="E35">
        <v>1650</v>
      </c>
    </row>
    <row r="36" spans="1:5" ht="17" thickBot="1" x14ac:dyDescent="0.25">
      <c r="A36" s="15" t="s">
        <v>20</v>
      </c>
      <c r="B36" s="15">
        <v>2021</v>
      </c>
      <c r="C36" s="15">
        <v>3087</v>
      </c>
      <c r="D36" s="15">
        <v>351</v>
      </c>
      <c r="E36" s="15">
        <v>3439</v>
      </c>
    </row>
    <row r="37" spans="1:5" x14ac:dyDescent="0.2">
      <c r="A37" t="s">
        <v>21</v>
      </c>
      <c r="B37">
        <v>2015</v>
      </c>
      <c r="C37">
        <v>2319</v>
      </c>
      <c r="D37">
        <v>187</v>
      </c>
      <c r="E37">
        <v>2541</v>
      </c>
    </row>
    <row r="38" spans="1:5" x14ac:dyDescent="0.2">
      <c r="A38" t="s">
        <v>21</v>
      </c>
      <c r="B38">
        <v>2016</v>
      </c>
      <c r="C38">
        <v>2498</v>
      </c>
      <c r="D38">
        <v>159</v>
      </c>
      <c r="E38">
        <v>2673</v>
      </c>
    </row>
    <row r="39" spans="1:5" x14ac:dyDescent="0.2">
      <c r="A39" t="s">
        <v>21</v>
      </c>
      <c r="B39">
        <v>2017</v>
      </c>
      <c r="C39">
        <v>2613</v>
      </c>
      <c r="D39">
        <v>251</v>
      </c>
      <c r="E39">
        <v>2874</v>
      </c>
    </row>
    <row r="40" spans="1:5" x14ac:dyDescent="0.2">
      <c r="A40" t="s">
        <v>21</v>
      </c>
      <c r="B40">
        <v>2018</v>
      </c>
      <c r="C40">
        <v>2613</v>
      </c>
      <c r="D40">
        <v>202</v>
      </c>
      <c r="E40">
        <v>2824</v>
      </c>
    </row>
    <row r="41" spans="1:5" x14ac:dyDescent="0.2">
      <c r="A41" t="s">
        <v>21</v>
      </c>
      <c r="B41">
        <v>2019</v>
      </c>
      <c r="C41">
        <v>2508</v>
      </c>
      <c r="D41">
        <v>202</v>
      </c>
      <c r="E41">
        <v>2718</v>
      </c>
    </row>
    <row r="42" spans="1:5" x14ac:dyDescent="0.2">
      <c r="A42" t="s">
        <v>21</v>
      </c>
      <c r="B42">
        <v>2020</v>
      </c>
      <c r="C42">
        <v>1922</v>
      </c>
      <c r="D42">
        <v>163</v>
      </c>
      <c r="E42">
        <v>2154</v>
      </c>
    </row>
    <row r="43" spans="1:5" ht="17" thickBot="1" x14ac:dyDescent="0.25">
      <c r="A43" s="15" t="s">
        <v>21</v>
      </c>
      <c r="B43" s="15">
        <v>2021</v>
      </c>
      <c r="C43" s="15">
        <v>2701</v>
      </c>
      <c r="D43" s="15">
        <v>282</v>
      </c>
      <c r="E43" s="15">
        <v>3002</v>
      </c>
    </row>
    <row r="44" spans="1:5" x14ac:dyDescent="0.2">
      <c r="A44" t="s">
        <v>22</v>
      </c>
      <c r="B44">
        <v>2015</v>
      </c>
      <c r="C44">
        <v>5767</v>
      </c>
      <c r="D44">
        <v>1264</v>
      </c>
      <c r="E44">
        <v>7156</v>
      </c>
    </row>
    <row r="45" spans="1:5" x14ac:dyDescent="0.2">
      <c r="A45" t="s">
        <v>22</v>
      </c>
      <c r="B45">
        <v>2016</v>
      </c>
      <c r="C45">
        <v>5444</v>
      </c>
      <c r="D45">
        <v>1256</v>
      </c>
      <c r="E45">
        <v>6761</v>
      </c>
    </row>
    <row r="46" spans="1:5" x14ac:dyDescent="0.2">
      <c r="A46" t="s">
        <v>22</v>
      </c>
      <c r="B46">
        <v>2017</v>
      </c>
      <c r="C46">
        <v>5306</v>
      </c>
      <c r="D46">
        <v>1256</v>
      </c>
      <c r="E46">
        <v>6610</v>
      </c>
    </row>
    <row r="47" spans="1:5" x14ac:dyDescent="0.2">
      <c r="A47" t="s">
        <v>22</v>
      </c>
      <c r="B47">
        <v>2018</v>
      </c>
      <c r="C47">
        <v>6257</v>
      </c>
      <c r="D47">
        <v>1328</v>
      </c>
      <c r="E47">
        <v>7622</v>
      </c>
    </row>
    <row r="48" spans="1:5" x14ac:dyDescent="0.2">
      <c r="A48" t="s">
        <v>22</v>
      </c>
      <c r="B48">
        <v>2019</v>
      </c>
      <c r="C48">
        <v>5757</v>
      </c>
      <c r="D48">
        <v>1637</v>
      </c>
      <c r="E48">
        <v>7455</v>
      </c>
    </row>
    <row r="49" spans="1:5" x14ac:dyDescent="0.2">
      <c r="A49" t="s">
        <v>22</v>
      </c>
      <c r="B49">
        <v>2020</v>
      </c>
      <c r="C49">
        <v>6123</v>
      </c>
      <c r="D49">
        <v>950</v>
      </c>
      <c r="E49">
        <v>7284</v>
      </c>
    </row>
    <row r="50" spans="1:5" ht="17" thickBot="1" x14ac:dyDescent="0.25">
      <c r="A50" s="15" t="s">
        <v>22</v>
      </c>
      <c r="B50" s="15">
        <v>2021</v>
      </c>
      <c r="C50" s="15">
        <v>6401</v>
      </c>
      <c r="D50" s="15">
        <v>2028</v>
      </c>
      <c r="E50" s="15">
        <v>8462</v>
      </c>
    </row>
    <row r="51" spans="1:5" x14ac:dyDescent="0.2">
      <c r="A51" t="s">
        <v>23</v>
      </c>
      <c r="B51">
        <v>2015</v>
      </c>
      <c r="C51">
        <v>1496</v>
      </c>
      <c r="D51">
        <v>347</v>
      </c>
      <c r="E51">
        <v>1843</v>
      </c>
    </row>
    <row r="52" spans="1:5" x14ac:dyDescent="0.2">
      <c r="A52" t="s">
        <v>23</v>
      </c>
      <c r="B52">
        <v>2016</v>
      </c>
      <c r="C52">
        <v>1339</v>
      </c>
      <c r="D52">
        <v>247</v>
      </c>
      <c r="E52">
        <v>1588</v>
      </c>
    </row>
    <row r="53" spans="1:5" x14ac:dyDescent="0.2">
      <c r="A53" t="s">
        <v>23</v>
      </c>
      <c r="B53">
        <v>2017</v>
      </c>
      <c r="C53">
        <v>1686</v>
      </c>
      <c r="D53">
        <v>278</v>
      </c>
      <c r="E53">
        <v>1971</v>
      </c>
    </row>
    <row r="54" spans="1:5" x14ac:dyDescent="0.2">
      <c r="A54" t="s">
        <v>23</v>
      </c>
      <c r="B54">
        <v>2018</v>
      </c>
      <c r="C54">
        <v>1568</v>
      </c>
      <c r="D54">
        <v>252</v>
      </c>
      <c r="E54">
        <v>1829</v>
      </c>
    </row>
    <row r="55" spans="1:5" x14ac:dyDescent="0.2">
      <c r="A55" t="s">
        <v>23</v>
      </c>
      <c r="B55">
        <v>2019</v>
      </c>
      <c r="C55">
        <v>1342</v>
      </c>
      <c r="D55">
        <v>212</v>
      </c>
      <c r="E55">
        <v>1561</v>
      </c>
    </row>
    <row r="56" spans="1:5" x14ac:dyDescent="0.2">
      <c r="A56" t="s">
        <v>23</v>
      </c>
      <c r="B56">
        <v>2020</v>
      </c>
      <c r="C56">
        <v>984</v>
      </c>
      <c r="D56">
        <v>149</v>
      </c>
      <c r="E56">
        <v>1136</v>
      </c>
    </row>
    <row r="57" spans="1:5" ht="17" thickBot="1" x14ac:dyDescent="0.25">
      <c r="A57" s="15" t="s">
        <v>23</v>
      </c>
      <c r="B57" s="15">
        <v>2021</v>
      </c>
      <c r="C57" s="15">
        <v>1296</v>
      </c>
      <c r="D57" s="15">
        <v>339</v>
      </c>
      <c r="E57" s="15">
        <v>1636</v>
      </c>
    </row>
    <row r="58" spans="1:5" x14ac:dyDescent="0.2">
      <c r="A58" t="s">
        <v>24</v>
      </c>
      <c r="B58">
        <v>2015</v>
      </c>
      <c r="C58">
        <v>2430</v>
      </c>
      <c r="D58">
        <v>247</v>
      </c>
      <c r="E58">
        <v>2731</v>
      </c>
    </row>
    <row r="59" spans="1:5" x14ac:dyDescent="0.2">
      <c r="A59" t="s">
        <v>24</v>
      </c>
      <c r="B59">
        <v>2016</v>
      </c>
      <c r="C59">
        <v>2482</v>
      </c>
      <c r="D59">
        <v>288</v>
      </c>
      <c r="E59">
        <v>2816</v>
      </c>
    </row>
    <row r="60" spans="1:5" x14ac:dyDescent="0.2">
      <c r="A60" t="s">
        <v>24</v>
      </c>
      <c r="B60">
        <v>2017</v>
      </c>
      <c r="C60">
        <v>2762</v>
      </c>
      <c r="D60">
        <v>528</v>
      </c>
      <c r="E60">
        <v>3376</v>
      </c>
    </row>
    <row r="61" spans="1:5" x14ac:dyDescent="0.2">
      <c r="A61" t="s">
        <v>24</v>
      </c>
      <c r="B61">
        <v>2018</v>
      </c>
      <c r="C61">
        <v>2840</v>
      </c>
      <c r="D61">
        <v>412</v>
      </c>
      <c r="E61">
        <v>3277</v>
      </c>
    </row>
    <row r="62" spans="1:5" x14ac:dyDescent="0.2">
      <c r="A62" t="s">
        <v>24</v>
      </c>
      <c r="B62">
        <v>2019</v>
      </c>
      <c r="C62">
        <v>2698</v>
      </c>
      <c r="D62">
        <v>363</v>
      </c>
      <c r="E62">
        <v>3072</v>
      </c>
    </row>
    <row r="63" spans="1:5" x14ac:dyDescent="0.2">
      <c r="A63" t="s">
        <v>24</v>
      </c>
      <c r="B63">
        <v>2020</v>
      </c>
      <c r="C63">
        <v>1212</v>
      </c>
      <c r="D63">
        <v>128</v>
      </c>
      <c r="E63">
        <v>1386</v>
      </c>
    </row>
    <row r="64" spans="1:5" ht="17" thickBot="1" x14ac:dyDescent="0.25">
      <c r="A64" s="15" t="s">
        <v>24</v>
      </c>
      <c r="B64" s="15">
        <v>2021</v>
      </c>
      <c r="C64" s="15">
        <v>3316</v>
      </c>
      <c r="D64" s="15">
        <v>542</v>
      </c>
      <c r="E64" s="15">
        <v>3888</v>
      </c>
    </row>
    <row r="65" spans="1:5" x14ac:dyDescent="0.2">
      <c r="A65" t="s">
        <v>5</v>
      </c>
      <c r="B65">
        <v>2015</v>
      </c>
      <c r="C65">
        <v>3533</v>
      </c>
      <c r="D65">
        <v>354</v>
      </c>
      <c r="E65">
        <v>3928</v>
      </c>
    </row>
    <row r="66" spans="1:5" x14ac:dyDescent="0.2">
      <c r="A66" t="s">
        <v>5</v>
      </c>
      <c r="B66">
        <v>2016</v>
      </c>
      <c r="C66">
        <v>3484</v>
      </c>
      <c r="D66">
        <v>377</v>
      </c>
      <c r="E66">
        <v>3884</v>
      </c>
    </row>
    <row r="67" spans="1:5" x14ac:dyDescent="0.2">
      <c r="A67" t="s">
        <v>5</v>
      </c>
      <c r="B67">
        <v>2017</v>
      </c>
      <c r="C67">
        <v>3222</v>
      </c>
      <c r="D67">
        <v>672</v>
      </c>
      <c r="E67">
        <v>3917</v>
      </c>
    </row>
    <row r="68" spans="1:5" x14ac:dyDescent="0.2">
      <c r="A68" t="s">
        <v>5</v>
      </c>
      <c r="B68">
        <v>2018</v>
      </c>
      <c r="C68">
        <v>3506</v>
      </c>
      <c r="D68">
        <v>496</v>
      </c>
      <c r="E68">
        <v>4024</v>
      </c>
    </row>
    <row r="69" spans="1:5" x14ac:dyDescent="0.2">
      <c r="A69" t="s">
        <v>5</v>
      </c>
      <c r="B69">
        <v>2019</v>
      </c>
      <c r="C69">
        <v>3283</v>
      </c>
      <c r="D69">
        <v>417</v>
      </c>
      <c r="E69">
        <v>3743</v>
      </c>
    </row>
    <row r="70" spans="1:5" x14ac:dyDescent="0.2">
      <c r="A70" t="s">
        <v>5</v>
      </c>
      <c r="B70">
        <v>2020</v>
      </c>
      <c r="C70">
        <v>3338</v>
      </c>
      <c r="D70">
        <v>269</v>
      </c>
      <c r="E70">
        <v>3618</v>
      </c>
    </row>
    <row r="71" spans="1:5" ht="17" thickBot="1" x14ac:dyDescent="0.25">
      <c r="A71" s="15" t="s">
        <v>5</v>
      </c>
      <c r="B71" s="15">
        <v>2021</v>
      </c>
      <c r="C71" s="15">
        <v>4693</v>
      </c>
      <c r="D71" s="15">
        <v>930</v>
      </c>
      <c r="E71" s="15">
        <v>5624</v>
      </c>
    </row>
    <row r="72" spans="1:5" x14ac:dyDescent="0.2">
      <c r="A72" t="s">
        <v>25</v>
      </c>
      <c r="B72">
        <v>2015</v>
      </c>
      <c r="C72">
        <v>756</v>
      </c>
      <c r="D72">
        <v>190</v>
      </c>
      <c r="E72">
        <v>952</v>
      </c>
    </row>
    <row r="73" spans="1:5" x14ac:dyDescent="0.2">
      <c r="A73" t="s">
        <v>25</v>
      </c>
      <c r="B73">
        <v>2016</v>
      </c>
      <c r="C73">
        <v>641</v>
      </c>
      <c r="D73">
        <v>143</v>
      </c>
      <c r="E73">
        <v>785</v>
      </c>
    </row>
    <row r="74" spans="1:5" x14ac:dyDescent="0.2">
      <c r="A74" t="s">
        <v>25</v>
      </c>
      <c r="B74">
        <v>2017</v>
      </c>
      <c r="C74">
        <v>668</v>
      </c>
      <c r="D74">
        <v>153</v>
      </c>
      <c r="E74">
        <v>837</v>
      </c>
    </row>
    <row r="75" spans="1:5" x14ac:dyDescent="0.2">
      <c r="A75" t="s">
        <v>25</v>
      </c>
      <c r="B75">
        <v>2018</v>
      </c>
      <c r="C75">
        <v>942</v>
      </c>
      <c r="D75">
        <v>129</v>
      </c>
      <c r="E75">
        <v>1080</v>
      </c>
    </row>
    <row r="76" spans="1:5" x14ac:dyDescent="0.2">
      <c r="A76" t="s">
        <v>25</v>
      </c>
      <c r="B76">
        <v>2019</v>
      </c>
      <c r="C76">
        <v>661</v>
      </c>
      <c r="D76">
        <v>125</v>
      </c>
      <c r="E76">
        <v>797</v>
      </c>
    </row>
    <row r="77" spans="1:5" x14ac:dyDescent="0.2">
      <c r="A77" t="s">
        <v>25</v>
      </c>
      <c r="B77">
        <v>2020</v>
      </c>
      <c r="C77">
        <v>1056</v>
      </c>
      <c r="D77">
        <v>111</v>
      </c>
      <c r="E77">
        <v>1188</v>
      </c>
    </row>
    <row r="78" spans="1:5" ht="17" thickBot="1" x14ac:dyDescent="0.25">
      <c r="A78" s="15" t="s">
        <v>25</v>
      </c>
      <c r="B78" s="15">
        <v>2021</v>
      </c>
      <c r="C78" s="15">
        <v>651</v>
      </c>
      <c r="D78" s="15">
        <v>209</v>
      </c>
      <c r="E78" s="15">
        <v>875</v>
      </c>
    </row>
    <row r="79" spans="1:5" x14ac:dyDescent="0.2">
      <c r="A79" t="s">
        <v>26</v>
      </c>
      <c r="B79">
        <v>2015</v>
      </c>
      <c r="C79">
        <v>1418</v>
      </c>
      <c r="D79">
        <v>136</v>
      </c>
      <c r="E79">
        <v>1576</v>
      </c>
    </row>
    <row r="80" spans="1:5" x14ac:dyDescent="0.2">
      <c r="A80" t="s">
        <v>26</v>
      </c>
      <c r="B80">
        <v>2016</v>
      </c>
      <c r="C80">
        <v>1408</v>
      </c>
      <c r="D80">
        <v>94</v>
      </c>
      <c r="E80">
        <v>1510</v>
      </c>
    </row>
    <row r="81" spans="1:5" x14ac:dyDescent="0.2">
      <c r="A81" t="s">
        <v>26</v>
      </c>
      <c r="B81">
        <v>2017</v>
      </c>
      <c r="C81">
        <v>1667</v>
      </c>
      <c r="D81">
        <v>158</v>
      </c>
      <c r="E81">
        <v>1840</v>
      </c>
    </row>
    <row r="82" spans="1:5" x14ac:dyDescent="0.2">
      <c r="A82" t="s">
        <v>26</v>
      </c>
      <c r="B82">
        <v>2018</v>
      </c>
      <c r="C82">
        <v>1500</v>
      </c>
      <c r="D82">
        <v>135</v>
      </c>
      <c r="E82">
        <v>1640</v>
      </c>
    </row>
    <row r="83" spans="1:5" x14ac:dyDescent="0.2">
      <c r="A83" t="s">
        <v>26</v>
      </c>
      <c r="B83">
        <v>2019</v>
      </c>
      <c r="C83">
        <v>1189</v>
      </c>
      <c r="D83">
        <v>147</v>
      </c>
      <c r="E83">
        <v>1344</v>
      </c>
    </row>
    <row r="84" spans="1:5" x14ac:dyDescent="0.2">
      <c r="A84" t="s">
        <v>26</v>
      </c>
      <c r="B84">
        <v>2020</v>
      </c>
      <c r="C84">
        <v>970</v>
      </c>
      <c r="D84">
        <v>87</v>
      </c>
      <c r="E84">
        <v>1063</v>
      </c>
    </row>
    <row r="85" spans="1:5" ht="17" thickBot="1" x14ac:dyDescent="0.25">
      <c r="A85" s="15" t="s">
        <v>26</v>
      </c>
      <c r="B85" s="15">
        <v>2021</v>
      </c>
      <c r="C85" s="15">
        <v>1168</v>
      </c>
      <c r="D85" s="15">
        <v>162</v>
      </c>
      <c r="E85" s="15">
        <v>1345</v>
      </c>
    </row>
    <row r="86" spans="1:5" x14ac:dyDescent="0.2">
      <c r="A86" t="s">
        <v>27</v>
      </c>
      <c r="B86">
        <v>2015</v>
      </c>
      <c r="C86">
        <v>3439</v>
      </c>
      <c r="D86">
        <v>432</v>
      </c>
      <c r="E86">
        <v>3940</v>
      </c>
    </row>
    <row r="87" spans="1:5" x14ac:dyDescent="0.2">
      <c r="A87" t="s">
        <v>27</v>
      </c>
      <c r="B87">
        <v>2016</v>
      </c>
      <c r="C87">
        <v>3224</v>
      </c>
      <c r="D87">
        <v>447</v>
      </c>
      <c r="E87">
        <v>3690</v>
      </c>
    </row>
    <row r="88" spans="1:5" x14ac:dyDescent="0.2">
      <c r="A88" t="s">
        <v>27</v>
      </c>
      <c r="B88">
        <v>2017</v>
      </c>
      <c r="C88">
        <v>3234</v>
      </c>
      <c r="D88">
        <v>531</v>
      </c>
      <c r="E88">
        <v>3778</v>
      </c>
    </row>
    <row r="89" spans="1:5" x14ac:dyDescent="0.2">
      <c r="A89" t="s">
        <v>27</v>
      </c>
      <c r="B89">
        <v>2018</v>
      </c>
      <c r="C89">
        <v>3805</v>
      </c>
      <c r="D89">
        <v>469</v>
      </c>
      <c r="E89">
        <v>4379</v>
      </c>
    </row>
    <row r="90" spans="1:5" x14ac:dyDescent="0.2">
      <c r="A90" t="s">
        <v>27</v>
      </c>
      <c r="B90">
        <v>2019</v>
      </c>
      <c r="C90">
        <v>3012</v>
      </c>
      <c r="D90">
        <v>444</v>
      </c>
      <c r="E90">
        <v>3489</v>
      </c>
    </row>
    <row r="91" spans="1:5" x14ac:dyDescent="0.2">
      <c r="A91" t="s">
        <v>27</v>
      </c>
      <c r="B91">
        <v>2020</v>
      </c>
      <c r="C91">
        <v>2060</v>
      </c>
      <c r="D91">
        <v>191</v>
      </c>
      <c r="E91">
        <v>2378</v>
      </c>
    </row>
    <row r="92" spans="1:5" ht="17" thickBot="1" x14ac:dyDescent="0.25">
      <c r="A92" s="15" t="s">
        <v>27</v>
      </c>
      <c r="B92" s="15">
        <v>2021</v>
      </c>
      <c r="C92" s="15">
        <v>3448</v>
      </c>
      <c r="D92" s="15">
        <v>616</v>
      </c>
      <c r="E92" s="15">
        <v>4089</v>
      </c>
    </row>
    <row r="93" spans="1:5" x14ac:dyDescent="0.2">
      <c r="A93" t="s">
        <v>28</v>
      </c>
      <c r="B93">
        <v>2015</v>
      </c>
      <c r="C93">
        <v>5823</v>
      </c>
      <c r="D93">
        <v>937</v>
      </c>
      <c r="E93">
        <v>6836</v>
      </c>
    </row>
    <row r="94" spans="1:5" x14ac:dyDescent="0.2">
      <c r="A94" t="s">
        <v>28</v>
      </c>
      <c r="B94">
        <v>2016</v>
      </c>
      <c r="C94">
        <v>5502</v>
      </c>
      <c r="D94">
        <v>608</v>
      </c>
      <c r="E94">
        <v>6143</v>
      </c>
    </row>
    <row r="95" spans="1:5" x14ac:dyDescent="0.2">
      <c r="A95" t="s">
        <v>28</v>
      </c>
      <c r="B95">
        <v>2017</v>
      </c>
      <c r="C95">
        <v>6073</v>
      </c>
      <c r="D95">
        <v>1282</v>
      </c>
      <c r="E95">
        <v>7370</v>
      </c>
    </row>
    <row r="96" spans="1:5" x14ac:dyDescent="0.2">
      <c r="A96" t="s">
        <v>28</v>
      </c>
      <c r="B96">
        <v>2018</v>
      </c>
      <c r="C96">
        <v>5985</v>
      </c>
      <c r="D96">
        <v>1157</v>
      </c>
      <c r="E96">
        <v>7183</v>
      </c>
    </row>
    <row r="97" spans="1:5" x14ac:dyDescent="0.2">
      <c r="A97" t="s">
        <v>28</v>
      </c>
      <c r="B97">
        <v>2019</v>
      </c>
      <c r="C97">
        <v>5210</v>
      </c>
      <c r="D97">
        <v>1165</v>
      </c>
      <c r="E97">
        <v>6433</v>
      </c>
    </row>
    <row r="98" spans="1:5" x14ac:dyDescent="0.2">
      <c r="A98" t="s">
        <v>28</v>
      </c>
      <c r="B98">
        <v>2020</v>
      </c>
      <c r="C98">
        <v>5759</v>
      </c>
      <c r="D98">
        <v>1123</v>
      </c>
      <c r="E98">
        <v>6911</v>
      </c>
    </row>
    <row r="99" spans="1:5" ht="17" thickBot="1" x14ac:dyDescent="0.25">
      <c r="A99" s="15" t="s">
        <v>28</v>
      </c>
      <c r="B99" s="15">
        <v>2021</v>
      </c>
      <c r="C99" s="15">
        <v>5796</v>
      </c>
      <c r="D99" s="15">
        <v>1353</v>
      </c>
      <c r="E99" s="15">
        <v>7151</v>
      </c>
    </row>
    <row r="100" spans="1:5" x14ac:dyDescent="0.2">
      <c r="A100" t="s">
        <v>29</v>
      </c>
      <c r="B100">
        <v>2015</v>
      </c>
      <c r="C100">
        <v>4359</v>
      </c>
      <c r="D100">
        <v>803</v>
      </c>
      <c r="E100">
        <v>5285</v>
      </c>
    </row>
    <row r="101" spans="1:5" x14ac:dyDescent="0.2">
      <c r="A101" t="s">
        <v>29</v>
      </c>
      <c r="B101">
        <v>2016</v>
      </c>
      <c r="C101">
        <v>4594</v>
      </c>
      <c r="D101">
        <v>779</v>
      </c>
      <c r="E101">
        <v>5403</v>
      </c>
    </row>
    <row r="102" spans="1:5" x14ac:dyDescent="0.2">
      <c r="A102" t="s">
        <v>29</v>
      </c>
      <c r="B102">
        <v>2017</v>
      </c>
      <c r="C102">
        <v>5198</v>
      </c>
      <c r="D102">
        <v>1145</v>
      </c>
      <c r="E102">
        <v>6352</v>
      </c>
    </row>
    <row r="103" spans="1:5" x14ac:dyDescent="0.2">
      <c r="A103" t="s">
        <v>29</v>
      </c>
      <c r="B103">
        <v>2018</v>
      </c>
      <c r="C103">
        <v>5560</v>
      </c>
      <c r="D103">
        <v>1164</v>
      </c>
      <c r="E103">
        <v>6746</v>
      </c>
    </row>
    <row r="104" spans="1:5" x14ac:dyDescent="0.2">
      <c r="A104" t="s">
        <v>29</v>
      </c>
      <c r="B104">
        <v>2019</v>
      </c>
      <c r="C104">
        <v>4730</v>
      </c>
      <c r="D104">
        <v>1060</v>
      </c>
      <c r="E104">
        <v>5882</v>
      </c>
    </row>
    <row r="105" spans="1:5" x14ac:dyDescent="0.2">
      <c r="A105" t="s">
        <v>29</v>
      </c>
      <c r="B105">
        <v>2020</v>
      </c>
      <c r="C105">
        <v>4397</v>
      </c>
      <c r="D105">
        <v>683</v>
      </c>
      <c r="E105">
        <v>5197</v>
      </c>
    </row>
    <row r="106" spans="1:5" ht="17" thickBot="1" x14ac:dyDescent="0.25">
      <c r="A106" s="15" t="s">
        <v>29</v>
      </c>
      <c r="B106" s="15">
        <v>2021</v>
      </c>
      <c r="C106" s="15">
        <v>5082</v>
      </c>
      <c r="D106" s="15">
        <v>809</v>
      </c>
      <c r="E106" s="15">
        <v>5922</v>
      </c>
    </row>
    <row r="107" spans="1:5" x14ac:dyDescent="0.2">
      <c r="A107" t="s">
        <v>8</v>
      </c>
      <c r="B107">
        <v>2015</v>
      </c>
      <c r="C107">
        <v>149</v>
      </c>
      <c r="D107">
        <v>27</v>
      </c>
      <c r="E107">
        <v>176</v>
      </c>
    </row>
    <row r="108" spans="1:5" x14ac:dyDescent="0.2">
      <c r="A108" t="s">
        <v>8</v>
      </c>
      <c r="B108">
        <v>2016</v>
      </c>
      <c r="C108">
        <v>178</v>
      </c>
      <c r="D108">
        <v>41</v>
      </c>
      <c r="E108">
        <v>219</v>
      </c>
    </row>
    <row r="109" spans="1:5" x14ac:dyDescent="0.2">
      <c r="A109" t="s">
        <v>8</v>
      </c>
      <c r="B109">
        <v>2017</v>
      </c>
      <c r="C109">
        <v>182</v>
      </c>
      <c r="D109">
        <v>53</v>
      </c>
      <c r="E109">
        <v>235</v>
      </c>
    </row>
    <row r="110" spans="1:5" x14ac:dyDescent="0.2">
      <c r="A110" t="s">
        <v>8</v>
      </c>
      <c r="B110">
        <v>2018</v>
      </c>
      <c r="C110">
        <v>174</v>
      </c>
      <c r="D110">
        <v>45</v>
      </c>
      <c r="E110">
        <v>220</v>
      </c>
    </row>
    <row r="111" spans="1:5" x14ac:dyDescent="0.2">
      <c r="A111" t="s">
        <v>8</v>
      </c>
      <c r="B111">
        <v>2019</v>
      </c>
      <c r="C111">
        <v>152</v>
      </c>
      <c r="D111">
        <v>33</v>
      </c>
      <c r="E111">
        <v>185</v>
      </c>
    </row>
    <row r="112" spans="1:5" ht="17" thickBot="1" x14ac:dyDescent="0.25">
      <c r="A112" s="15" t="s">
        <v>8</v>
      </c>
      <c r="B112" s="15">
        <v>2021</v>
      </c>
      <c r="C112" s="15">
        <v>237</v>
      </c>
      <c r="D112" s="15">
        <v>26</v>
      </c>
      <c r="E112" s="15">
        <v>263</v>
      </c>
    </row>
    <row r="113" spans="1:5" x14ac:dyDescent="0.2">
      <c r="A113" t="s">
        <v>9</v>
      </c>
      <c r="B113">
        <v>2015</v>
      </c>
      <c r="C113">
        <v>3760</v>
      </c>
      <c r="D113">
        <v>677</v>
      </c>
      <c r="E113">
        <v>4538</v>
      </c>
    </row>
    <row r="114" spans="1:5" x14ac:dyDescent="0.2">
      <c r="A114" t="s">
        <v>9</v>
      </c>
      <c r="B114">
        <v>2016</v>
      </c>
      <c r="C114">
        <v>3673</v>
      </c>
      <c r="D114">
        <v>584</v>
      </c>
      <c r="E114">
        <v>4343</v>
      </c>
    </row>
    <row r="115" spans="1:5" x14ac:dyDescent="0.2">
      <c r="A115" t="s">
        <v>9</v>
      </c>
      <c r="B115">
        <v>2017</v>
      </c>
      <c r="C115">
        <v>3922</v>
      </c>
      <c r="D115">
        <v>668</v>
      </c>
      <c r="E115">
        <v>4663</v>
      </c>
    </row>
    <row r="116" spans="1:5" x14ac:dyDescent="0.2">
      <c r="A116" t="s">
        <v>9</v>
      </c>
      <c r="B116">
        <v>2018</v>
      </c>
      <c r="C116">
        <v>4442</v>
      </c>
      <c r="D116">
        <v>618</v>
      </c>
      <c r="E116">
        <v>5067</v>
      </c>
    </row>
    <row r="117" spans="1:5" x14ac:dyDescent="0.2">
      <c r="A117" t="s">
        <v>9</v>
      </c>
      <c r="B117">
        <v>2019</v>
      </c>
      <c r="C117">
        <v>4204</v>
      </c>
      <c r="D117">
        <v>572</v>
      </c>
      <c r="E117">
        <v>4796</v>
      </c>
    </row>
    <row r="118" spans="1:5" x14ac:dyDescent="0.2">
      <c r="A118" t="s">
        <v>9</v>
      </c>
      <c r="B118">
        <v>2020</v>
      </c>
      <c r="C118">
        <v>3434</v>
      </c>
      <c r="D118">
        <v>694</v>
      </c>
      <c r="E118">
        <v>4325</v>
      </c>
    </row>
    <row r="119" spans="1:5" ht="17" thickBot="1" x14ac:dyDescent="0.25">
      <c r="A119" s="15" t="s">
        <v>9</v>
      </c>
      <c r="B119" s="15">
        <v>2021</v>
      </c>
      <c r="C119" s="15">
        <v>4420</v>
      </c>
      <c r="D119" s="15">
        <v>622</v>
      </c>
      <c r="E119" s="15">
        <v>5053</v>
      </c>
    </row>
    <row r="120" spans="1:5" x14ac:dyDescent="0.2">
      <c r="A120" t="s">
        <v>30</v>
      </c>
      <c r="B120">
        <v>2015</v>
      </c>
      <c r="C120">
        <v>4185</v>
      </c>
      <c r="D120">
        <v>950</v>
      </c>
      <c r="E120">
        <v>5177</v>
      </c>
    </row>
    <row r="121" spans="1:5" x14ac:dyDescent="0.2">
      <c r="A121" t="s">
        <v>30</v>
      </c>
      <c r="B121">
        <v>2016</v>
      </c>
      <c r="C121">
        <v>3975</v>
      </c>
      <c r="D121">
        <v>981</v>
      </c>
      <c r="E121">
        <v>4966</v>
      </c>
    </row>
    <row r="122" spans="1:5" x14ac:dyDescent="0.2">
      <c r="A122" t="s">
        <v>30</v>
      </c>
      <c r="B122">
        <v>2017</v>
      </c>
      <c r="C122">
        <v>3813</v>
      </c>
      <c r="D122">
        <v>864</v>
      </c>
      <c r="E122">
        <v>4701</v>
      </c>
    </row>
    <row r="123" spans="1:5" x14ac:dyDescent="0.2">
      <c r="A123" t="s">
        <v>30</v>
      </c>
      <c r="B123">
        <v>2018</v>
      </c>
      <c r="C123">
        <v>5101</v>
      </c>
      <c r="D123">
        <v>735</v>
      </c>
      <c r="E123">
        <v>5873</v>
      </c>
    </row>
    <row r="124" spans="1:5" x14ac:dyDescent="0.2">
      <c r="A124" t="s">
        <v>30</v>
      </c>
      <c r="B124">
        <v>2019</v>
      </c>
      <c r="C124">
        <v>3723</v>
      </c>
      <c r="D124">
        <v>495</v>
      </c>
      <c r="E124">
        <v>4294</v>
      </c>
    </row>
    <row r="125" spans="1:5" x14ac:dyDescent="0.2">
      <c r="A125" t="s">
        <v>30</v>
      </c>
      <c r="B125">
        <v>2020</v>
      </c>
      <c r="C125">
        <v>4343</v>
      </c>
      <c r="D125">
        <v>797</v>
      </c>
      <c r="E125">
        <v>5267</v>
      </c>
    </row>
    <row r="126" spans="1:5" ht="17" thickBot="1" x14ac:dyDescent="0.25">
      <c r="A126" s="15" t="s">
        <v>30</v>
      </c>
      <c r="B126" s="15">
        <v>2021</v>
      </c>
      <c r="C126" s="15">
        <v>4890</v>
      </c>
      <c r="D126" s="15">
        <v>680</v>
      </c>
      <c r="E126" s="15">
        <v>5604</v>
      </c>
    </row>
    <row r="127" spans="1:5" x14ac:dyDescent="0.2">
      <c r="A127" t="s">
        <v>10</v>
      </c>
      <c r="B127">
        <v>2015</v>
      </c>
      <c r="C127">
        <v>4325</v>
      </c>
      <c r="D127">
        <v>811</v>
      </c>
      <c r="E127">
        <v>5188</v>
      </c>
    </row>
    <row r="128" spans="1:5" x14ac:dyDescent="0.2">
      <c r="A128" t="s">
        <v>10</v>
      </c>
      <c r="B128">
        <v>2016</v>
      </c>
      <c r="C128">
        <v>4448</v>
      </c>
      <c r="D128">
        <v>728</v>
      </c>
      <c r="E128">
        <v>5199</v>
      </c>
    </row>
    <row r="129" spans="1:5" x14ac:dyDescent="0.2">
      <c r="A129" t="s">
        <v>10</v>
      </c>
      <c r="B129">
        <v>2017</v>
      </c>
      <c r="C129">
        <v>5158</v>
      </c>
      <c r="D129">
        <v>994</v>
      </c>
      <c r="E129">
        <v>6173</v>
      </c>
    </row>
    <row r="130" spans="1:5" x14ac:dyDescent="0.2">
      <c r="A130" t="s">
        <v>10</v>
      </c>
      <c r="B130">
        <v>2018</v>
      </c>
      <c r="C130">
        <v>5604</v>
      </c>
      <c r="D130">
        <v>1017</v>
      </c>
      <c r="E130">
        <v>6643</v>
      </c>
    </row>
    <row r="131" spans="1:5" x14ac:dyDescent="0.2">
      <c r="A131" t="s">
        <v>10</v>
      </c>
      <c r="B131">
        <v>2019</v>
      </c>
      <c r="C131">
        <v>5121</v>
      </c>
      <c r="D131">
        <v>956</v>
      </c>
      <c r="E131">
        <v>6144</v>
      </c>
    </row>
    <row r="132" spans="1:5" x14ac:dyDescent="0.2">
      <c r="A132" t="s">
        <v>10</v>
      </c>
      <c r="B132">
        <v>2020</v>
      </c>
      <c r="C132">
        <v>5505</v>
      </c>
      <c r="D132">
        <v>671</v>
      </c>
      <c r="E132">
        <v>6234</v>
      </c>
    </row>
    <row r="133" spans="1:5" ht="17" thickBot="1" x14ac:dyDescent="0.25">
      <c r="A133" s="15" t="s">
        <v>10</v>
      </c>
      <c r="B133" s="15">
        <v>2021</v>
      </c>
      <c r="C133" s="15">
        <v>7211</v>
      </c>
      <c r="D133" s="15">
        <v>1056</v>
      </c>
      <c r="E133" s="15">
        <v>8273</v>
      </c>
    </row>
    <row r="134" spans="1:5" x14ac:dyDescent="0.2">
      <c r="A134" t="s">
        <v>31</v>
      </c>
      <c r="B134">
        <v>2015</v>
      </c>
      <c r="C134">
        <v>1601</v>
      </c>
      <c r="D134">
        <v>169</v>
      </c>
      <c r="E134">
        <v>1833</v>
      </c>
    </row>
    <row r="135" spans="1:5" x14ac:dyDescent="0.2">
      <c r="A135" t="s">
        <v>31</v>
      </c>
      <c r="B135">
        <v>2016</v>
      </c>
      <c r="C135">
        <v>1441</v>
      </c>
      <c r="D135">
        <v>127</v>
      </c>
      <c r="E135">
        <v>1570</v>
      </c>
    </row>
    <row r="136" spans="1:5" x14ac:dyDescent="0.2">
      <c r="A136" t="s">
        <v>31</v>
      </c>
      <c r="B136">
        <v>2017</v>
      </c>
      <c r="C136">
        <v>1562</v>
      </c>
      <c r="D136">
        <v>207</v>
      </c>
      <c r="E136">
        <v>1779</v>
      </c>
    </row>
    <row r="137" spans="1:5" x14ac:dyDescent="0.2">
      <c r="A137" t="s">
        <v>31</v>
      </c>
      <c r="B137">
        <v>2018</v>
      </c>
      <c r="C137">
        <v>1667</v>
      </c>
      <c r="D137">
        <v>210</v>
      </c>
      <c r="E137">
        <v>1908</v>
      </c>
    </row>
    <row r="138" spans="1:5" x14ac:dyDescent="0.2">
      <c r="A138" t="s">
        <v>31</v>
      </c>
      <c r="B138">
        <v>2019</v>
      </c>
      <c r="C138">
        <v>1225</v>
      </c>
      <c r="D138">
        <v>193</v>
      </c>
      <c r="E138">
        <v>1426</v>
      </c>
    </row>
    <row r="139" spans="1:5" x14ac:dyDescent="0.2">
      <c r="A139" t="s">
        <v>31</v>
      </c>
      <c r="B139">
        <v>2020</v>
      </c>
      <c r="C139">
        <v>1605</v>
      </c>
      <c r="D139">
        <v>185</v>
      </c>
      <c r="E139">
        <v>1800</v>
      </c>
    </row>
    <row r="140" spans="1:5" ht="17" thickBot="1" x14ac:dyDescent="0.25">
      <c r="A140" s="15" t="s">
        <v>31</v>
      </c>
      <c r="B140" s="15">
        <v>2021</v>
      </c>
      <c r="C140" s="15">
        <v>2532</v>
      </c>
      <c r="D140" s="15">
        <v>342</v>
      </c>
      <c r="E140" s="15">
        <v>2876</v>
      </c>
    </row>
    <row r="141" spans="1:5" x14ac:dyDescent="0.2">
      <c r="A141" t="s">
        <v>32</v>
      </c>
      <c r="B141">
        <v>2015</v>
      </c>
      <c r="C141">
        <v>8809</v>
      </c>
      <c r="D141">
        <v>1926</v>
      </c>
      <c r="E141">
        <v>10904</v>
      </c>
    </row>
    <row r="142" spans="1:5" x14ac:dyDescent="0.2">
      <c r="A142" t="s">
        <v>32</v>
      </c>
      <c r="B142">
        <v>2016</v>
      </c>
      <c r="C142">
        <v>8916</v>
      </c>
      <c r="D142">
        <v>2327</v>
      </c>
      <c r="E142">
        <v>11285</v>
      </c>
    </row>
    <row r="143" spans="1:5" x14ac:dyDescent="0.2">
      <c r="A143" t="s">
        <v>32</v>
      </c>
      <c r="B143">
        <v>2017</v>
      </c>
      <c r="C143">
        <v>8478</v>
      </c>
      <c r="D143">
        <v>2818</v>
      </c>
      <c r="E143">
        <v>11351</v>
      </c>
    </row>
    <row r="144" spans="1:5" x14ac:dyDescent="0.2">
      <c r="A144" t="s">
        <v>32</v>
      </c>
      <c r="B144">
        <v>2018</v>
      </c>
      <c r="C144">
        <v>9042</v>
      </c>
      <c r="D144">
        <v>2936</v>
      </c>
      <c r="E144">
        <v>12105</v>
      </c>
    </row>
    <row r="145" spans="1:5" x14ac:dyDescent="0.2">
      <c r="A145" t="s">
        <v>32</v>
      </c>
      <c r="B145">
        <v>2019</v>
      </c>
      <c r="C145">
        <v>8158</v>
      </c>
      <c r="D145">
        <v>2510</v>
      </c>
      <c r="E145">
        <v>10730</v>
      </c>
    </row>
    <row r="146" spans="1:5" x14ac:dyDescent="0.2">
      <c r="A146" t="s">
        <v>32</v>
      </c>
      <c r="B146">
        <v>2020</v>
      </c>
      <c r="C146">
        <v>8919</v>
      </c>
      <c r="D146">
        <v>1584</v>
      </c>
      <c r="E146">
        <v>10517</v>
      </c>
    </row>
    <row r="147" spans="1:5" ht="17" thickBot="1" x14ac:dyDescent="0.25">
      <c r="A147" s="15" t="s">
        <v>32</v>
      </c>
      <c r="B147" s="15">
        <v>2021</v>
      </c>
      <c r="C147" s="15">
        <v>9303</v>
      </c>
      <c r="D147" s="15">
        <v>2549</v>
      </c>
      <c r="E147" s="15">
        <v>11873</v>
      </c>
    </row>
    <row r="148" spans="1:5" x14ac:dyDescent="0.2">
      <c r="A148" t="s">
        <v>33</v>
      </c>
      <c r="B148">
        <v>2015</v>
      </c>
      <c r="C148">
        <v>2047</v>
      </c>
      <c r="D148">
        <v>390</v>
      </c>
      <c r="E148">
        <v>2446</v>
      </c>
    </row>
    <row r="149" spans="1:5" x14ac:dyDescent="0.2">
      <c r="A149" t="s">
        <v>33</v>
      </c>
      <c r="B149">
        <v>2016</v>
      </c>
      <c r="C149">
        <v>2172</v>
      </c>
      <c r="D149">
        <v>367</v>
      </c>
      <c r="E149">
        <v>2542</v>
      </c>
    </row>
    <row r="150" spans="1:5" x14ac:dyDescent="0.2">
      <c r="A150" t="s">
        <v>33</v>
      </c>
      <c r="B150">
        <v>2017</v>
      </c>
      <c r="C150">
        <v>2267</v>
      </c>
      <c r="D150">
        <v>410</v>
      </c>
      <c r="E150">
        <v>2686</v>
      </c>
    </row>
    <row r="151" spans="1:5" x14ac:dyDescent="0.2">
      <c r="A151" t="s">
        <v>33</v>
      </c>
      <c r="B151">
        <v>2018</v>
      </c>
      <c r="C151">
        <v>2566</v>
      </c>
      <c r="D151">
        <v>322</v>
      </c>
      <c r="E151">
        <v>2896</v>
      </c>
    </row>
    <row r="152" spans="1:5" x14ac:dyDescent="0.2">
      <c r="A152" t="s">
        <v>33</v>
      </c>
      <c r="B152">
        <v>2019</v>
      </c>
      <c r="C152">
        <v>2065</v>
      </c>
      <c r="D152">
        <v>291</v>
      </c>
      <c r="E152">
        <v>2417</v>
      </c>
    </row>
    <row r="153" spans="1:5" x14ac:dyDescent="0.2">
      <c r="A153" t="s">
        <v>33</v>
      </c>
      <c r="B153">
        <v>2020</v>
      </c>
      <c r="C153">
        <v>1564</v>
      </c>
      <c r="D153">
        <v>128</v>
      </c>
      <c r="E153">
        <v>1792</v>
      </c>
    </row>
    <row r="154" spans="1:5" ht="17" thickBot="1" x14ac:dyDescent="0.25">
      <c r="A154" s="15" t="s">
        <v>33</v>
      </c>
      <c r="B154" s="15">
        <v>2021</v>
      </c>
      <c r="C154" s="15">
        <v>2597</v>
      </c>
      <c r="D154" s="15">
        <v>359</v>
      </c>
      <c r="E154" s="15">
        <v>2970</v>
      </c>
    </row>
    <row r="155" spans="1:5" x14ac:dyDescent="0.2">
      <c r="A155" t="s">
        <v>34</v>
      </c>
      <c r="B155">
        <v>2015</v>
      </c>
      <c r="C155">
        <v>3325</v>
      </c>
      <c r="D155">
        <v>579</v>
      </c>
      <c r="E155">
        <v>3912</v>
      </c>
    </row>
    <row r="156" spans="1:5" x14ac:dyDescent="0.2">
      <c r="A156" t="s">
        <v>34</v>
      </c>
      <c r="B156">
        <v>2016</v>
      </c>
      <c r="C156">
        <v>3203</v>
      </c>
      <c r="D156">
        <v>709</v>
      </c>
      <c r="E156">
        <v>3920</v>
      </c>
    </row>
    <row r="157" spans="1:5" x14ac:dyDescent="0.2">
      <c r="A157" t="s">
        <v>34</v>
      </c>
      <c r="B157">
        <v>2017</v>
      </c>
      <c r="C157">
        <v>3322</v>
      </c>
      <c r="D157">
        <v>713</v>
      </c>
      <c r="E157">
        <v>4040</v>
      </c>
    </row>
    <row r="158" spans="1:5" x14ac:dyDescent="0.2">
      <c r="A158" t="s">
        <v>34</v>
      </c>
      <c r="B158">
        <v>2018</v>
      </c>
      <c r="C158">
        <v>3832</v>
      </c>
      <c r="D158">
        <v>912</v>
      </c>
      <c r="E158">
        <v>4755</v>
      </c>
    </row>
    <row r="159" spans="1:5" x14ac:dyDescent="0.2">
      <c r="A159" t="s">
        <v>34</v>
      </c>
      <c r="B159">
        <v>2019</v>
      </c>
      <c r="C159">
        <v>3468</v>
      </c>
      <c r="D159">
        <v>949</v>
      </c>
      <c r="E159">
        <v>4421</v>
      </c>
    </row>
    <row r="160" spans="1:5" x14ac:dyDescent="0.2">
      <c r="A160" t="s">
        <v>34</v>
      </c>
      <c r="B160">
        <v>2020</v>
      </c>
      <c r="C160">
        <v>3388</v>
      </c>
      <c r="D160">
        <v>987</v>
      </c>
      <c r="E160">
        <v>4394</v>
      </c>
    </row>
    <row r="161" spans="1:5" ht="17" thickBot="1" x14ac:dyDescent="0.25">
      <c r="A161" s="15" t="s">
        <v>34</v>
      </c>
      <c r="B161" s="15">
        <v>2021</v>
      </c>
      <c r="C161" s="15">
        <v>4199</v>
      </c>
      <c r="D161" s="15">
        <v>1360</v>
      </c>
      <c r="E161" s="15">
        <v>5562</v>
      </c>
    </row>
    <row r="162" spans="1:5" x14ac:dyDescent="0.2">
      <c r="A162" t="s">
        <v>13</v>
      </c>
      <c r="B162">
        <v>2015</v>
      </c>
      <c r="C162">
        <v>33</v>
      </c>
      <c r="D162">
        <v>11</v>
      </c>
      <c r="E162">
        <v>44</v>
      </c>
    </row>
    <row r="163" spans="1:5" x14ac:dyDescent="0.2">
      <c r="A163" t="s">
        <v>13</v>
      </c>
      <c r="B163">
        <v>2016</v>
      </c>
      <c r="C163">
        <v>42</v>
      </c>
      <c r="D163">
        <v>18</v>
      </c>
      <c r="E163">
        <v>61</v>
      </c>
    </row>
    <row r="164" spans="1:5" x14ac:dyDescent="0.2">
      <c r="A164" t="s">
        <v>13</v>
      </c>
      <c r="B164">
        <v>2017</v>
      </c>
      <c r="C164">
        <v>60</v>
      </c>
      <c r="D164">
        <v>11</v>
      </c>
      <c r="E164">
        <v>71</v>
      </c>
    </row>
    <row r="165" spans="1:5" x14ac:dyDescent="0.2">
      <c r="A165" t="s">
        <v>13</v>
      </c>
      <c r="B165">
        <v>2018</v>
      </c>
      <c r="C165">
        <v>72</v>
      </c>
      <c r="D165">
        <v>7</v>
      </c>
      <c r="E165">
        <v>79</v>
      </c>
    </row>
    <row r="166" spans="1:5" x14ac:dyDescent="0.2">
      <c r="A166" t="s">
        <v>13</v>
      </c>
      <c r="B166">
        <v>2019</v>
      </c>
      <c r="C166">
        <v>46</v>
      </c>
      <c r="D166">
        <v>21</v>
      </c>
      <c r="E166">
        <v>67</v>
      </c>
    </row>
    <row r="167" spans="1:5" x14ac:dyDescent="0.2">
      <c r="A167" t="s">
        <v>13</v>
      </c>
      <c r="B167">
        <v>2021</v>
      </c>
      <c r="C167">
        <v>79</v>
      </c>
      <c r="D167">
        <v>14</v>
      </c>
      <c r="E167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6BFE-C03D-5A42-9B13-CDE76AC9C16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10D7-3673-0F46-8947-2412F9464B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Borough Infrastructure</vt:lpstr>
      <vt:lpstr>Per 10000 Population</vt:lpstr>
      <vt:lpstr>General Annual Compare Total</vt:lpstr>
      <vt:lpstr>Oksana Time Variations</vt:lpstr>
      <vt:lpstr>Outer London Gender</vt:lpstr>
      <vt:lpstr>Hired Bikes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Popkova</dc:creator>
  <cp:lastModifiedBy>Irina Popkova</cp:lastModifiedBy>
  <dcterms:created xsi:type="dcterms:W3CDTF">2023-02-10T18:52:57Z</dcterms:created>
  <dcterms:modified xsi:type="dcterms:W3CDTF">2023-02-11T10:38:45Z</dcterms:modified>
</cp:coreProperties>
</file>