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Yahya\Downloads\"/>
    </mc:Choice>
  </mc:AlternateContent>
  <xr:revisionPtr revIDLastSave="0" documentId="13_ncr:1_{D90226F0-A3F9-40C7-8267-F8BAD3A62B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26" i="1"/>
  <c r="I25" i="1"/>
  <c r="I24" i="1"/>
  <c r="K24" i="1"/>
  <c r="I31" i="1"/>
  <c r="I30" i="1"/>
  <c r="I29" i="1"/>
  <c r="K30" i="1"/>
  <c r="K29" i="1"/>
  <c r="I21" i="1"/>
  <c r="I20" i="1"/>
  <c r="I19" i="1"/>
  <c r="I18" i="1"/>
  <c r="K18" i="1"/>
  <c r="I15" i="1"/>
  <c r="I14" i="1"/>
  <c r="I13" i="1"/>
  <c r="K13" i="1"/>
  <c r="I5" i="1"/>
  <c r="I4" i="1"/>
  <c r="K4" i="1"/>
  <c r="J19" i="1"/>
  <c r="J20" i="1"/>
  <c r="J21" i="1"/>
  <c r="J18" i="1"/>
  <c r="J14" i="1"/>
  <c r="J15" i="1"/>
  <c r="J13" i="1"/>
  <c r="J10" i="1"/>
  <c r="J9" i="1"/>
  <c r="J8" i="1"/>
  <c r="J30" i="1"/>
  <c r="J31" i="1"/>
  <c r="J29" i="1"/>
  <c r="J25" i="1"/>
  <c r="J26" i="1"/>
  <c r="J24" i="1"/>
  <c r="L30" i="1"/>
  <c r="O29" i="1"/>
</calcChain>
</file>

<file path=xl/sharedStrings.xml><?xml version="1.0" encoding="utf-8"?>
<sst xmlns="http://schemas.openxmlformats.org/spreadsheetml/2006/main" count="54" uniqueCount="38">
  <si>
    <t>Particulars</t>
  </si>
  <si>
    <t>Credit ($)</t>
  </si>
  <si>
    <t>Debit ($)</t>
  </si>
  <si>
    <t>Date</t>
  </si>
  <si>
    <t>Year 1: Distribution of profit</t>
  </si>
  <si>
    <t xml:space="preserve">
Calulation of bonus
</t>
  </si>
  <si>
    <t>Year 2: Distribution of profit</t>
  </si>
  <si>
    <t>Year 3: Distribution of profit</t>
  </si>
  <si>
    <t>Year 4: Partners contribution to settle Rita's capital</t>
  </si>
  <si>
    <t xml:space="preserve">Syed </t>
  </si>
  <si>
    <t>Syed's bonus</t>
  </si>
  <si>
    <t xml:space="preserve">Ken's bonus </t>
  </si>
  <si>
    <t>Syed</t>
  </si>
  <si>
    <t>Ken</t>
  </si>
  <si>
    <t xml:space="preserve">Ken </t>
  </si>
  <si>
    <t>Sam</t>
  </si>
  <si>
    <t>Year 4: Distribution of profit</t>
  </si>
  <si>
    <t>cash (Riya's contribtuon)</t>
  </si>
  <si>
    <t>Equipment (Syed's contribution)</t>
  </si>
  <si>
    <t>YEAR 1</t>
  </si>
  <si>
    <t>YEAR 2</t>
  </si>
  <si>
    <t>cash (Ken's contribution)</t>
  </si>
  <si>
    <t>YEAR 3</t>
  </si>
  <si>
    <t>cash (Sam's contribution)</t>
  </si>
  <si>
    <t>AFTER 2 YEARS</t>
  </si>
  <si>
    <t>Riya retired</t>
  </si>
  <si>
    <t>rivised ratio</t>
  </si>
  <si>
    <t>Riya's capital divided by revised ratio</t>
  </si>
  <si>
    <t>JOURNAL ENTRIES FROM TEXTILE IMPORT &amp; EXPORT CO.'S PERSPECTIVE</t>
  </si>
  <si>
    <t>Riya's final settlement</t>
  </si>
  <si>
    <t>Riya's Profit</t>
  </si>
  <si>
    <t>Syed's Profit</t>
  </si>
  <si>
    <t>Ken's Profit</t>
  </si>
  <si>
    <t>Sam's Profit</t>
  </si>
  <si>
    <t>Riya</t>
  </si>
  <si>
    <t xml:space="preserve">Riya </t>
  </si>
  <si>
    <t>Riya's bonus</t>
  </si>
  <si>
    <t>total profit - Riya's capital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</si>
</sst>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3" xfId="0" applyBorder="1"/>
    <xf numFmtId="3" fontId="0" fillId="0" borderId="3" xfId="0" applyNumberFormat="1" applyBorder="1"/>
    <xf numFmtId="3" fontId="0" fillId="0" borderId="0" xfId="0" applyNumberFormat="1"/>
    <xf numFmtId="0" fontId="0" fillId="0" borderId="5" xfId="0" applyBorder="1"/>
    <xf numFmtId="16" fontId="0" fillId="0" borderId="3" xfId="0" applyNumberFormat="1" applyBorder="1"/>
    <xf numFmtId="0" fontId="0" fillId="0" borderId="6" xfId="0" applyBorder="1"/>
    <xf numFmtId="3" fontId="0" fillId="0" borderId="4" xfId="0" applyNumberFormat="1" applyBorder="1"/>
    <xf numFmtId="0" fontId="0" fillId="0" borderId="8" xfId="0" applyBorder="1"/>
    <xf numFmtId="3" fontId="0" fillId="0" borderId="9" xfId="0" applyNumberFormat="1" applyBorder="1"/>
    <xf numFmtId="0" fontId="0" fillId="0" borderId="12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10" xfId="0" applyFont="1" applyBorder="1"/>
    <xf numFmtId="0" fontId="0" fillId="0" borderId="11" xfId="0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4" xfId="0" applyBorder="1"/>
    <xf numFmtId="0" fontId="0" fillId="0" borderId="9" xfId="0" applyBorder="1"/>
    <xf numFmtId="2" fontId="0" fillId="0" borderId="0" xfId="0" applyNumberFormat="1"/>
    <xf numFmtId="0" fontId="2" fillId="0" borderId="0" xfId="0" applyFont="1"/>
    <xf numFmtId="14" fontId="0" fillId="0" borderId="3" xfId="0" applyNumberFormat="1" applyBorder="1"/>
    <xf numFmtId="0" fontId="0" fillId="2" borderId="3" xfId="0" applyFill="1" applyBorder="1"/>
    <xf numFmtId="16" fontId="0" fillId="2" borderId="3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0" fillId="4" borderId="0" xfId="0" applyFill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8"/>
  <sheetViews>
    <sheetView showGridLines="0" tabSelected="1" topLeftCell="A7" workbookViewId="0">
      <selection activeCell="K30" sqref="K30"/>
    </sheetView>
  </sheetViews>
  <sheetFormatPr defaultRowHeight="18.95" customHeight="1" x14ac:dyDescent="0.25"/>
  <cols>
    <col min="2" max="2" width="12.5703125" customWidth="1"/>
    <col min="3" max="3" width="40" customWidth="1"/>
    <col min="4" max="4" width="13.140625" customWidth="1"/>
    <col min="5" max="5" width="11.42578125" customWidth="1"/>
    <col min="8" max="8" width="25.140625" customWidth="1"/>
    <col min="9" max="9" width="18.140625" customWidth="1"/>
  </cols>
  <sheetData>
    <row r="1" spans="2:16" ht="18.95" customHeight="1" x14ac:dyDescent="0.25">
      <c r="C1" s="29" t="s">
        <v>28</v>
      </c>
    </row>
    <row r="2" spans="2:16" ht="18.95" customHeight="1" x14ac:dyDescent="0.25">
      <c r="C2" s="30"/>
    </row>
    <row r="3" spans="2:16" ht="18.95" customHeight="1" x14ac:dyDescent="0.25">
      <c r="B3" s="24" t="s">
        <v>3</v>
      </c>
      <c r="C3" s="25" t="s">
        <v>0</v>
      </c>
      <c r="D3" s="26" t="s">
        <v>2</v>
      </c>
      <c r="E3" s="25" t="s">
        <v>1</v>
      </c>
      <c r="H3" s="31" t="s">
        <v>4</v>
      </c>
      <c r="I3" s="32"/>
    </row>
    <row r="4" spans="2:16" ht="18.95" customHeight="1" x14ac:dyDescent="0.25">
      <c r="B4" s="23" t="s">
        <v>19</v>
      </c>
      <c r="C4" s="4"/>
      <c r="D4" s="3"/>
      <c r="E4" s="1"/>
      <c r="H4" s="6" t="s">
        <v>35</v>
      </c>
      <c r="I4" s="7">
        <f>3*K4</f>
        <v>60000</v>
      </c>
      <c r="K4" s="20">
        <f>100000/5</f>
        <v>20000</v>
      </c>
      <c r="L4" s="19"/>
    </row>
    <row r="5" spans="2:16" ht="18.95" customHeight="1" x14ac:dyDescent="0.25">
      <c r="B5" s="5"/>
      <c r="C5" s="4"/>
      <c r="D5" s="3"/>
      <c r="E5" s="2"/>
      <c r="H5" s="8" t="s">
        <v>9</v>
      </c>
      <c r="I5" s="9">
        <f>2*K4</f>
        <v>40000</v>
      </c>
    </row>
    <row r="6" spans="2:16" ht="18.95" customHeight="1" x14ac:dyDescent="0.25">
      <c r="B6" s="5">
        <v>44927</v>
      </c>
      <c r="C6" s="4" t="s">
        <v>17</v>
      </c>
      <c r="D6" s="3">
        <v>45000</v>
      </c>
      <c r="E6" s="1"/>
    </row>
    <row r="7" spans="2:16" ht="18.95" customHeight="1" x14ac:dyDescent="0.25">
      <c r="B7" s="5">
        <v>44927</v>
      </c>
      <c r="C7" s="4" t="s">
        <v>18</v>
      </c>
      <c r="D7" s="3">
        <v>25000</v>
      </c>
      <c r="E7" s="2"/>
      <c r="H7" s="33" t="s">
        <v>5</v>
      </c>
      <c r="I7" s="34"/>
    </row>
    <row r="8" spans="2:16" ht="18.95" customHeight="1" x14ac:dyDescent="0.25">
      <c r="B8" s="5">
        <v>45291</v>
      </c>
      <c r="C8" s="4" t="s">
        <v>30</v>
      </c>
      <c r="E8" s="2">
        <v>60000</v>
      </c>
      <c r="H8" s="10" t="s">
        <v>36</v>
      </c>
      <c r="I8" s="2">
        <f>I4+I13+I18</f>
        <v>210000</v>
      </c>
      <c r="J8" s="20" t="str">
        <f ca="1">_xlfn.FORMULATEXT(I8)</f>
        <v>=I4+I13+I18</v>
      </c>
    </row>
    <row r="9" spans="2:16" ht="18.95" customHeight="1" x14ac:dyDescent="0.25">
      <c r="B9" s="5">
        <v>45291</v>
      </c>
      <c r="C9" s="4" t="s">
        <v>31</v>
      </c>
      <c r="D9" s="3"/>
      <c r="E9" s="2">
        <v>40000</v>
      </c>
      <c r="H9" s="10" t="s">
        <v>10</v>
      </c>
      <c r="I9" s="2">
        <f>I5+I14+I19+I29</f>
        <v>188000</v>
      </c>
      <c r="J9" s="20" t="str">
        <f t="shared" ref="J9:J10" ca="1" si="0">_xlfn.FORMULATEXT(I9)</f>
        <v>=I5+I14+I19+I29</v>
      </c>
    </row>
    <row r="10" spans="2:16" ht="18.95" customHeight="1" x14ac:dyDescent="0.25">
      <c r="B10" s="23" t="s">
        <v>20</v>
      </c>
      <c r="C10" s="4"/>
      <c r="E10" s="2"/>
      <c r="H10" s="11" t="s">
        <v>11</v>
      </c>
      <c r="I10" s="9">
        <f>I15+I20+I30</f>
        <v>98000</v>
      </c>
      <c r="J10" s="20" t="str">
        <f t="shared" ca="1" si="0"/>
        <v>=I15+I20+I30</v>
      </c>
    </row>
    <row r="11" spans="2:16" ht="18.95" customHeight="1" x14ac:dyDescent="0.25">
      <c r="B11" s="5"/>
      <c r="C11" s="4"/>
      <c r="D11" s="3"/>
      <c r="E11" s="1"/>
      <c r="J11" s="20"/>
    </row>
    <row r="12" spans="2:16" ht="18.95" customHeight="1" x14ac:dyDescent="0.25">
      <c r="B12" s="5">
        <v>45129</v>
      </c>
      <c r="C12" s="4" t="s">
        <v>21</v>
      </c>
      <c r="D12" s="3">
        <v>20000</v>
      </c>
      <c r="E12" s="2"/>
      <c r="H12" s="12" t="s">
        <v>6</v>
      </c>
      <c r="I12" s="13"/>
      <c r="J12" s="20"/>
      <c r="K12" s="20"/>
      <c r="L12" s="20"/>
      <c r="M12" s="20"/>
      <c r="N12" s="20"/>
      <c r="O12" s="20"/>
      <c r="P12" s="20"/>
    </row>
    <row r="13" spans="2:16" ht="18.95" customHeight="1" x14ac:dyDescent="0.25">
      <c r="B13" s="5">
        <v>45291</v>
      </c>
      <c r="C13" s="4" t="s">
        <v>30</v>
      </c>
      <c r="E13" s="2">
        <v>75000</v>
      </c>
      <c r="H13" s="10" t="s">
        <v>34</v>
      </c>
      <c r="I13" s="14">
        <f>3*K13</f>
        <v>75000</v>
      </c>
      <c r="J13" s="20" t="str">
        <f t="shared" ref="J13:J15" ca="1" si="1">_xlfn.FORMULATEXT(I13)</f>
        <v>=3*K13</v>
      </c>
      <c r="K13" s="20">
        <f>150000/6</f>
        <v>25000</v>
      </c>
      <c r="L13" s="20"/>
      <c r="M13" s="20"/>
      <c r="N13" s="20"/>
      <c r="O13" s="20"/>
      <c r="P13" s="20"/>
    </row>
    <row r="14" spans="2:16" ht="18.95" customHeight="1" x14ac:dyDescent="0.25">
      <c r="B14" s="5">
        <v>45291</v>
      </c>
      <c r="C14" s="4" t="s">
        <v>31</v>
      </c>
      <c r="D14" s="3"/>
      <c r="E14" s="2">
        <v>50000</v>
      </c>
      <c r="H14" s="10" t="s">
        <v>12</v>
      </c>
      <c r="I14" s="15">
        <f>2*K13</f>
        <v>50000</v>
      </c>
      <c r="J14" s="20" t="str">
        <f t="shared" ca="1" si="1"/>
        <v>=2*K13</v>
      </c>
      <c r="K14" s="20"/>
      <c r="L14" s="20"/>
      <c r="M14" s="20"/>
      <c r="N14" s="20"/>
      <c r="O14" s="20"/>
      <c r="P14" s="20"/>
    </row>
    <row r="15" spans="2:16" ht="18.95" customHeight="1" x14ac:dyDescent="0.25">
      <c r="B15" s="5">
        <v>45291</v>
      </c>
      <c r="C15" s="4" t="s">
        <v>32</v>
      </c>
      <c r="E15" s="2">
        <v>25000</v>
      </c>
      <c r="H15" s="11" t="s">
        <v>13</v>
      </c>
      <c r="I15" s="16">
        <f>1*K13</f>
        <v>25000</v>
      </c>
      <c r="J15" s="20" t="str">
        <f t="shared" ca="1" si="1"/>
        <v>=1*K13</v>
      </c>
      <c r="K15" s="20"/>
      <c r="L15" s="20"/>
      <c r="M15" s="20"/>
      <c r="N15" s="20"/>
      <c r="O15" s="20"/>
      <c r="P15" s="20"/>
    </row>
    <row r="16" spans="2:16" ht="18.95" customHeight="1" x14ac:dyDescent="0.25">
      <c r="B16" s="22" t="s">
        <v>22</v>
      </c>
      <c r="C16" s="4"/>
      <c r="E16" s="1"/>
      <c r="J16" s="20"/>
      <c r="K16" s="20"/>
      <c r="L16" s="20"/>
      <c r="M16" s="20"/>
      <c r="N16" s="20"/>
      <c r="O16" s="20"/>
      <c r="P16" s="20"/>
    </row>
    <row r="17" spans="2:16" ht="18.95" customHeight="1" x14ac:dyDescent="0.25">
      <c r="B17" s="5">
        <v>44971</v>
      </c>
      <c r="C17" s="4" t="s">
        <v>23</v>
      </c>
      <c r="D17" s="3">
        <v>20000</v>
      </c>
      <c r="E17" s="1"/>
      <c r="H17" s="27" t="s">
        <v>7</v>
      </c>
      <c r="I17" s="28"/>
      <c r="J17" s="20"/>
      <c r="K17" s="20"/>
      <c r="L17" s="20"/>
      <c r="M17" s="20"/>
      <c r="N17" s="20"/>
      <c r="O17" s="20"/>
      <c r="P17" s="20"/>
    </row>
    <row r="18" spans="2:16" ht="18.95" customHeight="1" x14ac:dyDescent="0.25">
      <c r="B18" s="5">
        <v>45291</v>
      </c>
      <c r="C18" s="4" t="s">
        <v>30</v>
      </c>
      <c r="D18" s="3"/>
      <c r="E18" s="2">
        <v>75000</v>
      </c>
      <c r="H18" s="10" t="s">
        <v>34</v>
      </c>
      <c r="I18" s="17">
        <f>3*K18</f>
        <v>75000</v>
      </c>
      <c r="J18" s="20" t="str">
        <f t="shared" ref="J18:J21" ca="1" si="2">_xlfn.FORMULATEXT(I18)</f>
        <v>=3*K18</v>
      </c>
      <c r="K18" s="20">
        <f>175000/7</f>
        <v>25000</v>
      </c>
      <c r="L18" s="20"/>
      <c r="M18" s="20"/>
      <c r="N18" s="20"/>
      <c r="O18" s="20"/>
      <c r="P18" s="20"/>
    </row>
    <row r="19" spans="2:16" ht="18.95" customHeight="1" x14ac:dyDescent="0.25">
      <c r="B19" s="5">
        <v>45291</v>
      </c>
      <c r="C19" s="4" t="s">
        <v>31</v>
      </c>
      <c r="D19" s="3"/>
      <c r="E19" s="2">
        <v>50000</v>
      </c>
      <c r="H19" s="10" t="s">
        <v>12</v>
      </c>
      <c r="I19" s="1">
        <f>2*K18</f>
        <v>50000</v>
      </c>
      <c r="J19" s="20" t="str">
        <f t="shared" ca="1" si="2"/>
        <v>=2*K18</v>
      </c>
      <c r="K19" s="20"/>
      <c r="L19" s="20"/>
      <c r="M19" s="20"/>
      <c r="N19" s="20"/>
      <c r="O19" s="20"/>
      <c r="P19" s="20"/>
    </row>
    <row r="20" spans="2:16" ht="18.95" customHeight="1" x14ac:dyDescent="0.25">
      <c r="B20" s="5">
        <v>45291</v>
      </c>
      <c r="C20" s="4" t="s">
        <v>32</v>
      </c>
      <c r="D20" s="3"/>
      <c r="E20" s="2">
        <v>25000</v>
      </c>
      <c r="H20" s="10" t="s">
        <v>14</v>
      </c>
      <c r="I20" s="1">
        <f>1*K18</f>
        <v>25000</v>
      </c>
      <c r="J20" s="20" t="str">
        <f t="shared" ca="1" si="2"/>
        <v>=1*K18</v>
      </c>
      <c r="K20" s="20"/>
      <c r="L20" s="20"/>
      <c r="M20" s="20"/>
      <c r="N20" s="20"/>
      <c r="O20" s="20"/>
      <c r="P20" s="20"/>
    </row>
    <row r="21" spans="2:16" ht="18.95" customHeight="1" x14ac:dyDescent="0.25">
      <c r="B21" s="5">
        <v>45291</v>
      </c>
      <c r="C21" s="4" t="s">
        <v>33</v>
      </c>
      <c r="D21" s="3"/>
      <c r="E21" s="2">
        <v>25000</v>
      </c>
      <c r="H21" s="11" t="s">
        <v>15</v>
      </c>
      <c r="I21" s="18">
        <f>1*K18</f>
        <v>25000</v>
      </c>
      <c r="J21" s="20" t="str">
        <f t="shared" ca="1" si="2"/>
        <v>=1*K18</v>
      </c>
      <c r="K21" s="20"/>
      <c r="L21" s="20"/>
      <c r="M21" s="20"/>
      <c r="N21" s="20"/>
      <c r="O21" s="20"/>
      <c r="P21" s="20"/>
    </row>
    <row r="22" spans="2:16" ht="18.95" customHeight="1" x14ac:dyDescent="0.25">
      <c r="B22" s="1"/>
      <c r="C22" s="1"/>
      <c r="D22" s="1"/>
      <c r="E22" s="4"/>
      <c r="J22" s="20"/>
      <c r="K22" s="20"/>
      <c r="L22" s="20"/>
      <c r="M22" s="20"/>
      <c r="N22" s="20"/>
      <c r="O22" s="20"/>
      <c r="P22" s="20"/>
    </row>
    <row r="23" spans="2:16" ht="32.25" customHeight="1" x14ac:dyDescent="0.25">
      <c r="B23" s="1"/>
      <c r="C23" s="1"/>
      <c r="D23" s="1"/>
      <c r="E23" s="4"/>
      <c r="H23" s="33" t="s">
        <v>8</v>
      </c>
      <c r="I23" s="34"/>
      <c r="J23" s="20"/>
      <c r="K23" s="20"/>
      <c r="L23" s="20"/>
      <c r="M23" s="20"/>
      <c r="N23" s="20"/>
      <c r="O23" s="20"/>
      <c r="P23" s="20"/>
    </row>
    <row r="24" spans="2:16" ht="22.5" customHeight="1" x14ac:dyDescent="0.25">
      <c r="B24" s="22" t="s">
        <v>24</v>
      </c>
      <c r="C24" s="1"/>
      <c r="D24" s="1"/>
      <c r="E24" s="4"/>
      <c r="H24" s="10" t="s">
        <v>12</v>
      </c>
      <c r="I24" s="2">
        <f>2*K24</f>
        <v>18000</v>
      </c>
      <c r="J24" s="20" t="str">
        <f ca="1">_xlfn.FORMULATEXT(I24)</f>
        <v>=2*K24</v>
      </c>
      <c r="K24" s="20">
        <f>45000/5</f>
        <v>9000</v>
      </c>
      <c r="L24" s="20" t="s">
        <v>27</v>
      </c>
      <c r="M24" s="20"/>
      <c r="N24" s="20"/>
      <c r="O24" s="20"/>
      <c r="P24" s="20"/>
    </row>
    <row r="25" spans="2:16" ht="18.95" customHeight="1" x14ac:dyDescent="0.25">
      <c r="B25" s="5">
        <v>44986</v>
      </c>
      <c r="C25" s="4" t="s">
        <v>25</v>
      </c>
      <c r="E25" s="2"/>
      <c r="H25" s="10" t="s">
        <v>14</v>
      </c>
      <c r="I25" s="2">
        <f>2*K24</f>
        <v>18000</v>
      </c>
      <c r="J25" s="20" t="str">
        <f t="shared" ref="J25:J26" ca="1" si="3">_xlfn.FORMULATEXT(I25)</f>
        <v>=2*K24</v>
      </c>
      <c r="K25" s="20"/>
      <c r="L25" s="20"/>
      <c r="M25" s="20"/>
      <c r="N25" s="20"/>
      <c r="O25" s="20"/>
      <c r="P25" s="20"/>
    </row>
    <row r="26" spans="2:16" ht="18.95" customHeight="1" x14ac:dyDescent="0.25">
      <c r="B26" s="5">
        <v>45291</v>
      </c>
      <c r="C26" s="4" t="s">
        <v>31</v>
      </c>
      <c r="E26" s="2">
        <v>48000</v>
      </c>
      <c r="H26" s="11" t="s">
        <v>15</v>
      </c>
      <c r="I26" s="9">
        <f>1*K24</f>
        <v>9000</v>
      </c>
      <c r="J26" s="20" t="str">
        <f t="shared" ca="1" si="3"/>
        <v>=1*K24</v>
      </c>
      <c r="K26" s="20"/>
      <c r="L26" s="20"/>
      <c r="M26" s="20"/>
      <c r="N26" s="20"/>
      <c r="O26" s="20"/>
      <c r="P26" s="20"/>
    </row>
    <row r="27" spans="2:16" ht="18.95" customHeight="1" x14ac:dyDescent="0.25">
      <c r="B27" s="21">
        <v>45291</v>
      </c>
      <c r="C27" s="1" t="s">
        <v>32</v>
      </c>
      <c r="D27" s="1"/>
      <c r="E27" s="1">
        <v>48000</v>
      </c>
      <c r="J27" s="20"/>
      <c r="K27" s="20"/>
      <c r="L27" s="20"/>
      <c r="M27" s="20"/>
      <c r="N27" s="20"/>
      <c r="O27" s="20"/>
      <c r="P27" s="20"/>
    </row>
    <row r="28" spans="2:16" ht="18.95" customHeight="1" x14ac:dyDescent="0.25">
      <c r="B28" s="5">
        <v>45291</v>
      </c>
      <c r="C28" s="4" t="s">
        <v>33</v>
      </c>
      <c r="E28" s="2">
        <v>24000</v>
      </c>
      <c r="H28" s="27" t="s">
        <v>16</v>
      </c>
      <c r="I28" s="28"/>
      <c r="J28" s="20"/>
      <c r="K28" s="20"/>
      <c r="L28" s="20"/>
      <c r="M28" s="20"/>
      <c r="N28" s="20"/>
      <c r="O28" s="20"/>
      <c r="P28" s="20"/>
    </row>
    <row r="29" spans="2:16" ht="18.95" customHeight="1" x14ac:dyDescent="0.25">
      <c r="B29" s="1"/>
      <c r="C29" s="4"/>
      <c r="E29" s="1"/>
      <c r="H29" s="10" t="s">
        <v>12</v>
      </c>
      <c r="I29" s="2">
        <f>2*K30</f>
        <v>48000</v>
      </c>
      <c r="J29" s="20" t="str">
        <f ca="1">_xlfn.FORMULATEXT(I29)</f>
        <v>=2*K30</v>
      </c>
      <c r="K29" s="20">
        <f>165000-45000</f>
        <v>120000</v>
      </c>
      <c r="L29" s="20" t="s">
        <v>37</v>
      </c>
      <c r="M29" s="20"/>
      <c r="N29" s="20"/>
      <c r="O29" s="20" t="str">
        <f ca="1">_xlfn.FORMULATEXT(K29)</f>
        <v>=165000-45000</v>
      </c>
      <c r="P29" s="20"/>
    </row>
    <row r="30" spans="2:16" ht="18.95" customHeight="1" x14ac:dyDescent="0.25">
      <c r="B30" s="1"/>
      <c r="C30" s="4"/>
      <c r="D30" s="3"/>
      <c r="E30" s="1"/>
      <c r="H30" s="10" t="s">
        <v>14</v>
      </c>
      <c r="I30" s="2">
        <f>2*K30</f>
        <v>48000</v>
      </c>
      <c r="J30" s="20" t="str">
        <f t="shared" ref="J30:J31" ca="1" si="4">_xlfn.FORMULATEXT(I30)</f>
        <v>=2*K30</v>
      </c>
      <c r="K30" s="20">
        <f>120000/5</f>
        <v>24000</v>
      </c>
      <c r="L30" s="20" t="str">
        <f ca="1">_xlfn.FORMULATEXT(K30)</f>
        <v>=120000/5</v>
      </c>
      <c r="M30" s="20" t="s">
        <v>26</v>
      </c>
      <c r="N30" s="20"/>
      <c r="O30" s="20"/>
      <c r="P30" s="20"/>
    </row>
    <row r="31" spans="2:16" ht="18.95" customHeight="1" x14ac:dyDescent="0.25">
      <c r="B31" s="5">
        <v>45291</v>
      </c>
      <c r="C31" s="4" t="s">
        <v>29</v>
      </c>
      <c r="D31" s="3"/>
      <c r="E31" s="2">
        <v>45000</v>
      </c>
      <c r="H31" s="11" t="s">
        <v>15</v>
      </c>
      <c r="I31" s="9">
        <f>1*K30</f>
        <v>24000</v>
      </c>
      <c r="J31" s="20" t="str">
        <f t="shared" ca="1" si="4"/>
        <v>=1*K30</v>
      </c>
      <c r="K31" s="20"/>
      <c r="L31" s="20"/>
      <c r="M31" s="20"/>
      <c r="N31" s="20"/>
      <c r="O31" s="20"/>
      <c r="P31" s="20"/>
    </row>
    <row r="32" spans="2:16" ht="18.95" customHeight="1" x14ac:dyDescent="0.25">
      <c r="B32" s="1"/>
      <c r="C32" s="4"/>
      <c r="E32" s="1"/>
      <c r="K32" s="20"/>
      <c r="L32" s="20"/>
      <c r="M32" s="20"/>
      <c r="N32" s="20"/>
      <c r="O32" s="20"/>
      <c r="P32" s="20"/>
    </row>
    <row r="33" spans="2:5" ht="18.95" customHeight="1" x14ac:dyDescent="0.25">
      <c r="B33" s="1"/>
      <c r="C33" s="4"/>
      <c r="E33" s="1"/>
    </row>
    <row r="34" spans="2:5" ht="18.95" customHeight="1" x14ac:dyDescent="0.25">
      <c r="B34" s="5"/>
      <c r="C34" s="4"/>
      <c r="D34" s="3"/>
      <c r="E34" s="1"/>
    </row>
    <row r="35" spans="2:5" ht="18.95" customHeight="1" x14ac:dyDescent="0.25">
      <c r="B35" s="1"/>
      <c r="C35" s="4"/>
      <c r="E35" s="2"/>
    </row>
    <row r="36" spans="2:5" ht="18.95" customHeight="1" x14ac:dyDescent="0.25">
      <c r="B36" s="1"/>
      <c r="C36" s="4"/>
      <c r="E36" s="1"/>
    </row>
    <row r="37" spans="2:5" ht="18.95" customHeight="1" x14ac:dyDescent="0.25">
      <c r="B37" s="1"/>
      <c r="C37" s="4"/>
      <c r="E37" s="1"/>
    </row>
    <row r="38" spans="2:5" ht="18.95" customHeight="1" x14ac:dyDescent="0.25">
      <c r="B38" s="5"/>
      <c r="C38" s="4"/>
      <c r="D38" s="3"/>
      <c r="E38" s="1"/>
    </row>
    <row r="39" spans="2:5" ht="18.95" customHeight="1" x14ac:dyDescent="0.25">
      <c r="B39" s="1"/>
      <c r="C39" s="4"/>
      <c r="E39" s="2"/>
    </row>
    <row r="40" spans="2:5" ht="18.95" customHeight="1" x14ac:dyDescent="0.25">
      <c r="B40" s="1"/>
      <c r="C40" s="4"/>
      <c r="E40" s="1"/>
    </row>
    <row r="41" spans="2:5" ht="18.95" customHeight="1" x14ac:dyDescent="0.25">
      <c r="B41" s="1"/>
      <c r="C41" s="4"/>
      <c r="D41" s="3"/>
      <c r="E41" s="1"/>
    </row>
    <row r="42" spans="2:5" ht="18.95" customHeight="1" x14ac:dyDescent="0.25">
      <c r="B42" s="1"/>
      <c r="C42" s="4"/>
      <c r="E42" s="2"/>
    </row>
    <row r="43" spans="2:5" ht="18.95" customHeight="1" x14ac:dyDescent="0.25">
      <c r="B43" s="1"/>
      <c r="C43" s="4"/>
      <c r="E43" s="1"/>
    </row>
    <row r="44" spans="2:5" ht="18.95" customHeight="1" x14ac:dyDescent="0.25">
      <c r="B44" s="1"/>
      <c r="C44" s="4"/>
      <c r="D44" s="3"/>
      <c r="E44" s="1"/>
    </row>
    <row r="45" spans="2:5" ht="18.95" customHeight="1" x14ac:dyDescent="0.25">
      <c r="B45" s="1"/>
      <c r="C45" s="4"/>
      <c r="E45" s="2"/>
    </row>
    <row r="46" spans="2:5" ht="18.95" customHeight="1" x14ac:dyDescent="0.25">
      <c r="B46" s="1"/>
      <c r="C46" s="4"/>
      <c r="E46" s="1"/>
    </row>
    <row r="47" spans="2:5" ht="18.95" customHeight="1" x14ac:dyDescent="0.25">
      <c r="B47" s="1"/>
      <c r="C47" s="4"/>
      <c r="D47" s="3"/>
      <c r="E47" s="1"/>
    </row>
    <row r="48" spans="2:5" ht="18.95" customHeight="1" x14ac:dyDescent="0.25">
      <c r="B48" s="1"/>
      <c r="C48" s="4"/>
      <c r="E48" s="2"/>
    </row>
    <row r="49" spans="2:5" ht="18.95" customHeight="1" x14ac:dyDescent="0.25">
      <c r="B49" s="1"/>
      <c r="C49" s="4"/>
      <c r="E49" s="1"/>
    </row>
    <row r="50" spans="2:5" ht="18.95" customHeight="1" x14ac:dyDescent="0.25">
      <c r="B50" s="1"/>
      <c r="C50" s="4"/>
      <c r="E50" s="1"/>
    </row>
    <row r="51" spans="2:5" ht="18.95" customHeight="1" x14ac:dyDescent="0.25">
      <c r="B51" s="5"/>
      <c r="C51" s="4"/>
      <c r="D51" s="3"/>
      <c r="E51" s="1"/>
    </row>
    <row r="52" spans="2:5" ht="18.95" customHeight="1" x14ac:dyDescent="0.25">
      <c r="B52" s="1"/>
      <c r="C52" s="4"/>
      <c r="E52" s="2"/>
    </row>
    <row r="53" spans="2:5" ht="18.95" customHeight="1" x14ac:dyDescent="0.25">
      <c r="B53" s="1"/>
      <c r="C53" s="4"/>
      <c r="E53" s="2"/>
    </row>
    <row r="54" spans="2:5" ht="18.95" customHeight="1" x14ac:dyDescent="0.25">
      <c r="B54" s="1"/>
      <c r="C54" s="4"/>
      <c r="E54" s="2"/>
    </row>
    <row r="55" spans="2:5" ht="18.95" customHeight="1" x14ac:dyDescent="0.25">
      <c r="B55" s="1"/>
      <c r="C55" s="4"/>
      <c r="E55" s="1"/>
    </row>
    <row r="56" spans="2:5" ht="18.95" customHeight="1" x14ac:dyDescent="0.25">
      <c r="B56" s="5"/>
      <c r="C56" s="4"/>
      <c r="D56" s="3"/>
      <c r="E56" s="1"/>
    </row>
    <row r="57" spans="2:5" ht="18.95" customHeight="1" x14ac:dyDescent="0.25">
      <c r="B57" s="1"/>
      <c r="C57" s="4"/>
      <c r="E57" s="2"/>
    </row>
    <row r="58" spans="2:5" ht="18.95" customHeight="1" x14ac:dyDescent="0.25">
      <c r="B58" s="1"/>
      <c r="C58" s="4"/>
      <c r="E58" s="1"/>
    </row>
    <row r="59" spans="2:5" ht="18.95" customHeight="1" x14ac:dyDescent="0.25">
      <c r="B59" s="1"/>
      <c r="C59" s="4"/>
      <c r="D59" s="3"/>
      <c r="E59" s="1"/>
    </row>
    <row r="60" spans="2:5" ht="18.95" customHeight="1" x14ac:dyDescent="0.25">
      <c r="B60" s="1"/>
      <c r="C60" s="4"/>
      <c r="E60" s="2"/>
    </row>
    <row r="61" spans="2:5" ht="18.95" customHeight="1" x14ac:dyDescent="0.25">
      <c r="B61" s="1"/>
      <c r="C61" s="4"/>
      <c r="E61" s="1"/>
    </row>
    <row r="62" spans="2:5" ht="18.95" customHeight="1" x14ac:dyDescent="0.25">
      <c r="B62" s="1"/>
      <c r="C62" s="4"/>
      <c r="D62" s="3"/>
      <c r="E62" s="1"/>
    </row>
    <row r="63" spans="2:5" ht="18.95" customHeight="1" x14ac:dyDescent="0.25">
      <c r="B63" s="1"/>
      <c r="C63" s="4"/>
      <c r="E63" s="2"/>
    </row>
    <row r="64" spans="2:5" ht="18.95" customHeight="1" x14ac:dyDescent="0.25">
      <c r="B64" s="1"/>
      <c r="C64" s="4"/>
      <c r="E64" s="1"/>
    </row>
    <row r="65" spans="2:5" ht="18.95" customHeight="1" x14ac:dyDescent="0.25">
      <c r="B65" s="1"/>
      <c r="C65" s="4"/>
      <c r="E65" s="1"/>
    </row>
    <row r="66" spans="2:5" ht="18.95" customHeight="1" x14ac:dyDescent="0.25">
      <c r="B66" s="1"/>
      <c r="C66" s="4"/>
      <c r="E66" s="1"/>
    </row>
    <row r="67" spans="2:5" ht="18.95" customHeight="1" x14ac:dyDescent="0.25">
      <c r="B67" s="1"/>
      <c r="C67" s="4"/>
      <c r="E67" s="1"/>
    </row>
    <row r="68" spans="2:5" ht="18.95" customHeight="1" x14ac:dyDescent="0.25">
      <c r="B68" s="1"/>
      <c r="C68" s="4"/>
      <c r="E68" s="1"/>
    </row>
  </sheetData>
  <mergeCells count="6">
    <mergeCell ref="H28:I28"/>
    <mergeCell ref="C1:C2"/>
    <mergeCell ref="H3:I3"/>
    <mergeCell ref="H7:I7"/>
    <mergeCell ref="H17:I17"/>
    <mergeCell ref="H23:I23"/>
  </mergeCells>
  <pageMargins left="0.7" right="0.7" top="0.75" bottom="0.75" header="0.3" footer="0.3"/>
  <pageSetup orientation="portrait" r:id="rId1"/>
  <ignoredErrors>
    <ignoredError sqref="K3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956857-3b89-4dab-b2f5-f3177e5db2f0">
      <Terms xmlns="http://schemas.microsoft.com/office/infopath/2007/PartnerControls"/>
    </lcf76f155ced4ddcb4097134ff3c332f>
    <TaxCatchAll xmlns="ffded206-1481-435b-9a94-7d69149deb3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91C2998A2F25478E16990A51B31601" ma:contentTypeVersion="13" ma:contentTypeDescription="Create a new document." ma:contentTypeScope="" ma:versionID="c1859596c8add030e8755d711e743cce">
  <xsd:schema xmlns:xsd="http://www.w3.org/2001/XMLSchema" xmlns:xs="http://www.w3.org/2001/XMLSchema" xmlns:p="http://schemas.microsoft.com/office/2006/metadata/properties" xmlns:ns2="5f956857-3b89-4dab-b2f5-f3177e5db2f0" xmlns:ns3="ffded206-1481-435b-9a94-7d69149deb33" targetNamespace="http://schemas.microsoft.com/office/2006/metadata/properties" ma:root="true" ma:fieldsID="8636bbfcd7a8e12fa64be558c84680fe" ns2:_="" ns3:_="">
    <xsd:import namespace="5f956857-3b89-4dab-b2f5-f3177e5db2f0"/>
    <xsd:import namespace="ffded206-1481-435b-9a94-7d69149deb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56857-3b89-4dab-b2f5-f3177e5db2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aa64ff5-4684-4b4a-903f-71ad00f078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ed206-1481-435b-9a94-7d69149deb3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a1a7d11-d7e8-4f80-b99a-77ecc81bb67c}" ma:internalName="TaxCatchAll" ma:showField="CatchAllData" ma:web="ffded206-1481-435b-9a94-7d69149deb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316512-E565-4BA6-BF67-C8AF28DAEED3}">
  <ds:schemaRefs>
    <ds:schemaRef ds:uri="http://schemas.microsoft.com/office/2006/metadata/properties"/>
    <ds:schemaRef ds:uri="http://schemas.microsoft.com/office/infopath/2007/PartnerControls"/>
    <ds:schemaRef ds:uri="5f956857-3b89-4dab-b2f5-f3177e5db2f0"/>
    <ds:schemaRef ds:uri="ffded206-1481-435b-9a94-7d69149deb33"/>
  </ds:schemaRefs>
</ds:datastoreItem>
</file>

<file path=customXml/itemProps2.xml><?xml version="1.0" encoding="utf-8"?>
<ds:datastoreItem xmlns:ds="http://schemas.openxmlformats.org/officeDocument/2006/customXml" ds:itemID="{BBECBA9D-78ED-4A44-9EA8-47D1DD98E8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093E03-6E5F-4EE5-9B94-364CB478C0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956857-3b89-4dab-b2f5-f3177e5db2f0"/>
    <ds:schemaRef ds:uri="ffded206-1481-435b-9a94-7d69149deb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Padma R</dc:creator>
  <cp:lastModifiedBy>shanee altaf</cp:lastModifiedBy>
  <dcterms:created xsi:type="dcterms:W3CDTF">2015-06-05T18:17:20Z</dcterms:created>
  <dcterms:modified xsi:type="dcterms:W3CDTF">2023-10-29T19:34:09Z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0x0101000E91C2998A2F25478E16990A51B31601</vt:lpwstr>
  </property>
</Properties>
</file>