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ks\Desktop\MS Business Analytics\BAN 501 Prescriptive Analytics\Mod 1\"/>
    </mc:Choice>
  </mc:AlternateContent>
  <xr:revisionPtr revIDLastSave="0" documentId="13_ncr:1_{AB1E3058-60F9-4201-9365-098BEF38FA4F}" xr6:coauthVersionLast="45" xr6:coauthVersionMax="45" xr10:uidLastSave="{00000000-0000-0000-0000-000000000000}"/>
  <bookViews>
    <workbookView xWindow="1920" yWindow="1920" windowWidth="17280" windowHeight="9072" firstSheet="2" activeTab="5" xr2:uid="{7798B2A4-67F6-42D9-AAD3-80F205396C21}"/>
  </bookViews>
  <sheets>
    <sheet name="Extra Problems 1" sheetId="4" r:id="rId1"/>
    <sheet name="Extra Problems 2" sheetId="5" r:id="rId2"/>
    <sheet name="Extra Problems 3" sheetId="6" r:id="rId3"/>
    <sheet name="Extra Problems 4" sheetId="7" r:id="rId4"/>
    <sheet name="Extra Problems 5" sheetId="8" r:id="rId5"/>
    <sheet name="Extra Problem 6" sheetId="9" r:id="rId6"/>
    <sheet name="Question 2-13" sheetId="1" r:id="rId7"/>
    <sheet name="Question 2-14" sheetId="2" r:id="rId8"/>
    <sheet name="Tables and Chairs" sheetId="3" r:id="rId9"/>
  </sheets>
  <definedNames>
    <definedName name="solver_adj" localSheetId="5" hidden="1">'Extra Problem 6'!$B$3:$D$3</definedName>
    <definedName name="solver_adj" localSheetId="0" hidden="1">'Extra Problems 1'!$B$4:$C$4</definedName>
    <definedName name="solver_adj" localSheetId="1" hidden="1">'Extra Problems 2'!$B$3:$D$3</definedName>
    <definedName name="solver_adj" localSheetId="2" hidden="1">'Extra Problems 3'!$B$3:$E$3</definedName>
    <definedName name="solver_adj" localSheetId="3" hidden="1">'Extra Problems 4'!$B$3:$D$3</definedName>
    <definedName name="solver_adj" localSheetId="4" hidden="1">'Extra Problems 5'!$B$3:$E$3</definedName>
    <definedName name="solver_adj" localSheetId="6" hidden="1">'Question 2-13'!$B$4:$C$4</definedName>
    <definedName name="solver_adj" localSheetId="7" hidden="1">'Question 2-14'!$B$4:$C$4</definedName>
    <definedName name="solver_adj" localSheetId="8" hidden="1">'Tables and Chairs'!$B$4:$C$4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4" hidden="1">2</definedName>
    <definedName name="solver_drv" localSheetId="6" hidden="1">2</definedName>
    <definedName name="solver_drv" localSheetId="7" hidden="1">1</definedName>
    <definedName name="solver_drv" localSheetId="8" hidden="1">1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5" hidden="1">'Extra Problem 6'!$E$6:$E$8</definedName>
    <definedName name="solver_lhs1" localSheetId="0" hidden="1">'Extra Problems 1'!$D$8:$D$10</definedName>
    <definedName name="solver_lhs1" localSheetId="1" hidden="1">'Extra Problems 2'!$E$5:$E$6</definedName>
    <definedName name="solver_lhs1" localSheetId="2" hidden="1">'Extra Problems 3'!$F$5:$F$7</definedName>
    <definedName name="solver_lhs1" localSheetId="3" hidden="1">'Extra Problems 4'!$E$6:$E$8</definedName>
    <definedName name="solver_lhs1" localSheetId="4" hidden="1">'Extra Problems 5'!$F$5:$F$8</definedName>
    <definedName name="solver_lhs1" localSheetId="6" hidden="1">'Question 2-13'!$D$10:$D$11</definedName>
    <definedName name="solver_lhs1" localSheetId="7" hidden="1">'Question 2-14'!$D$10</definedName>
    <definedName name="solver_lhs1" localSheetId="8" hidden="1">'Tables and Chairs'!$D$10</definedName>
    <definedName name="solver_lhs2" localSheetId="5" hidden="1">'Extra Problem 6'!$E$9:$E$11</definedName>
    <definedName name="solver_lhs2" localSheetId="1" hidden="1">'Extra Problems 2'!$E$7:$E$9</definedName>
    <definedName name="solver_lhs2" localSheetId="4" hidden="1">'Extra Problems 5'!$F$9:$F$13</definedName>
    <definedName name="solver_lhs2" localSheetId="6" hidden="1">'Question 2-13'!$D$8:$D$9</definedName>
    <definedName name="solver_lhs2" localSheetId="7" hidden="1">'Question 2-14'!$D$7:$D$9</definedName>
    <definedName name="solver_lhs2" localSheetId="8" hidden="1">'Tables and Chairs'!$D$7:$D$9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5" hidden="1">2</definedName>
    <definedName name="solver_num" localSheetId="0" hidden="1">1</definedName>
    <definedName name="solver_num" localSheetId="1" hidden="1">2</definedName>
    <definedName name="solver_num" localSheetId="2" hidden="1">1</definedName>
    <definedName name="solver_num" localSheetId="3" hidden="1">1</definedName>
    <definedName name="solver_num" localSheetId="4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5" hidden="1">'Extra Problem 6'!$G$2</definedName>
    <definedName name="solver_opt" localSheetId="0" hidden="1">'Extra Problems 1'!$F$2</definedName>
    <definedName name="solver_opt" localSheetId="1" hidden="1">'Extra Problems 2'!$H$1</definedName>
    <definedName name="solver_opt" localSheetId="2" hidden="1">'Extra Problems 3'!$H$2</definedName>
    <definedName name="solver_opt" localSheetId="3" hidden="1">'Extra Problems 4'!$G$2</definedName>
    <definedName name="solver_opt" localSheetId="4" hidden="1">'Extra Problems 5'!$H$2</definedName>
    <definedName name="solver_opt" localSheetId="6" hidden="1">'Question 2-13'!$E$2</definedName>
    <definedName name="solver_opt" localSheetId="7" hidden="1">'Question 2-14'!$F$2</definedName>
    <definedName name="solver_opt" localSheetId="8" hidden="1">'Tables and Chairs'!$F$2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4" hidden="1">2</definedName>
    <definedName name="solver_rbv" localSheetId="6" hidden="1">2</definedName>
    <definedName name="solver_rbv" localSheetId="7" hidden="1">1</definedName>
    <definedName name="solver_rbv" localSheetId="8" hidden="1">1</definedName>
    <definedName name="solver_rel1" localSheetId="5" hidden="1">3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2" localSheetId="5" hidden="1">1</definedName>
    <definedName name="solver_rel2" localSheetId="1" hidden="1">3</definedName>
    <definedName name="solver_rel2" localSheetId="4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hs1" localSheetId="5" hidden="1">'Extra Problem 6'!$G$6:$G$8</definedName>
    <definedName name="solver_rhs1" localSheetId="0" hidden="1">'Extra Problems 1'!$F$8:$F$10</definedName>
    <definedName name="solver_rhs1" localSheetId="1" hidden="1">'Extra Problems 2'!$G$5:$G$6</definedName>
    <definedName name="solver_rhs1" localSheetId="2" hidden="1">'Extra Problems 3'!$H$5:$H$7</definedName>
    <definedName name="solver_rhs1" localSheetId="3" hidden="1">'Extra Problems 4'!$G$6:$G$8</definedName>
    <definedName name="solver_rhs1" localSheetId="4" hidden="1">'Extra Problems 5'!$H$5:$H$8</definedName>
    <definedName name="solver_rhs1" localSheetId="6" hidden="1">'Question 2-13'!$F$10:$F$11</definedName>
    <definedName name="solver_rhs1" localSheetId="7" hidden="1">'Question 2-14'!$F$10</definedName>
    <definedName name="solver_rhs1" localSheetId="8" hidden="1">'Tables and Chairs'!$F$10</definedName>
    <definedName name="solver_rhs2" localSheetId="5" hidden="1">'Extra Problem 6'!$G$9:$G$11</definedName>
    <definedName name="solver_rhs2" localSheetId="1" hidden="1">'Extra Problems 2'!$G$7:$G$9</definedName>
    <definedName name="solver_rhs2" localSheetId="4" hidden="1">'Extra Problems 5'!$H$9:$H$13</definedName>
    <definedName name="solver_rhs2" localSheetId="6" hidden="1">'Question 2-13'!$F$8:$F$9</definedName>
    <definedName name="solver_rhs2" localSheetId="7" hidden="1">'Question 2-14'!$F$7:$F$9</definedName>
    <definedName name="solver_rhs2" localSheetId="8" hidden="1">'Tables and Chairs'!$F$7:$F$9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5" hidden="1">1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2</definedName>
    <definedName name="solver_scl" localSheetId="6" hidden="1">2</definedName>
    <definedName name="solver_scl" localSheetId="7" hidden="1">1</definedName>
    <definedName name="solver_scl" localSheetId="8" hidden="1">1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5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varAllo">'Extra Problems 4'!$B$3:$D$3</definedName>
    <definedName name="varCVT">'Extra Problems 2'!$B$3:$D$3</definedName>
    <definedName name="varPAPP">'Extra Problems 3'!$B$3:$E$3</definedName>
    <definedName name="vars">'Question 2-13'!$B$4:$C$4</definedName>
    <definedName name="vars2">'Question 2-14'!$B$4:$C$4</definedName>
    <definedName name="varsBD">'Extra Problems 1'!$B$4:$C$4</definedName>
    <definedName name="varsTC">'Tables and Chairs'!$B$4:$C$4</definedName>
    <definedName name="varStock">'Extra Problems 5'!$B$3:$E$3</definedName>
    <definedName name="varWorkers">'Extra Problem 6'!$B$3:$D$3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9" l="1"/>
  <c r="E11" i="9"/>
  <c r="E10" i="9"/>
  <c r="E9" i="9"/>
  <c r="E8" i="9"/>
  <c r="E7" i="9"/>
  <c r="E6" i="9"/>
  <c r="H2" i="8" l="1"/>
  <c r="F13" i="8"/>
  <c r="F12" i="8"/>
  <c r="F11" i="8"/>
  <c r="F10" i="8"/>
  <c r="F9" i="8"/>
  <c r="F8" i="8"/>
  <c r="F7" i="8"/>
  <c r="F6" i="8"/>
  <c r="F5" i="8"/>
  <c r="G2" i="7"/>
  <c r="E8" i="7"/>
  <c r="E7" i="7"/>
  <c r="E6" i="7"/>
  <c r="G6" i="7"/>
  <c r="H2" i="6"/>
  <c r="F7" i="6"/>
  <c r="F6" i="6"/>
  <c r="F5" i="6"/>
  <c r="H7" i="6"/>
  <c r="H6" i="6"/>
  <c r="H5" i="6"/>
  <c r="H1" i="5"/>
  <c r="E6" i="5"/>
  <c r="E7" i="5"/>
  <c r="E8" i="5"/>
  <c r="E9" i="5"/>
  <c r="E5" i="5"/>
  <c r="F2" i="4" l="1"/>
  <c r="D9" i="4"/>
  <c r="D10" i="4"/>
  <c r="D8" i="4"/>
  <c r="F2" i="3"/>
  <c r="D10" i="3" l="1"/>
  <c r="D9" i="3"/>
  <c r="D8" i="3"/>
  <c r="D7" i="3"/>
  <c r="F2" i="2"/>
  <c r="D10" i="2"/>
  <c r="D9" i="2"/>
  <c r="D8" i="2"/>
  <c r="D7" i="2"/>
  <c r="D11" i="1" l="1"/>
  <c r="D10" i="1"/>
  <c r="D9" i="1"/>
  <c r="D8" i="1"/>
  <c r="E2" i="1"/>
</calcChain>
</file>

<file path=xl/sharedStrings.xml><?xml version="1.0" encoding="utf-8"?>
<sst xmlns="http://schemas.openxmlformats.org/spreadsheetml/2006/main" count="173" uniqueCount="49">
  <si>
    <t>Maximize Profit</t>
  </si>
  <si>
    <t>2X + Y</t>
  </si>
  <si>
    <t>s.t.</t>
  </si>
  <si>
    <t>A</t>
  </si>
  <si>
    <t>B</t>
  </si>
  <si>
    <t>C</t>
  </si>
  <si>
    <t>D</t>
  </si>
  <si>
    <t>X</t>
  </si>
  <si>
    <t>Y</t>
  </si>
  <si>
    <t>&lt;=</t>
  </si>
  <si>
    <t>&gt;=</t>
  </si>
  <si>
    <t>Variables</t>
  </si>
  <si>
    <t>Objective Function</t>
  </si>
  <si>
    <t>Objective</t>
  </si>
  <si>
    <t>Maximize</t>
  </si>
  <si>
    <t>T</t>
  </si>
  <si>
    <t>LHS</t>
  </si>
  <si>
    <t>RHS</t>
  </si>
  <si>
    <t>Profit</t>
  </si>
  <si>
    <t>Assembly Time</t>
  </si>
  <si>
    <t>Painting Time</t>
  </si>
  <si>
    <t>Max B</t>
  </si>
  <si>
    <t>Obective</t>
  </si>
  <si>
    <t>V</t>
  </si>
  <si>
    <t>Chocolate Restraint</t>
  </si>
  <si>
    <t>Vanilla Restraint</t>
  </si>
  <si>
    <t>Chocoate Demand</t>
  </si>
  <si>
    <t>Vanilla Demand</t>
  </si>
  <si>
    <t>Twist Demand</t>
  </si>
  <si>
    <t>Polishing Time</t>
  </si>
  <si>
    <t>Packing Time</t>
  </si>
  <si>
    <t>Maximize Return</t>
  </si>
  <si>
    <t>Return</t>
  </si>
  <si>
    <t>A Constraint</t>
  </si>
  <si>
    <t>B-C Constraint</t>
  </si>
  <si>
    <t>Max</t>
  </si>
  <si>
    <t>Max Profit</t>
  </si>
  <si>
    <t>Total</t>
  </si>
  <si>
    <t>Minimize Labor Cost</t>
  </si>
  <si>
    <t>Worker 1</t>
  </si>
  <si>
    <t>Worker 2</t>
  </si>
  <si>
    <t>Worker 3</t>
  </si>
  <si>
    <t>Cost</t>
  </si>
  <si>
    <t>Product A</t>
  </si>
  <si>
    <t>Product B</t>
  </si>
  <si>
    <t>Product C</t>
  </si>
  <si>
    <t>Worker 1 Constraint</t>
  </si>
  <si>
    <t>Worker 2 Constraint</t>
  </si>
  <si>
    <t>Worker 3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</si>
</sst>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CE27-ED14-4A72-8A58-9B6EE0FD470E}">
  <dimension ref="A1:F10"/>
  <sheetViews>
    <sheetView workbookViewId="0">
      <selection activeCell="D18" sqref="D18"/>
    </sheetView>
  </sheetViews>
  <sheetFormatPr defaultRowHeight="14.4" x14ac:dyDescent="0.3"/>
  <cols>
    <col min="1" max="1" width="13.88671875" bestFit="1" customWidth="1"/>
  </cols>
  <sheetData>
    <row r="1" spans="1:6" x14ac:dyDescent="0.3">
      <c r="A1" t="s">
        <v>0</v>
      </c>
      <c r="B1" t="s">
        <v>4</v>
      </c>
      <c r="C1" t="s">
        <v>6</v>
      </c>
    </row>
    <row r="2" spans="1:6" x14ac:dyDescent="0.3">
      <c r="A2" t="s">
        <v>18</v>
      </c>
      <c r="B2">
        <v>35</v>
      </c>
      <c r="C2">
        <v>45</v>
      </c>
      <c r="E2" t="s">
        <v>22</v>
      </c>
      <c r="F2">
        <f>SUMPRODUCT(varsBD,B2:C2)</f>
        <v>307.8125</v>
      </c>
    </row>
    <row r="4" spans="1:6" x14ac:dyDescent="0.3">
      <c r="A4" t="s">
        <v>11</v>
      </c>
      <c r="B4" s="1">
        <v>4.375</v>
      </c>
      <c r="C4" s="1">
        <v>3.4375</v>
      </c>
    </row>
    <row r="6" spans="1:6" x14ac:dyDescent="0.3">
      <c r="A6" t="s">
        <v>2</v>
      </c>
    </row>
    <row r="7" spans="1:6" x14ac:dyDescent="0.3">
      <c r="D7" t="s">
        <v>16</v>
      </c>
      <c r="F7" t="s">
        <v>17</v>
      </c>
    </row>
    <row r="8" spans="1:6" x14ac:dyDescent="0.3">
      <c r="A8" t="s">
        <v>19</v>
      </c>
      <c r="B8">
        <v>6</v>
      </c>
      <c r="C8">
        <v>4</v>
      </c>
      <c r="D8">
        <f>SUMPRODUCT(varsBD,B8:C8)</f>
        <v>40</v>
      </c>
      <c r="E8" t="s">
        <v>9</v>
      </c>
      <c r="F8">
        <v>40</v>
      </c>
    </row>
    <row r="9" spans="1:6" x14ac:dyDescent="0.3">
      <c r="A9" t="s">
        <v>20</v>
      </c>
      <c r="B9">
        <v>4</v>
      </c>
      <c r="C9">
        <v>8</v>
      </c>
      <c r="D9">
        <f>SUMPRODUCT(varsBD,B9:C9)</f>
        <v>45</v>
      </c>
      <c r="E9" t="s">
        <v>9</v>
      </c>
      <c r="F9">
        <v>45</v>
      </c>
    </row>
    <row r="10" spans="1:6" x14ac:dyDescent="0.3">
      <c r="A10" t="s">
        <v>21</v>
      </c>
      <c r="B10">
        <v>1</v>
      </c>
      <c r="C10">
        <v>0</v>
      </c>
      <c r="D10">
        <f>SUMPRODUCT(varsBD,B10:C10)</f>
        <v>4.375</v>
      </c>
      <c r="E10" t="s">
        <v>9</v>
      </c>
      <c r="F1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5F3F-A9CC-47CB-94B0-8FE3A2D71950}">
  <dimension ref="A1:H9"/>
  <sheetViews>
    <sheetView workbookViewId="0">
      <selection activeCell="H1" sqref="H1"/>
    </sheetView>
  </sheetViews>
  <sheetFormatPr defaultRowHeight="14.4" x14ac:dyDescent="0.3"/>
  <cols>
    <col min="1" max="1" width="17.33203125" bestFit="1" customWidth="1"/>
  </cols>
  <sheetData>
    <row r="1" spans="1:8" x14ac:dyDescent="0.3">
      <c r="A1" t="s">
        <v>0</v>
      </c>
      <c r="B1" t="s">
        <v>5</v>
      </c>
      <c r="C1" t="s">
        <v>23</v>
      </c>
      <c r="D1" t="s">
        <v>15</v>
      </c>
      <c r="G1" t="s">
        <v>13</v>
      </c>
      <c r="H1" s="3">
        <f>SUMPRODUCT(varCVT,B2:D2)</f>
        <v>746.66666666666674</v>
      </c>
    </row>
    <row r="2" spans="1:8" x14ac:dyDescent="0.3">
      <c r="A2" t="s">
        <v>18</v>
      </c>
      <c r="B2">
        <v>2</v>
      </c>
      <c r="C2">
        <v>2.5</v>
      </c>
      <c r="D2">
        <v>3</v>
      </c>
    </row>
    <row r="3" spans="1:8" x14ac:dyDescent="0.3">
      <c r="A3" t="s">
        <v>11</v>
      </c>
      <c r="B3" s="1">
        <v>20</v>
      </c>
      <c r="C3" s="1">
        <v>58.666666666666671</v>
      </c>
      <c r="D3" s="1">
        <v>186.66666666666666</v>
      </c>
    </row>
    <row r="4" spans="1:8" x14ac:dyDescent="0.3">
      <c r="A4" t="s">
        <v>2</v>
      </c>
      <c r="B4" t="s">
        <v>5</v>
      </c>
      <c r="C4" t="s">
        <v>23</v>
      </c>
      <c r="D4" t="s">
        <v>15</v>
      </c>
      <c r="E4" t="s">
        <v>16</v>
      </c>
      <c r="G4" t="s">
        <v>17</v>
      </c>
    </row>
    <row r="5" spans="1:8" x14ac:dyDescent="0.3">
      <c r="A5" t="s">
        <v>24</v>
      </c>
      <c r="B5">
        <v>4</v>
      </c>
      <c r="C5">
        <v>0</v>
      </c>
      <c r="D5">
        <v>3</v>
      </c>
      <c r="E5" s="4">
        <f>SUMPRODUCT(varCVT,B5:D5)</f>
        <v>640</v>
      </c>
      <c r="F5" t="s">
        <v>9</v>
      </c>
      <c r="G5">
        <v>640</v>
      </c>
    </row>
    <row r="6" spans="1:8" x14ac:dyDescent="0.3">
      <c r="A6" t="s">
        <v>25</v>
      </c>
      <c r="B6">
        <v>0</v>
      </c>
      <c r="C6">
        <v>4</v>
      </c>
      <c r="D6">
        <v>2</v>
      </c>
      <c r="E6" s="4">
        <f>SUMPRODUCT(varCVT,B6:D6)</f>
        <v>608</v>
      </c>
      <c r="F6" t="s">
        <v>9</v>
      </c>
      <c r="G6">
        <v>608</v>
      </c>
    </row>
    <row r="7" spans="1:8" x14ac:dyDescent="0.3">
      <c r="A7" t="s">
        <v>26</v>
      </c>
      <c r="B7">
        <v>1</v>
      </c>
      <c r="C7">
        <v>0</v>
      </c>
      <c r="D7">
        <v>0</v>
      </c>
      <c r="E7" s="4">
        <f>SUMPRODUCT(varCVT,B7:D7)</f>
        <v>20</v>
      </c>
      <c r="F7" t="s">
        <v>10</v>
      </c>
      <c r="G7">
        <v>20</v>
      </c>
    </row>
    <row r="8" spans="1:8" x14ac:dyDescent="0.3">
      <c r="A8" t="s">
        <v>27</v>
      </c>
      <c r="B8">
        <v>0</v>
      </c>
      <c r="C8">
        <v>1</v>
      </c>
      <c r="D8">
        <v>0</v>
      </c>
      <c r="E8" s="4">
        <f>SUMPRODUCT(varCVT,B8:D8)</f>
        <v>58.666666666666671</v>
      </c>
      <c r="F8" t="s">
        <v>10</v>
      </c>
      <c r="G8">
        <v>15</v>
      </c>
    </row>
    <row r="9" spans="1:8" x14ac:dyDescent="0.3">
      <c r="A9" t="s">
        <v>28</v>
      </c>
      <c r="B9">
        <v>0</v>
      </c>
      <c r="C9">
        <v>0</v>
      </c>
      <c r="D9">
        <v>1</v>
      </c>
      <c r="E9" s="4">
        <f>SUMPRODUCT(varCVT,B9:D9)</f>
        <v>186.66666666666666</v>
      </c>
      <c r="F9" t="s">
        <v>10</v>
      </c>
      <c r="G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D5B3-B992-4D44-9630-97A70E2F5227}">
  <dimension ref="A1:H7"/>
  <sheetViews>
    <sheetView workbookViewId="0">
      <selection activeCell="G18" sqref="G18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8" x14ac:dyDescent="0.3">
      <c r="A2" t="s">
        <v>18</v>
      </c>
      <c r="B2">
        <v>1.5</v>
      </c>
      <c r="C2">
        <v>2.5</v>
      </c>
      <c r="D2">
        <v>3</v>
      </c>
      <c r="E2">
        <v>4.5</v>
      </c>
      <c r="G2" t="s">
        <v>13</v>
      </c>
      <c r="H2" s="3">
        <f>SUMPRODUCT(varPAPP,B2:E2)</f>
        <v>57983.999999999993</v>
      </c>
    </row>
    <row r="3" spans="1:8" x14ac:dyDescent="0.3">
      <c r="A3" t="s">
        <v>11</v>
      </c>
      <c r="B3" s="1">
        <v>0</v>
      </c>
      <c r="C3" s="1">
        <v>16007.999999999993</v>
      </c>
      <c r="D3" s="1">
        <v>5988.0000000000018</v>
      </c>
      <c r="E3" s="1">
        <v>0</v>
      </c>
    </row>
    <row r="4" spans="1:8" x14ac:dyDescent="0.3">
      <c r="A4" t="s">
        <v>2</v>
      </c>
      <c r="F4" t="s">
        <v>16</v>
      </c>
      <c r="H4" t="s">
        <v>17</v>
      </c>
    </row>
    <row r="5" spans="1:8" x14ac:dyDescent="0.3">
      <c r="A5" t="s">
        <v>19</v>
      </c>
      <c r="B5">
        <v>2</v>
      </c>
      <c r="C5">
        <v>4</v>
      </c>
      <c r="D5">
        <v>3</v>
      </c>
      <c r="E5">
        <v>7</v>
      </c>
      <c r="F5" s="4">
        <f>SUMPRODUCT(varPAPP,B5:E5)</f>
        <v>81995.999999999971</v>
      </c>
      <c r="G5" t="s">
        <v>9</v>
      </c>
      <c r="H5">
        <f>1667*60</f>
        <v>100020</v>
      </c>
    </row>
    <row r="6" spans="1:8" x14ac:dyDescent="0.3">
      <c r="A6" t="s">
        <v>29</v>
      </c>
      <c r="B6">
        <v>3</v>
      </c>
      <c r="C6">
        <v>2</v>
      </c>
      <c r="D6">
        <v>3</v>
      </c>
      <c r="E6">
        <v>4</v>
      </c>
      <c r="F6" s="4">
        <f>SUMPRODUCT(varPAPP,B6:E6)</f>
        <v>49979.999999999993</v>
      </c>
      <c r="G6" t="s">
        <v>9</v>
      </c>
      <c r="H6">
        <f>833*60</f>
        <v>49980</v>
      </c>
    </row>
    <row r="7" spans="1:8" x14ac:dyDescent="0.3">
      <c r="A7" t="s">
        <v>30</v>
      </c>
      <c r="B7">
        <v>2</v>
      </c>
      <c r="C7">
        <v>3</v>
      </c>
      <c r="D7">
        <v>2</v>
      </c>
      <c r="E7">
        <v>5</v>
      </c>
      <c r="F7" s="4">
        <f>SUMPRODUCT(varPAPP,B7:E7)</f>
        <v>59999.999999999985</v>
      </c>
      <c r="G7" t="s">
        <v>9</v>
      </c>
      <c r="H7">
        <f>1000*60</f>
        <v>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BA1-CC7A-4540-81CD-6368229A1A2D}">
  <dimension ref="A1:G8"/>
  <sheetViews>
    <sheetView workbookViewId="0">
      <selection activeCell="G2" sqref="G2"/>
    </sheetView>
  </sheetViews>
  <sheetFormatPr defaultRowHeight="14.4" x14ac:dyDescent="0.3"/>
  <cols>
    <col min="1" max="1" width="14.77734375" bestFit="1" customWidth="1"/>
  </cols>
  <sheetData>
    <row r="1" spans="1:7" x14ac:dyDescent="0.3">
      <c r="A1" t="s">
        <v>31</v>
      </c>
      <c r="B1" t="s">
        <v>3</v>
      </c>
      <c r="C1" t="s">
        <v>4</v>
      </c>
      <c r="D1" t="s">
        <v>5</v>
      </c>
    </row>
    <row r="2" spans="1:7" x14ac:dyDescent="0.3">
      <c r="A2" t="s">
        <v>32</v>
      </c>
      <c r="B2">
        <v>0.15</v>
      </c>
      <c r="C2">
        <v>0.12</v>
      </c>
      <c r="D2">
        <v>0.13</v>
      </c>
      <c r="F2" t="s">
        <v>13</v>
      </c>
      <c r="G2" s="3">
        <f>SUMPRODUCT(varAllo,B2:D2)</f>
        <v>100500</v>
      </c>
    </row>
    <row r="3" spans="1:7" x14ac:dyDescent="0.3">
      <c r="A3" t="s">
        <v>11</v>
      </c>
      <c r="B3" s="1">
        <v>150000</v>
      </c>
      <c r="C3" s="1">
        <v>0</v>
      </c>
      <c r="D3" s="1">
        <v>600000</v>
      </c>
    </row>
    <row r="5" spans="1:7" x14ac:dyDescent="0.3">
      <c r="A5" t="s">
        <v>2</v>
      </c>
      <c r="B5" t="s">
        <v>3</v>
      </c>
      <c r="C5" t="s">
        <v>4</v>
      </c>
      <c r="D5" t="s">
        <v>5</v>
      </c>
      <c r="E5" t="s">
        <v>16</v>
      </c>
      <c r="G5" t="s">
        <v>17</v>
      </c>
    </row>
    <row r="6" spans="1:7" x14ac:dyDescent="0.3">
      <c r="A6" t="s">
        <v>33</v>
      </c>
      <c r="B6">
        <v>1</v>
      </c>
      <c r="C6">
        <v>0</v>
      </c>
      <c r="D6">
        <v>0</v>
      </c>
      <c r="E6" s="4">
        <f>SUMPRODUCT(varAllo,B6:D6)</f>
        <v>150000</v>
      </c>
      <c r="F6" t="s">
        <v>9</v>
      </c>
      <c r="G6">
        <f>750000*0.2</f>
        <v>150000</v>
      </c>
    </row>
    <row r="7" spans="1:7" x14ac:dyDescent="0.3">
      <c r="A7" t="s">
        <v>34</v>
      </c>
      <c r="B7">
        <v>0</v>
      </c>
      <c r="C7">
        <v>1</v>
      </c>
      <c r="D7">
        <v>-1</v>
      </c>
      <c r="E7" s="4">
        <f>SUMPRODUCT(varAllo,B7:D7)</f>
        <v>-600000</v>
      </c>
      <c r="F7" t="s">
        <v>9</v>
      </c>
      <c r="G7">
        <v>0</v>
      </c>
    </row>
    <row r="8" spans="1:7" x14ac:dyDescent="0.3">
      <c r="A8" t="s">
        <v>35</v>
      </c>
      <c r="B8">
        <v>1</v>
      </c>
      <c r="C8">
        <v>1</v>
      </c>
      <c r="D8">
        <v>1</v>
      </c>
      <c r="E8" s="4">
        <f>SUMPRODUCT(varAllo,B8:D8)</f>
        <v>750000</v>
      </c>
      <c r="F8" t="s">
        <v>9</v>
      </c>
      <c r="G8">
        <v>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8C0A-8488-4275-97A2-B052BB9C1C7F}">
  <dimension ref="A1:H13"/>
  <sheetViews>
    <sheetView workbookViewId="0">
      <selection activeCell="K11" sqref="K11"/>
    </sheetView>
  </sheetViews>
  <sheetFormatPr defaultRowHeight="14.4" x14ac:dyDescent="0.3"/>
  <sheetData>
    <row r="1" spans="1:8" x14ac:dyDescent="0.3">
      <c r="A1" t="s">
        <v>36</v>
      </c>
      <c r="B1" t="s">
        <v>3</v>
      </c>
      <c r="C1" t="s">
        <v>4</v>
      </c>
      <c r="D1" t="s">
        <v>5</v>
      </c>
      <c r="E1" t="s">
        <v>6</v>
      </c>
    </row>
    <row r="2" spans="1:8" x14ac:dyDescent="0.3">
      <c r="A2" t="s">
        <v>18</v>
      </c>
      <c r="B2">
        <v>4.5</v>
      </c>
      <c r="C2">
        <v>3</v>
      </c>
      <c r="D2">
        <v>2.75</v>
      </c>
      <c r="E2">
        <v>3.75</v>
      </c>
      <c r="G2" t="s">
        <v>13</v>
      </c>
      <c r="H2" s="3">
        <f>SUMPRODUCT(varStock,B2:E2)</f>
        <v>350000</v>
      </c>
    </row>
    <row r="3" spans="1:8" x14ac:dyDescent="0.3">
      <c r="A3" t="s">
        <v>11</v>
      </c>
      <c r="B3" s="1">
        <v>25000</v>
      </c>
      <c r="C3" s="1">
        <v>25000</v>
      </c>
      <c r="D3" s="1">
        <v>25000</v>
      </c>
      <c r="E3" s="1">
        <v>25000</v>
      </c>
    </row>
    <row r="4" spans="1:8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16</v>
      </c>
      <c r="H4" t="s">
        <v>17</v>
      </c>
    </row>
    <row r="5" spans="1:8" x14ac:dyDescent="0.3">
      <c r="A5" t="s">
        <v>3</v>
      </c>
      <c r="B5">
        <v>1</v>
      </c>
      <c r="F5" s="5">
        <f t="shared" ref="F5:F13" si="0">SUMPRODUCT(varStock,B5:E5)</f>
        <v>25000</v>
      </c>
      <c r="G5" t="s">
        <v>10</v>
      </c>
      <c r="H5">
        <v>10000</v>
      </c>
    </row>
    <row r="6" spans="1:8" x14ac:dyDescent="0.3">
      <c r="A6" t="s">
        <v>4</v>
      </c>
      <c r="C6">
        <v>1</v>
      </c>
      <c r="F6" s="5">
        <f t="shared" si="0"/>
        <v>25000</v>
      </c>
      <c r="G6" t="s">
        <v>10</v>
      </c>
      <c r="H6">
        <v>10000</v>
      </c>
    </row>
    <row r="7" spans="1:8" x14ac:dyDescent="0.3">
      <c r="A7" t="s">
        <v>5</v>
      </c>
      <c r="D7">
        <v>1</v>
      </c>
      <c r="F7" s="5">
        <f t="shared" si="0"/>
        <v>25000</v>
      </c>
      <c r="G7" t="s">
        <v>10</v>
      </c>
      <c r="H7">
        <v>10000</v>
      </c>
    </row>
    <row r="8" spans="1:8" x14ac:dyDescent="0.3">
      <c r="A8" t="s">
        <v>6</v>
      </c>
      <c r="E8">
        <v>1</v>
      </c>
      <c r="F8" s="5">
        <f t="shared" si="0"/>
        <v>25000</v>
      </c>
      <c r="G8" t="s">
        <v>10</v>
      </c>
      <c r="H8">
        <v>10000</v>
      </c>
    </row>
    <row r="9" spans="1:8" x14ac:dyDescent="0.3">
      <c r="A9" t="s">
        <v>37</v>
      </c>
      <c r="B9">
        <v>1</v>
      </c>
      <c r="C9">
        <v>1</v>
      </c>
      <c r="D9">
        <v>1</v>
      </c>
      <c r="E9">
        <v>1</v>
      </c>
      <c r="F9" s="5">
        <f t="shared" si="0"/>
        <v>100000</v>
      </c>
      <c r="G9" t="s">
        <v>9</v>
      </c>
      <c r="H9">
        <v>100000</v>
      </c>
    </row>
    <row r="10" spans="1:8" x14ac:dyDescent="0.3">
      <c r="A10" t="s">
        <v>3</v>
      </c>
      <c r="B10">
        <v>1</v>
      </c>
      <c r="F10" s="5">
        <f t="shared" si="0"/>
        <v>25000</v>
      </c>
      <c r="G10" t="s">
        <v>9</v>
      </c>
      <c r="H10">
        <v>25000</v>
      </c>
    </row>
    <row r="11" spans="1:8" x14ac:dyDescent="0.3">
      <c r="A11" t="s">
        <v>4</v>
      </c>
      <c r="C11">
        <v>1</v>
      </c>
      <c r="F11" s="5">
        <f t="shared" si="0"/>
        <v>25000</v>
      </c>
      <c r="G11" t="s">
        <v>9</v>
      </c>
      <c r="H11">
        <v>25000</v>
      </c>
    </row>
    <row r="12" spans="1:8" x14ac:dyDescent="0.3">
      <c r="A12" t="s">
        <v>5</v>
      </c>
      <c r="D12">
        <v>1</v>
      </c>
      <c r="F12" s="5">
        <f t="shared" si="0"/>
        <v>25000</v>
      </c>
      <c r="G12" t="s">
        <v>9</v>
      </c>
      <c r="H12">
        <v>25000</v>
      </c>
    </row>
    <row r="13" spans="1:8" x14ac:dyDescent="0.3">
      <c r="A13" t="s">
        <v>6</v>
      </c>
      <c r="E13">
        <v>1</v>
      </c>
      <c r="F13" s="5">
        <f t="shared" si="0"/>
        <v>25000</v>
      </c>
      <c r="G13" t="s">
        <v>9</v>
      </c>
      <c r="H13">
        <v>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8B21-1DAC-42B6-A8DF-0CB86D8010F0}">
  <dimension ref="A1:G11"/>
  <sheetViews>
    <sheetView tabSelected="1" workbookViewId="0">
      <selection activeCell="G2" sqref="G2"/>
    </sheetView>
  </sheetViews>
  <sheetFormatPr defaultRowHeight="14.4" x14ac:dyDescent="0.3"/>
  <cols>
    <col min="1" max="1" width="17.77734375" bestFit="1" customWidth="1"/>
  </cols>
  <sheetData>
    <row r="1" spans="1:7" x14ac:dyDescent="0.3">
      <c r="A1" t="s">
        <v>38</v>
      </c>
      <c r="B1" t="s">
        <v>39</v>
      </c>
      <c r="C1" t="s">
        <v>40</v>
      </c>
      <c r="D1" t="s">
        <v>41</v>
      </c>
    </row>
    <row r="2" spans="1:7" x14ac:dyDescent="0.3">
      <c r="A2" t="s">
        <v>42</v>
      </c>
      <c r="B2">
        <v>50</v>
      </c>
      <c r="C2">
        <v>40</v>
      </c>
      <c r="D2">
        <v>45</v>
      </c>
      <c r="F2" t="s">
        <v>13</v>
      </c>
      <c r="G2" s="3">
        <f>SUMPRODUCT(varWorkers,B2:D2)</f>
        <v>715.38461538461547</v>
      </c>
    </row>
    <row r="3" spans="1:7" x14ac:dyDescent="0.3">
      <c r="A3" t="s">
        <v>11</v>
      </c>
      <c r="B3" s="6">
        <v>0</v>
      </c>
      <c r="C3" s="7">
        <v>9.2307692307692317</v>
      </c>
      <c r="D3" s="8">
        <v>7.6923076923076916</v>
      </c>
    </row>
    <row r="5" spans="1:7" x14ac:dyDescent="0.3">
      <c r="E5" t="s">
        <v>16</v>
      </c>
      <c r="G5" t="s">
        <v>17</v>
      </c>
    </row>
    <row r="6" spans="1:7" x14ac:dyDescent="0.3">
      <c r="A6" t="s">
        <v>43</v>
      </c>
      <c r="B6">
        <v>15</v>
      </c>
      <c r="C6">
        <v>5</v>
      </c>
      <c r="D6">
        <v>20</v>
      </c>
      <c r="E6" s="4">
        <f>SUMPRODUCT(varWorkers,B6:D6)</f>
        <v>200</v>
      </c>
      <c r="F6" t="s">
        <v>10</v>
      </c>
      <c r="G6">
        <v>200</v>
      </c>
    </row>
    <row r="7" spans="1:7" x14ac:dyDescent="0.3">
      <c r="A7" t="s">
        <v>44</v>
      </c>
      <c r="B7">
        <v>10</v>
      </c>
      <c r="C7">
        <v>20</v>
      </c>
      <c r="D7">
        <v>15</v>
      </c>
      <c r="E7" s="4">
        <f>SUMPRODUCT(varWorkers,B7:D7)</f>
        <v>300</v>
      </c>
      <c r="F7" t="s">
        <v>10</v>
      </c>
      <c r="G7">
        <v>300</v>
      </c>
    </row>
    <row r="8" spans="1:7" x14ac:dyDescent="0.3">
      <c r="A8" t="s">
        <v>45</v>
      </c>
      <c r="B8">
        <v>30</v>
      </c>
      <c r="C8">
        <v>35</v>
      </c>
      <c r="D8">
        <v>25</v>
      </c>
      <c r="E8" s="4">
        <f>SUMPRODUCT(varWorkers,B8:D8)</f>
        <v>515.38461538461536</v>
      </c>
      <c r="F8" t="s">
        <v>10</v>
      </c>
      <c r="G8">
        <v>400</v>
      </c>
    </row>
    <row r="9" spans="1:7" x14ac:dyDescent="0.3">
      <c r="A9" t="s">
        <v>46</v>
      </c>
      <c r="B9">
        <v>1</v>
      </c>
      <c r="E9" s="4">
        <f>SUMPRODUCT(varWorkers,B9:D9)</f>
        <v>0</v>
      </c>
      <c r="F9" t="s">
        <v>9</v>
      </c>
      <c r="G9">
        <v>20</v>
      </c>
    </row>
    <row r="10" spans="1:7" x14ac:dyDescent="0.3">
      <c r="A10" t="s">
        <v>47</v>
      </c>
      <c r="C10">
        <v>1</v>
      </c>
      <c r="E10" s="4">
        <f>SUMPRODUCT(varWorkers,B10:D10)</f>
        <v>9.2307692307692317</v>
      </c>
      <c r="F10" t="s">
        <v>9</v>
      </c>
      <c r="G10">
        <v>20</v>
      </c>
    </row>
    <row r="11" spans="1:7" x14ac:dyDescent="0.3">
      <c r="A11" t="s">
        <v>48</v>
      </c>
      <c r="D11">
        <v>1</v>
      </c>
      <c r="E11" s="4">
        <f>SUMPRODUCT(varWorkers,B11:D11)</f>
        <v>7.6923076923076916</v>
      </c>
      <c r="F11" t="s">
        <v>9</v>
      </c>
      <c r="G1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1792-2D47-41F3-8AEB-60B0F0A2939E}">
  <dimension ref="A1:F11"/>
  <sheetViews>
    <sheetView workbookViewId="0">
      <selection activeCell="E2" sqref="E2"/>
    </sheetView>
  </sheetViews>
  <sheetFormatPr defaultRowHeight="14.4" x14ac:dyDescent="0.3"/>
  <cols>
    <col min="1" max="1" width="13.88671875" bestFit="1" customWidth="1"/>
    <col min="4" max="4" width="16.21875" bestFit="1" customWidth="1"/>
  </cols>
  <sheetData>
    <row r="1" spans="1:6" x14ac:dyDescent="0.3">
      <c r="A1" t="s">
        <v>0</v>
      </c>
      <c r="B1" t="s">
        <v>7</v>
      </c>
      <c r="C1" t="s">
        <v>8</v>
      </c>
    </row>
    <row r="2" spans="1:6" x14ac:dyDescent="0.3">
      <c r="A2" t="s">
        <v>1</v>
      </c>
      <c r="B2">
        <v>2</v>
      </c>
      <c r="C2">
        <v>1</v>
      </c>
      <c r="D2" t="s">
        <v>12</v>
      </c>
      <c r="E2" s="3">
        <f>SUMPRODUCT(B2:C2,vars)</f>
        <v>8.5</v>
      </c>
    </row>
    <row r="3" spans="1:6" x14ac:dyDescent="0.3">
      <c r="B3" t="s">
        <v>7</v>
      </c>
      <c r="C3" t="s">
        <v>8</v>
      </c>
    </row>
    <row r="4" spans="1:6" x14ac:dyDescent="0.3">
      <c r="A4" t="s">
        <v>11</v>
      </c>
      <c r="B4" s="1">
        <v>2.2999999999999998</v>
      </c>
      <c r="C4" s="1">
        <v>3.9000000000000012</v>
      </c>
    </row>
    <row r="6" spans="1:6" x14ac:dyDescent="0.3">
      <c r="A6" t="s">
        <v>2</v>
      </c>
    </row>
    <row r="7" spans="1:6" x14ac:dyDescent="0.3">
      <c r="B7" t="s">
        <v>7</v>
      </c>
      <c r="C7" t="s">
        <v>8</v>
      </c>
    </row>
    <row r="8" spans="1:6" x14ac:dyDescent="0.3">
      <c r="A8" t="s">
        <v>3</v>
      </c>
      <c r="B8">
        <v>3</v>
      </c>
      <c r="C8">
        <v>6</v>
      </c>
      <c r="D8" s="4">
        <f>SUMPRODUCT(vars,B8:C8)</f>
        <v>30.300000000000004</v>
      </c>
      <c r="E8" t="s">
        <v>9</v>
      </c>
      <c r="F8" s="2">
        <v>32</v>
      </c>
    </row>
    <row r="9" spans="1:6" x14ac:dyDescent="0.3">
      <c r="A9" t="s">
        <v>4</v>
      </c>
      <c r="B9">
        <v>7</v>
      </c>
      <c r="C9">
        <v>1</v>
      </c>
      <c r="D9" s="4">
        <f>SUMPRODUCT(vars,B9:C9)</f>
        <v>20</v>
      </c>
      <c r="E9" t="s">
        <v>9</v>
      </c>
      <c r="F9" s="2">
        <v>20</v>
      </c>
    </row>
    <row r="10" spans="1:6" x14ac:dyDescent="0.3">
      <c r="A10" t="s">
        <v>5</v>
      </c>
      <c r="B10">
        <v>3</v>
      </c>
      <c r="C10">
        <v>-1</v>
      </c>
      <c r="D10" s="4">
        <f>SUMPRODUCT(vars,B10:C10)</f>
        <v>2.9999999999999982</v>
      </c>
      <c r="E10" t="s">
        <v>10</v>
      </c>
      <c r="F10" s="2">
        <v>3</v>
      </c>
    </row>
    <row r="11" spans="1:6" x14ac:dyDescent="0.3">
      <c r="A11" t="s">
        <v>6</v>
      </c>
      <c r="B11">
        <v>1</v>
      </c>
      <c r="C11">
        <v>1</v>
      </c>
      <c r="D11" s="4">
        <f>SUMPRODUCT(vars,B11:C11)</f>
        <v>6.2000000000000011</v>
      </c>
      <c r="E11" t="s">
        <v>10</v>
      </c>
      <c r="F11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23DF-B27B-4D18-ABFC-91DCF0727C7F}">
  <dimension ref="A1:F10"/>
  <sheetViews>
    <sheetView workbookViewId="0">
      <selection activeCell="D7" sqref="D7"/>
    </sheetView>
  </sheetViews>
  <sheetFormatPr defaultRowHeight="14.4" x14ac:dyDescent="0.3"/>
  <cols>
    <col min="1" max="1" width="13.88671875" bestFit="1" customWidth="1"/>
  </cols>
  <sheetData>
    <row r="1" spans="1:6" x14ac:dyDescent="0.3">
      <c r="A1" t="s">
        <v>0</v>
      </c>
      <c r="B1" t="s">
        <v>7</v>
      </c>
      <c r="C1" t="s">
        <v>8</v>
      </c>
    </row>
    <row r="2" spans="1:6" x14ac:dyDescent="0.3">
      <c r="B2">
        <v>4</v>
      </c>
      <c r="C2">
        <v>5</v>
      </c>
      <c r="E2" t="s">
        <v>13</v>
      </c>
      <c r="F2">
        <f>SUMPRODUCT(B2:C2,vars2)</f>
        <v>35.5</v>
      </c>
    </row>
    <row r="4" spans="1:6" x14ac:dyDescent="0.3">
      <c r="A4" t="s">
        <v>11</v>
      </c>
      <c r="B4" s="1">
        <v>7</v>
      </c>
      <c r="C4" s="1">
        <v>1.4999999999999998</v>
      </c>
    </row>
    <row r="6" spans="1:6" x14ac:dyDescent="0.3">
      <c r="A6" t="s">
        <v>2</v>
      </c>
      <c r="B6" t="s">
        <v>7</v>
      </c>
      <c r="C6" t="s">
        <v>8</v>
      </c>
    </row>
    <row r="7" spans="1:6" x14ac:dyDescent="0.3">
      <c r="B7">
        <v>5</v>
      </c>
      <c r="C7">
        <v>2</v>
      </c>
      <c r="D7">
        <f>SUMPRODUCT(vars2,B7:C7)</f>
        <v>38</v>
      </c>
      <c r="E7" t="s">
        <v>9</v>
      </c>
      <c r="F7">
        <v>40</v>
      </c>
    </row>
    <row r="8" spans="1:6" x14ac:dyDescent="0.3">
      <c r="B8">
        <v>3</v>
      </c>
      <c r="C8">
        <v>6</v>
      </c>
      <c r="D8">
        <f>SUMPRODUCT(vars2,B8:C8)</f>
        <v>30</v>
      </c>
      <c r="E8" t="s">
        <v>9</v>
      </c>
      <c r="F8">
        <v>30</v>
      </c>
    </row>
    <row r="9" spans="1:6" x14ac:dyDescent="0.3">
      <c r="B9">
        <v>1</v>
      </c>
      <c r="C9">
        <v>0</v>
      </c>
      <c r="D9">
        <f>SUMPRODUCT(vars2,B9:C9)</f>
        <v>7</v>
      </c>
      <c r="E9" t="s">
        <v>9</v>
      </c>
      <c r="F9">
        <v>7</v>
      </c>
    </row>
    <row r="10" spans="1:6" x14ac:dyDescent="0.3">
      <c r="B10">
        <v>2</v>
      </c>
      <c r="C10">
        <v>-1</v>
      </c>
      <c r="D10">
        <f>SUMPRODUCT(vars2,B10:C10)</f>
        <v>12.5</v>
      </c>
      <c r="E10" t="s">
        <v>10</v>
      </c>
      <c r="F1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AF29-DB49-4773-A11C-51B6DBBFFCEE}">
  <dimension ref="A1:F10"/>
  <sheetViews>
    <sheetView workbookViewId="0">
      <selection activeCell="E10" sqref="E10"/>
    </sheetView>
  </sheetViews>
  <sheetFormatPr defaultRowHeight="14.4" x14ac:dyDescent="0.3"/>
  <sheetData>
    <row r="1" spans="1:6" x14ac:dyDescent="0.3">
      <c r="A1" t="s">
        <v>14</v>
      </c>
      <c r="B1" t="s">
        <v>15</v>
      </c>
      <c r="C1" t="s">
        <v>5</v>
      </c>
    </row>
    <row r="2" spans="1:6" x14ac:dyDescent="0.3">
      <c r="B2">
        <v>7</v>
      </c>
      <c r="C2">
        <v>5</v>
      </c>
      <c r="E2" t="s">
        <v>13</v>
      </c>
      <c r="F2">
        <f>SUMPRODUCT(B2:C2,varsTC)</f>
        <v>4040</v>
      </c>
    </row>
    <row r="4" spans="1:6" x14ac:dyDescent="0.3">
      <c r="A4" t="s">
        <v>11</v>
      </c>
      <c r="B4" s="1">
        <v>320</v>
      </c>
      <c r="C4" s="1">
        <v>360</v>
      </c>
    </row>
    <row r="6" spans="1:6" x14ac:dyDescent="0.3">
      <c r="A6" t="s">
        <v>2</v>
      </c>
      <c r="B6" t="s">
        <v>15</v>
      </c>
      <c r="C6" t="s">
        <v>5</v>
      </c>
      <c r="D6" t="s">
        <v>16</v>
      </c>
      <c r="F6" t="s">
        <v>17</v>
      </c>
    </row>
    <row r="7" spans="1:6" x14ac:dyDescent="0.3">
      <c r="B7">
        <v>3</v>
      </c>
      <c r="C7">
        <v>4</v>
      </c>
      <c r="D7">
        <f>SUMPRODUCT(varsTC,B7:C7)</f>
        <v>2400</v>
      </c>
      <c r="E7" t="s">
        <v>9</v>
      </c>
      <c r="F7">
        <v>2400</v>
      </c>
    </row>
    <row r="8" spans="1:6" x14ac:dyDescent="0.3">
      <c r="B8">
        <v>2</v>
      </c>
      <c r="C8">
        <v>1</v>
      </c>
      <c r="D8">
        <f>SUMPRODUCT(varsTC,B8:C8)</f>
        <v>1000</v>
      </c>
      <c r="E8" t="s">
        <v>9</v>
      </c>
      <c r="F8">
        <v>1000</v>
      </c>
    </row>
    <row r="9" spans="1:6" x14ac:dyDescent="0.3">
      <c r="B9">
        <v>0</v>
      </c>
      <c r="C9">
        <v>1</v>
      </c>
      <c r="D9">
        <f>SUMPRODUCT(varsTC,B9:C9)</f>
        <v>360</v>
      </c>
      <c r="E9" t="s">
        <v>9</v>
      </c>
      <c r="F9">
        <v>450</v>
      </c>
    </row>
    <row r="10" spans="1:6" x14ac:dyDescent="0.3">
      <c r="B10">
        <v>1</v>
      </c>
      <c r="C10">
        <v>0</v>
      </c>
      <c r="D10">
        <f>SUMPRODUCT(varsTC,B10:C10)</f>
        <v>320</v>
      </c>
      <c r="E10" t="s">
        <v>10</v>
      </c>
      <c r="F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Extra Problems 1</vt:lpstr>
      <vt:lpstr>Extra Problems 2</vt:lpstr>
      <vt:lpstr>Extra Problems 3</vt:lpstr>
      <vt:lpstr>Extra Problems 4</vt:lpstr>
      <vt:lpstr>Extra Problems 5</vt:lpstr>
      <vt:lpstr>Extra Problem 6</vt:lpstr>
      <vt:lpstr>Question 2-13</vt:lpstr>
      <vt:lpstr>Question 2-14</vt:lpstr>
      <vt:lpstr>Tables and Chairs</vt:lpstr>
      <vt:lpstr>varAllo</vt:lpstr>
      <vt:lpstr>varCVT</vt:lpstr>
      <vt:lpstr>varPAPP</vt:lpstr>
      <vt:lpstr>vars</vt:lpstr>
      <vt:lpstr>vars2</vt:lpstr>
      <vt:lpstr>varsBD</vt:lpstr>
      <vt:lpstr>varsTC</vt:lpstr>
      <vt:lpstr>varStock</vt:lpstr>
      <vt:lpstr>varWorkers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Sanchez</dc:creator>
  <cp:lastModifiedBy>Dan Sanchez</cp:lastModifiedBy>
  <dcterms:created xsi:type="dcterms:W3CDTF">2021-01-23T15:57:51Z</dcterms:created>
  <dcterms:modified xsi:type="dcterms:W3CDTF">2021-01-24T04:03:13Z</dcterms:modified>
</cp:coreProperties>
</file>