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ocks\Desktop\MS Business Analytics\BAN 501 Prescriptive Analytics\Mod 3\"/>
    </mc:Choice>
  </mc:AlternateContent>
  <xr:revisionPtr revIDLastSave="0" documentId="13_ncr:1_{2F26BE3D-2E48-4CF3-970E-67E98F239425}" xr6:coauthVersionLast="45" xr6:coauthVersionMax="45" xr10:uidLastSave="{00000000-0000-0000-0000-000000000000}"/>
  <bookViews>
    <workbookView xWindow="2568" yWindow="1116" windowWidth="18096" windowHeight="10356" xr2:uid="{00000000-000D-0000-FFFF-FFFF00000000}"/>
  </bookViews>
  <sheets>
    <sheet name="Question 1" sheetId="1" r:id="rId1"/>
    <sheet name="Question 2" sheetId="2" r:id="rId2"/>
  </sheets>
  <definedNames>
    <definedName name="solver_adj" localSheetId="0" hidden="1">'Question 1'!$B$4:$H$7</definedName>
    <definedName name="solver_adj" localSheetId="1" hidden="1">'Question 2'!$B$11:$F$15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'Question 1'!$N$21:$N$24</definedName>
    <definedName name="solver_lhs1" localSheetId="1" hidden="1">'Question 2'!$J$22:$J$31</definedName>
    <definedName name="solver_lhs2" localSheetId="0" hidden="1">'Question 1'!$N$25:$N$31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'Question 1'!$B$20</definedName>
    <definedName name="solver_opt" localSheetId="1" hidden="1">'Question 2'!$B$17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hs1" localSheetId="0" hidden="1">'Question 1'!$P$21:$P$24</definedName>
    <definedName name="solver_rhs1" localSheetId="1" hidden="1">'Question 2'!$L$22:$L$31</definedName>
    <definedName name="solver_rhs2" localSheetId="0" hidden="1">'Question 1'!$P$25:$P$31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varsShip">'Question 1'!$B$4:$H$7</definedName>
    <definedName name="varsTask">'Question 2'!$B$11:$F$15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7" i="2" l="1"/>
  <c r="I26" i="2"/>
  <c r="J26" i="2" s="1"/>
  <c r="I25" i="2"/>
  <c r="J25" i="2" s="1"/>
  <c r="I24" i="2"/>
  <c r="J24" i="2" s="1"/>
  <c r="I23" i="2"/>
  <c r="J23" i="2" s="1"/>
  <c r="I22" i="2"/>
  <c r="J22" i="2" s="1"/>
  <c r="H31" i="2"/>
  <c r="J31" i="2" s="1"/>
  <c r="H30" i="2"/>
  <c r="J30" i="2" s="1"/>
  <c r="H29" i="2"/>
  <c r="J29" i="2" s="1"/>
  <c r="H28" i="2"/>
  <c r="J28" i="2" s="1"/>
  <c r="H27" i="2"/>
  <c r="J27" i="2" s="1"/>
  <c r="B20" i="1" l="1"/>
  <c r="B22" i="1" s="1"/>
  <c r="H8" i="1"/>
  <c r="L31" i="1" s="1"/>
  <c r="N31" i="1" s="1"/>
  <c r="G8" i="1"/>
  <c r="L30" i="1" s="1"/>
  <c r="N30" i="1" s="1"/>
  <c r="F8" i="1"/>
  <c r="L29" i="1" s="1"/>
  <c r="N29" i="1" s="1"/>
  <c r="E8" i="1"/>
  <c r="L28" i="1" s="1"/>
  <c r="N28" i="1" s="1"/>
  <c r="D8" i="1"/>
  <c r="L27" i="1" s="1"/>
  <c r="N27" i="1" s="1"/>
  <c r="C8" i="1"/>
  <c r="L26" i="1" s="1"/>
  <c r="N26" i="1" s="1"/>
  <c r="B8" i="1"/>
  <c r="L25" i="1" s="1"/>
  <c r="N25" i="1" s="1"/>
  <c r="I7" i="1"/>
  <c r="M24" i="1" s="1"/>
  <c r="N24" i="1" s="1"/>
  <c r="I6" i="1"/>
  <c r="M23" i="1" s="1"/>
  <c r="N23" i="1" s="1"/>
  <c r="I5" i="1"/>
  <c r="M22" i="1" s="1"/>
  <c r="N22" i="1" s="1"/>
  <c r="I4" i="1"/>
  <c r="M21" i="1" s="1"/>
  <c r="N21" i="1" s="1"/>
</calcChain>
</file>

<file path=xl/sharedStrings.xml><?xml version="1.0" encoding="utf-8"?>
<sst xmlns="http://schemas.openxmlformats.org/spreadsheetml/2006/main" count="112" uniqueCount="50">
  <si>
    <t>From</t>
  </si>
  <si>
    <t>Tacoma</t>
  </si>
  <si>
    <t>San Diego</t>
  </si>
  <si>
    <t>Dallas</t>
  </si>
  <si>
    <t>Denver</t>
  </si>
  <si>
    <t>St. Louis</t>
  </si>
  <si>
    <t>Tampa</t>
  </si>
  <si>
    <t>Baltimore</t>
  </si>
  <si>
    <t>Atlanta</t>
  </si>
  <si>
    <t>Louisville</t>
  </si>
  <si>
    <t>Detroit</t>
  </si>
  <si>
    <t>Phoenix</t>
  </si>
  <si>
    <t>Demand</t>
  </si>
  <si>
    <t>Cost</t>
  </si>
  <si>
    <t>Capacity</t>
  </si>
  <si>
    <t>Demand &gt; Capacity</t>
  </si>
  <si>
    <t>Shipments</t>
  </si>
  <si>
    <t>Node</t>
  </si>
  <si>
    <t>Flow Balance Equations</t>
  </si>
  <si>
    <t>Flow In</t>
  </si>
  <si>
    <t>Flow Out</t>
  </si>
  <si>
    <t>Sign</t>
  </si>
  <si>
    <t>RHS</t>
  </si>
  <si>
    <t>=</t>
  </si>
  <si>
    <t>&lt;=</t>
  </si>
  <si>
    <t>Flow in</t>
  </si>
  <si>
    <t>Net Flow (LHS)</t>
  </si>
  <si>
    <t>Tasks</t>
  </si>
  <si>
    <t>Programmer</t>
  </si>
  <si>
    <t>Flow balance equations</t>
  </si>
  <si>
    <t>Objective (Min Hours)</t>
  </si>
  <si>
    <t>A</t>
  </si>
  <si>
    <t>B</t>
  </si>
  <si>
    <t>C</t>
  </si>
  <si>
    <t>D</t>
  </si>
  <si>
    <t>E</t>
  </si>
  <si>
    <t>Objective (Min Shipping Cost)</t>
  </si>
  <si>
    <t>Production Cost (At Capacity)</t>
  </si>
  <si>
    <t>Total Cost</t>
  </si>
  <si>
    <r>
      <t>P</t>
    </r>
    <r>
      <rPr>
        <vertAlign val="subscript"/>
        <sz val="11"/>
        <color theme="1"/>
        <rFont val="Calibri"/>
        <family val="2"/>
        <scheme val="minor"/>
      </rPr>
      <t>1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</si>
  <si>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</si>
  <si>
    <r>
      <t>P</t>
    </r>
    <r>
      <rPr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</si>
  <si>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scheme val="minor"/>
      </rPr>
      <t>4</t>
    </r>
  </si>
  <si>
    <r>
      <t>P</t>
    </r>
    <r>
      <rPr>
        <vertAlign val="subscript"/>
        <sz val="11"/>
        <color theme="1"/>
        <rFont val="Calibri"/>
        <family val="2"/>
        <scheme val="minor"/>
      </rPr>
      <t>5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</si>
  <si>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</si>
  <si>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</si>
  <si>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</si>
  <si>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</si>
  <si>
    <r>
      <t>T</t>
    </r>
    <r>
      <rPr>
        <vertAlign val="subscript"/>
        <sz val="11"/>
        <color theme="1"/>
        <rFont val="Calibri"/>
        <family val="2"/>
        <scheme val="minor"/>
      </rPr>
      <t>5</t>
    </r>
  </si>
  <si>
    <t>To (Distributors)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</si>
</sst>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 applyBorder="1"/>
    <xf numFmtId="164" fontId="0" fillId="0" borderId="1" xfId="2" applyNumberFormat="1" applyFont="1" applyBorder="1"/>
    <xf numFmtId="165" fontId="0" fillId="0" borderId="1" xfId="1" applyNumberFormat="1" applyFont="1" applyBorder="1"/>
    <xf numFmtId="0" fontId="0" fillId="0" borderId="0" xfId="0" applyBorder="1"/>
    <xf numFmtId="2" fontId="0" fillId="0" borderId="2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3" xfId="0" applyBorder="1"/>
    <xf numFmtId="0" fontId="0" fillId="0" borderId="8" xfId="0" applyBorder="1"/>
    <xf numFmtId="2" fontId="0" fillId="0" borderId="13" xfId="0" applyNumberFormat="1" applyBorder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/>
    <xf numFmtId="0" fontId="0" fillId="2" borderId="1" xfId="0" applyFill="1" applyBorder="1"/>
    <xf numFmtId="0" fontId="2" fillId="0" borderId="0" xfId="0" applyFont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13" xfId="0" applyFont="1" applyBorder="1" applyAlignment="1">
      <alignment horizontal="center"/>
    </xf>
    <xf numFmtId="0" fontId="0" fillId="0" borderId="1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1" fontId="0" fillId="4" borderId="3" xfId="0" applyNumberForma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1" fontId="0" fillId="4" borderId="13" xfId="0" applyNumberFormat="1" applyFill="1" applyBorder="1"/>
    <xf numFmtId="1" fontId="0" fillId="4" borderId="14" xfId="0" applyNumberFormat="1" applyFill="1" applyBorder="1"/>
    <xf numFmtId="1" fontId="0" fillId="4" borderId="15" xfId="0" applyNumberFormat="1" applyFill="1" applyBorder="1"/>
    <xf numFmtId="166" fontId="0" fillId="3" borderId="0" xfId="2" applyNumberFormat="1" applyFont="1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2" xfId="0" applyFont="1" applyBorder="1"/>
    <xf numFmtId="0" fontId="0" fillId="4" borderId="4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5" xfId="0" applyFill="1" applyBorder="1"/>
    <xf numFmtId="49" fontId="0" fillId="0" borderId="13" xfId="0" applyNumberFormat="1" applyFill="1" applyBorder="1"/>
    <xf numFmtId="49" fontId="0" fillId="0" borderId="14" xfId="0" applyNumberFormat="1" applyFill="1" applyBorder="1"/>
    <xf numFmtId="49" fontId="0" fillId="0" borderId="15" xfId="0" applyNumberFormat="1" applyFill="1" applyBorder="1"/>
    <xf numFmtId="0" fontId="2" fillId="0" borderId="14" xfId="0" applyFont="1" applyBorder="1"/>
    <xf numFmtId="167" fontId="0" fillId="0" borderId="0" xfId="0" applyNumberFormat="1"/>
    <xf numFmtId="167" fontId="2" fillId="3" borderId="0" xfId="0" applyNumberFormat="1" applyFont="1" applyFill="1"/>
    <xf numFmtId="0" fontId="2" fillId="3" borderId="1" xfId="0" applyFont="1" applyFill="1" applyBorder="1"/>
    <xf numFmtId="0" fontId="0" fillId="2" borderId="15" xfId="0" applyFill="1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3" borderId="1" xfId="0" applyFill="1" applyBorder="1"/>
    <xf numFmtId="0" fontId="0" fillId="3" borderId="15" xfId="0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251460</xdr:colOff>
      <xdr:row>0</xdr:row>
      <xdr:rowOff>7620</xdr:rowOff>
    </xdr:from>
    <xdr:to>
      <xdr:col>17</xdr:col>
      <xdr:colOff>0</xdr:colOff>
      <xdr:row>15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77592B-DB2A-4727-94D9-CA407E0DC9E7}"/>
            </a:ext>
          </a:extLst>
        </xdr:cNvPr>
        <xdr:cNvSpPr txBox="1"/>
      </xdr:nvSpPr>
      <xdr:spPr>
        <a:xfrm>
          <a:off x="7879080" y="7620"/>
          <a:ext cx="4343400" cy="2766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Definitions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	{ S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(Atlanta), S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(Louisville), S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(Detroit), S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(Phoenix) }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	{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(Tacoma),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(San Diego),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(Dallas),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(Denver),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(St. Louis),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(Tampa),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(Baltimore) }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Amount of flow from source node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demand node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j,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 S, 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­Cost of Transportation from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­Cost of Production at node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min Z: 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S)∑(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D)C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S)∑(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D)P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b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­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Constraints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D)X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∀ 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S)X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≤ 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∀ 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∈ 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306917</xdr:colOff>
      <xdr:row>0</xdr:row>
      <xdr:rowOff>129661</xdr:rowOff>
    </xdr:from>
    <xdr:to>
      <xdr:col>12</xdr:col>
      <xdr:colOff>6626</xdr:colOff>
      <xdr:row>16</xdr:row>
      <xdr:rowOff>185530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EB1745-66FB-4E66-A69C-65683EBC1BAE}"/>
            </a:ext>
          </a:extLst>
        </xdr:cNvPr>
        <xdr:cNvSpPr txBox="1"/>
      </xdr:nvSpPr>
      <xdr:spPr>
        <a:xfrm>
          <a:off x="4706639" y="129661"/>
          <a:ext cx="3357309" cy="31833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Definitions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	{P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(Programmer 1),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(Programmer 2), 	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(Programmer 3),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(Programmer 4), 	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(Programmer 5)}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	{T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(Task 1), T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(Task 2), T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(Task 3), 	T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(Task 4), T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(Task 5)}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{1 if Programmer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assigned to Task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otherwise}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	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­Total Days from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min Z: 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)D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b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>
            <a:effectLst/>
          </a:endParaRPr>
        </a:p>
        <a:p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­</a:t>
          </a:r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Constraints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T)X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∀ 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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∑(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∈ P)X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ij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  ∀ 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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</a:t>
          </a:r>
          <a:endParaRPr lang="en-US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1"/>
  <sheetViews>
    <sheetView tabSelected="1" zoomScale="91" workbookViewId="0">
      <selection activeCell="J24" sqref="J24"/>
    </sheetView>
  </sheetViews>
  <sheetFormatPr defaultRowHeight="14.4" x14ac:dyDescent="0.3"/>
  <cols>
    <col min="1" max="1" width="26.44140625" bestFit="1" customWidth="1"/>
    <col min="2" max="2" width="12.44140625" bestFit="1" customWidth="1"/>
    <col min="10" max="10" width="10.109375" bestFit="1" customWidth="1"/>
    <col min="14" max="14" width="13.77734375" bestFit="1" customWidth="1"/>
    <col min="15" max="15" width="13.33203125" bestFit="1" customWidth="1"/>
  </cols>
  <sheetData>
    <row r="2" spans="1:10" x14ac:dyDescent="0.3">
      <c r="A2" s="29" t="s">
        <v>16</v>
      </c>
      <c r="B2" s="76" t="s">
        <v>49</v>
      </c>
      <c r="C2" s="77"/>
      <c r="D2" s="77"/>
      <c r="E2" s="77"/>
      <c r="F2" s="77"/>
      <c r="G2" s="77"/>
      <c r="H2" s="78"/>
    </row>
    <row r="3" spans="1:10" x14ac:dyDescent="0.3">
      <c r="A3" s="29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  <c r="I3" s="20" t="s">
        <v>20</v>
      </c>
    </row>
    <row r="4" spans="1:10" x14ac:dyDescent="0.3">
      <c r="A4" s="17" t="s">
        <v>8</v>
      </c>
      <c r="B4" s="30">
        <v>0</v>
      </c>
      <c r="C4" s="30">
        <v>0</v>
      </c>
      <c r="D4" s="30">
        <v>0</v>
      </c>
      <c r="E4" s="30">
        <v>0</v>
      </c>
      <c r="F4" s="30">
        <v>0</v>
      </c>
      <c r="G4" s="74">
        <v>11900</v>
      </c>
      <c r="H4" s="74">
        <v>6100</v>
      </c>
      <c r="I4" s="39">
        <f>SUM(B4:H4)</f>
        <v>18000</v>
      </c>
    </row>
    <row r="5" spans="1:10" x14ac:dyDescent="0.3">
      <c r="A5" s="17" t="s">
        <v>9</v>
      </c>
      <c r="B5" s="30">
        <v>0</v>
      </c>
      <c r="C5" s="30">
        <v>0</v>
      </c>
      <c r="D5" s="30">
        <v>0</v>
      </c>
      <c r="E5" s="30">
        <v>0</v>
      </c>
      <c r="F5" s="74">
        <v>15000</v>
      </c>
      <c r="G5" s="30">
        <v>0</v>
      </c>
      <c r="H5" s="30">
        <v>0</v>
      </c>
      <c r="I5" s="39">
        <f t="shared" ref="I5:I7" si="0">SUM(B5:H5)</f>
        <v>15000</v>
      </c>
    </row>
    <row r="6" spans="1:10" x14ac:dyDescent="0.3">
      <c r="A6" s="17" t="s">
        <v>10</v>
      </c>
      <c r="B6" s="30">
        <v>0</v>
      </c>
      <c r="C6" s="30">
        <v>0</v>
      </c>
      <c r="D6" s="74">
        <v>7500</v>
      </c>
      <c r="E6" s="74">
        <v>9600</v>
      </c>
      <c r="F6" s="74">
        <v>400</v>
      </c>
      <c r="G6" s="30">
        <v>0</v>
      </c>
      <c r="H6" s="74">
        <v>500</v>
      </c>
      <c r="I6" s="39">
        <f t="shared" si="0"/>
        <v>18000</v>
      </c>
    </row>
    <row r="7" spans="1:10" x14ac:dyDescent="0.3">
      <c r="A7" s="18" t="s">
        <v>11</v>
      </c>
      <c r="B7" s="74">
        <v>5500</v>
      </c>
      <c r="C7" s="74">
        <v>11500</v>
      </c>
      <c r="D7" s="74">
        <v>3000</v>
      </c>
      <c r="E7" s="30">
        <v>0</v>
      </c>
      <c r="F7" s="30">
        <v>0</v>
      </c>
      <c r="G7" s="30">
        <v>0</v>
      </c>
      <c r="H7" s="30">
        <v>0</v>
      </c>
      <c r="I7" s="38">
        <f t="shared" si="0"/>
        <v>20000</v>
      </c>
    </row>
    <row r="8" spans="1:10" x14ac:dyDescent="0.3">
      <c r="A8" s="36" t="s">
        <v>25</v>
      </c>
      <c r="B8" s="37">
        <f>SUM(B4:B7)</f>
        <v>5500</v>
      </c>
      <c r="C8" s="37">
        <f t="shared" ref="C8:H8" si="1">SUM(C4:C7)</f>
        <v>11500</v>
      </c>
      <c r="D8" s="37">
        <f t="shared" si="1"/>
        <v>10500</v>
      </c>
      <c r="E8" s="37">
        <f t="shared" si="1"/>
        <v>9600</v>
      </c>
      <c r="F8" s="37">
        <f t="shared" si="1"/>
        <v>15400</v>
      </c>
      <c r="G8" s="37">
        <f t="shared" si="1"/>
        <v>11900</v>
      </c>
      <c r="H8" s="38">
        <f t="shared" si="1"/>
        <v>6600</v>
      </c>
    </row>
    <row r="11" spans="1:10" x14ac:dyDescent="0.3">
      <c r="A11" s="29" t="s">
        <v>16</v>
      </c>
      <c r="B11" s="76" t="s">
        <v>49</v>
      </c>
      <c r="C11" s="77"/>
      <c r="D11" s="77"/>
      <c r="E11" s="77"/>
      <c r="F11" s="77"/>
      <c r="G11" s="77"/>
      <c r="H11" s="78"/>
    </row>
    <row r="12" spans="1:10" x14ac:dyDescent="0.3">
      <c r="A12" s="29" t="s">
        <v>0</v>
      </c>
      <c r="B12" s="15" t="s">
        <v>1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4" t="s">
        <v>7</v>
      </c>
      <c r="I12" s="14" t="s">
        <v>13</v>
      </c>
      <c r="J12" s="12" t="s">
        <v>14</v>
      </c>
    </row>
    <row r="13" spans="1:10" x14ac:dyDescent="0.3">
      <c r="A13" s="17" t="s">
        <v>8</v>
      </c>
      <c r="B13" s="1">
        <v>2.5</v>
      </c>
      <c r="C13" s="1">
        <v>2.75</v>
      </c>
      <c r="D13" s="1">
        <v>1.75</v>
      </c>
      <c r="E13" s="1">
        <v>2</v>
      </c>
      <c r="F13" s="1">
        <v>2.1</v>
      </c>
      <c r="G13" s="1">
        <v>1.8</v>
      </c>
      <c r="H13" s="8">
        <v>1.65</v>
      </c>
      <c r="I13" s="2">
        <v>35.5</v>
      </c>
      <c r="J13" s="3">
        <v>18000</v>
      </c>
    </row>
    <row r="14" spans="1:10" x14ac:dyDescent="0.3">
      <c r="A14" s="17" t="s">
        <v>9</v>
      </c>
      <c r="B14" s="1">
        <v>1.85</v>
      </c>
      <c r="C14" s="1">
        <v>1.9</v>
      </c>
      <c r="D14" s="1">
        <v>1.5</v>
      </c>
      <c r="E14" s="1">
        <v>1.6</v>
      </c>
      <c r="F14" s="1">
        <v>1</v>
      </c>
      <c r="G14" s="1">
        <v>1.9</v>
      </c>
      <c r="H14" s="8">
        <v>1.85</v>
      </c>
      <c r="I14" s="2">
        <v>37.5</v>
      </c>
      <c r="J14" s="3">
        <v>15000</v>
      </c>
    </row>
    <row r="15" spans="1:10" x14ac:dyDescent="0.3">
      <c r="A15" s="17" t="s">
        <v>10</v>
      </c>
      <c r="B15" s="1">
        <v>2.2999999999999998</v>
      </c>
      <c r="C15" s="1">
        <v>2.25</v>
      </c>
      <c r="D15" s="1">
        <v>1.85</v>
      </c>
      <c r="E15" s="1">
        <v>1.25</v>
      </c>
      <c r="F15" s="1">
        <v>1.5</v>
      </c>
      <c r="G15" s="1">
        <v>2.25</v>
      </c>
      <c r="H15" s="8">
        <v>2</v>
      </c>
      <c r="I15" s="2">
        <v>37.25</v>
      </c>
      <c r="J15" s="3">
        <v>18000</v>
      </c>
    </row>
    <row r="16" spans="1:10" x14ac:dyDescent="0.3">
      <c r="A16" s="18" t="s">
        <v>11</v>
      </c>
      <c r="B16" s="10">
        <v>1.9</v>
      </c>
      <c r="C16" s="10">
        <v>0.9</v>
      </c>
      <c r="D16" s="10">
        <v>1.6</v>
      </c>
      <c r="E16" s="10">
        <v>1.75</v>
      </c>
      <c r="F16" s="10">
        <v>2</v>
      </c>
      <c r="G16" s="10">
        <v>2.5</v>
      </c>
      <c r="H16" s="11">
        <v>2.65</v>
      </c>
      <c r="I16" s="2">
        <v>36.25</v>
      </c>
      <c r="J16" s="3">
        <v>20000</v>
      </c>
    </row>
    <row r="17" spans="1:18" x14ac:dyDescent="0.3">
      <c r="A17" s="4"/>
      <c r="B17" s="4"/>
      <c r="C17" s="4"/>
      <c r="D17" s="4"/>
      <c r="E17" s="4"/>
      <c r="F17" s="4"/>
      <c r="G17" s="4"/>
      <c r="H17" s="4"/>
    </row>
    <row r="18" spans="1:18" x14ac:dyDescent="0.3">
      <c r="A18" s="12" t="s">
        <v>12</v>
      </c>
      <c r="B18" s="13">
        <v>5500</v>
      </c>
      <c r="C18" s="13">
        <v>11500</v>
      </c>
      <c r="D18" s="13">
        <v>10500</v>
      </c>
      <c r="E18" s="13">
        <v>9600</v>
      </c>
      <c r="F18" s="13">
        <v>15400</v>
      </c>
      <c r="G18" s="13">
        <v>12500</v>
      </c>
      <c r="H18" s="13">
        <v>6600</v>
      </c>
      <c r="I18" s="82" t="s">
        <v>15</v>
      </c>
      <c r="J18" s="82"/>
    </row>
    <row r="19" spans="1:18" x14ac:dyDescent="0.3">
      <c r="K19" s="76" t="s">
        <v>18</v>
      </c>
      <c r="L19" s="77"/>
      <c r="M19" s="77"/>
      <c r="N19" s="77"/>
      <c r="O19" s="77"/>
      <c r="P19" s="78"/>
    </row>
    <row r="20" spans="1:18" x14ac:dyDescent="0.3">
      <c r="A20" s="31" t="s">
        <v>36</v>
      </c>
      <c r="B20" s="49">
        <f>SUMPRODUCT(varsShip,B13:H16)</f>
        <v>99560</v>
      </c>
      <c r="K20" s="26" t="s">
        <v>17</v>
      </c>
      <c r="L20" s="27" t="s">
        <v>19</v>
      </c>
      <c r="M20" s="27" t="s">
        <v>20</v>
      </c>
      <c r="N20" s="35" t="s">
        <v>26</v>
      </c>
      <c r="O20" s="28" t="s">
        <v>21</v>
      </c>
      <c r="P20" s="28" t="s">
        <v>22</v>
      </c>
    </row>
    <row r="21" spans="1:18" x14ac:dyDescent="0.3">
      <c r="A21" s="65" t="s">
        <v>37</v>
      </c>
      <c r="B21" s="66">
        <f>SUMPRODUCT(J13:J16,I13:I16)</f>
        <v>2597000</v>
      </c>
      <c r="K21" s="16" t="s">
        <v>8</v>
      </c>
      <c r="L21" s="5"/>
      <c r="M21" s="43">
        <f>I4</f>
        <v>18000</v>
      </c>
      <c r="N21" s="46">
        <f>L21-M21</f>
        <v>-18000</v>
      </c>
      <c r="O21" s="6" t="s">
        <v>23</v>
      </c>
      <c r="P21" s="32">
        <v>-18000</v>
      </c>
    </row>
    <row r="22" spans="1:18" x14ac:dyDescent="0.3">
      <c r="A22" s="65" t="s">
        <v>38</v>
      </c>
      <c r="B22" s="67">
        <f>SUM(B20:B21)</f>
        <v>2696560</v>
      </c>
      <c r="K22" s="17" t="s">
        <v>9</v>
      </c>
      <c r="L22" s="7"/>
      <c r="M22" s="44">
        <f>I5</f>
        <v>15000</v>
      </c>
      <c r="N22" s="47">
        <f t="shared" ref="N22:N31" si="2">L22-M22</f>
        <v>-15000</v>
      </c>
      <c r="O22" s="6" t="s">
        <v>23</v>
      </c>
      <c r="P22" s="33">
        <v>-15000</v>
      </c>
    </row>
    <row r="23" spans="1:18" x14ac:dyDescent="0.3">
      <c r="K23" s="17" t="s">
        <v>10</v>
      </c>
      <c r="L23" s="7"/>
      <c r="M23" s="44">
        <f>I6</f>
        <v>18000</v>
      </c>
      <c r="N23" s="47">
        <f t="shared" si="2"/>
        <v>-18000</v>
      </c>
      <c r="O23" s="6" t="s">
        <v>23</v>
      </c>
      <c r="P23" s="33">
        <v>-18000</v>
      </c>
      <c r="Q23" s="4"/>
      <c r="R23" s="4"/>
    </row>
    <row r="24" spans="1:18" x14ac:dyDescent="0.3">
      <c r="K24" s="18" t="s">
        <v>11</v>
      </c>
      <c r="L24" s="9"/>
      <c r="M24" s="45">
        <f>I7</f>
        <v>20000</v>
      </c>
      <c r="N24" s="48">
        <f t="shared" si="2"/>
        <v>-20000</v>
      </c>
      <c r="O24" s="6" t="s">
        <v>23</v>
      </c>
      <c r="P24" s="34">
        <v>-20000</v>
      </c>
      <c r="Q24" s="4"/>
      <c r="R24" s="4"/>
    </row>
    <row r="25" spans="1:18" x14ac:dyDescent="0.3">
      <c r="K25" s="21" t="s">
        <v>1</v>
      </c>
      <c r="L25" s="40">
        <f>B8</f>
        <v>5500</v>
      </c>
      <c r="M25" s="23"/>
      <c r="N25" s="46">
        <f>L25-M25</f>
        <v>5500</v>
      </c>
      <c r="O25" s="25" t="s">
        <v>24</v>
      </c>
      <c r="P25" s="16">
        <v>5500</v>
      </c>
    </row>
    <row r="26" spans="1:18" x14ac:dyDescent="0.3">
      <c r="K26" s="19" t="s">
        <v>2</v>
      </c>
      <c r="L26" s="41">
        <f>C8</f>
        <v>11500</v>
      </c>
      <c r="M26" s="4"/>
      <c r="N26" s="47">
        <f t="shared" si="2"/>
        <v>11500</v>
      </c>
      <c r="O26" s="25" t="s">
        <v>24</v>
      </c>
      <c r="P26" s="17">
        <v>11500</v>
      </c>
    </row>
    <row r="27" spans="1:18" x14ac:dyDescent="0.3">
      <c r="K27" s="19" t="s">
        <v>3</v>
      </c>
      <c r="L27" s="41">
        <f>D8</f>
        <v>10500</v>
      </c>
      <c r="M27" s="4"/>
      <c r="N27" s="47">
        <f t="shared" si="2"/>
        <v>10500</v>
      </c>
      <c r="O27" s="25" t="s">
        <v>24</v>
      </c>
      <c r="P27" s="17">
        <v>10500</v>
      </c>
    </row>
    <row r="28" spans="1:18" x14ac:dyDescent="0.3">
      <c r="K28" s="19" t="s">
        <v>4</v>
      </c>
      <c r="L28" s="41">
        <f>E8</f>
        <v>9600</v>
      </c>
      <c r="M28" s="4"/>
      <c r="N28" s="47">
        <f t="shared" si="2"/>
        <v>9600</v>
      </c>
      <c r="O28" s="25" t="s">
        <v>24</v>
      </c>
      <c r="P28" s="17">
        <v>9600</v>
      </c>
    </row>
    <row r="29" spans="1:18" x14ac:dyDescent="0.3">
      <c r="K29" s="19" t="s">
        <v>5</v>
      </c>
      <c r="L29" s="41">
        <f>F8</f>
        <v>15400</v>
      </c>
      <c r="M29" s="4"/>
      <c r="N29" s="47">
        <f t="shared" si="2"/>
        <v>15400</v>
      </c>
      <c r="O29" s="25" t="s">
        <v>24</v>
      </c>
      <c r="P29" s="17">
        <v>15400</v>
      </c>
    </row>
    <row r="30" spans="1:18" x14ac:dyDescent="0.3">
      <c r="K30" s="19" t="s">
        <v>6</v>
      </c>
      <c r="L30" s="41">
        <f>G8</f>
        <v>11900</v>
      </c>
      <c r="M30" s="4"/>
      <c r="N30" s="47">
        <f t="shared" si="2"/>
        <v>11900</v>
      </c>
      <c r="O30" s="25" t="s">
        <v>24</v>
      </c>
      <c r="P30" s="17">
        <v>12500</v>
      </c>
    </row>
    <row r="31" spans="1:18" x14ac:dyDescent="0.3">
      <c r="K31" s="22" t="s">
        <v>7</v>
      </c>
      <c r="L31" s="42">
        <f>H8</f>
        <v>6600</v>
      </c>
      <c r="M31" s="24"/>
      <c r="N31" s="48">
        <f t="shared" si="2"/>
        <v>6600</v>
      </c>
      <c r="O31" s="6" t="s">
        <v>24</v>
      </c>
      <c r="P31" s="18">
        <v>6600</v>
      </c>
    </row>
  </sheetData>
  <mergeCells count="3">
    <mergeCell ref="B11:H11"/>
    <mergeCell ref="K19:P19"/>
    <mergeCell ref="B2:H2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A0CE-73CC-41F6-B0BE-B50EC33DC78D}">
  <dimension ref="A1:L31"/>
  <sheetViews>
    <sheetView topLeftCell="A19" zoomScale="115" zoomScaleNormal="115" workbookViewId="0">
      <selection activeCell="F30" sqref="F30"/>
    </sheetView>
  </sheetViews>
  <sheetFormatPr defaultRowHeight="14.4" x14ac:dyDescent="0.3"/>
  <cols>
    <col min="1" max="1" width="20.88671875" bestFit="1" customWidth="1"/>
    <col min="10" max="10" width="13.109375" bestFit="1" customWidth="1"/>
  </cols>
  <sheetData>
    <row r="1" spans="1:6" x14ac:dyDescent="0.3">
      <c r="B1" s="79" t="s">
        <v>27</v>
      </c>
      <c r="C1" s="80"/>
      <c r="D1" s="80"/>
      <c r="E1" s="80"/>
      <c r="F1" s="81"/>
    </row>
    <row r="2" spans="1:6" ht="15.6" x14ac:dyDescent="0.35">
      <c r="A2" s="56" t="s">
        <v>28</v>
      </c>
      <c r="B2" s="70" t="s">
        <v>44</v>
      </c>
      <c r="C2" s="70" t="s">
        <v>45</v>
      </c>
      <c r="D2" s="70" t="s">
        <v>46</v>
      </c>
      <c r="E2" s="70" t="s">
        <v>47</v>
      </c>
      <c r="F2" s="70" t="s">
        <v>48</v>
      </c>
    </row>
    <row r="3" spans="1:6" ht="15.6" x14ac:dyDescent="0.35">
      <c r="A3" s="17" t="s">
        <v>39</v>
      </c>
      <c r="B3" s="50">
        <v>50</v>
      </c>
      <c r="C3" s="23">
        <v>25</v>
      </c>
      <c r="D3" s="23">
        <v>78</v>
      </c>
      <c r="E3" s="23">
        <v>64</v>
      </c>
      <c r="F3" s="51">
        <v>60</v>
      </c>
    </row>
    <row r="4" spans="1:6" ht="15.6" x14ac:dyDescent="0.35">
      <c r="A4" s="17" t="s">
        <v>40</v>
      </c>
      <c r="B4" s="52">
        <v>43</v>
      </c>
      <c r="C4" s="4">
        <v>30</v>
      </c>
      <c r="D4" s="4">
        <v>70</v>
      </c>
      <c r="E4" s="4">
        <v>56</v>
      </c>
      <c r="F4" s="53">
        <v>72</v>
      </c>
    </row>
    <row r="5" spans="1:6" ht="15.6" x14ac:dyDescent="0.35">
      <c r="A5" s="17" t="s">
        <v>41</v>
      </c>
      <c r="B5" s="52">
        <v>60</v>
      </c>
      <c r="C5" s="4">
        <v>28</v>
      </c>
      <c r="D5" s="4">
        <v>80</v>
      </c>
      <c r="E5" s="4">
        <v>66</v>
      </c>
      <c r="F5" s="53">
        <v>68</v>
      </c>
    </row>
    <row r="6" spans="1:6" ht="15.6" x14ac:dyDescent="0.35">
      <c r="A6" s="17" t="s">
        <v>42</v>
      </c>
      <c r="B6" s="52">
        <v>54</v>
      </c>
      <c r="C6" s="4">
        <v>29</v>
      </c>
      <c r="D6" s="4">
        <v>75</v>
      </c>
      <c r="E6" s="4">
        <v>60</v>
      </c>
      <c r="F6" s="53">
        <v>70</v>
      </c>
    </row>
    <row r="7" spans="1:6" ht="15.6" x14ac:dyDescent="0.35">
      <c r="A7" s="18" t="s">
        <v>43</v>
      </c>
      <c r="B7" s="54">
        <v>45</v>
      </c>
      <c r="C7" s="24">
        <v>32</v>
      </c>
      <c r="D7" s="24">
        <v>70</v>
      </c>
      <c r="E7" s="24">
        <v>62</v>
      </c>
      <c r="F7" s="55">
        <v>75</v>
      </c>
    </row>
    <row r="10" spans="1:6" ht="15.6" x14ac:dyDescent="0.35">
      <c r="A10" s="29" t="s">
        <v>28</v>
      </c>
      <c r="B10" s="70" t="s">
        <v>44</v>
      </c>
      <c r="C10" s="70" t="s">
        <v>45</v>
      </c>
      <c r="D10" s="70" t="s">
        <v>46</v>
      </c>
      <c r="E10" s="70" t="s">
        <v>47</v>
      </c>
      <c r="F10" s="70" t="s">
        <v>48</v>
      </c>
    </row>
    <row r="11" spans="1:6" ht="15.6" x14ac:dyDescent="0.35">
      <c r="A11" s="17" t="s">
        <v>39</v>
      </c>
      <c r="B11" s="71">
        <v>0</v>
      </c>
      <c r="C11" s="69">
        <v>0</v>
      </c>
      <c r="D11" s="69">
        <v>0</v>
      </c>
      <c r="E11" s="69">
        <v>0</v>
      </c>
      <c r="F11" s="75">
        <v>1</v>
      </c>
    </row>
    <row r="12" spans="1:6" ht="15.6" x14ac:dyDescent="0.35">
      <c r="A12" s="17" t="s">
        <v>40</v>
      </c>
      <c r="B12" s="73">
        <v>1</v>
      </c>
      <c r="C12" s="30">
        <v>0</v>
      </c>
      <c r="D12" s="30">
        <v>0</v>
      </c>
      <c r="E12" s="30">
        <v>0</v>
      </c>
      <c r="F12" s="30">
        <v>0</v>
      </c>
    </row>
    <row r="13" spans="1:6" ht="15.6" x14ac:dyDescent="0.35">
      <c r="A13" s="17" t="s">
        <v>41</v>
      </c>
      <c r="B13" s="72">
        <v>0</v>
      </c>
      <c r="C13" s="74">
        <v>1</v>
      </c>
      <c r="D13" s="30">
        <v>0</v>
      </c>
      <c r="E13" s="30">
        <v>0</v>
      </c>
      <c r="F13" s="30">
        <v>0</v>
      </c>
    </row>
    <row r="14" spans="1:6" ht="15.6" x14ac:dyDescent="0.35">
      <c r="A14" s="17" t="s">
        <v>42</v>
      </c>
      <c r="B14" s="72">
        <v>0</v>
      </c>
      <c r="C14" s="30">
        <v>0</v>
      </c>
      <c r="D14" s="30">
        <v>0</v>
      </c>
      <c r="E14" s="74">
        <v>1</v>
      </c>
      <c r="F14" s="30">
        <v>0</v>
      </c>
    </row>
    <row r="15" spans="1:6" ht="15.6" x14ac:dyDescent="0.35">
      <c r="A15" s="18" t="s">
        <v>43</v>
      </c>
      <c r="B15" s="72">
        <v>0</v>
      </c>
      <c r="C15" s="30">
        <v>0</v>
      </c>
      <c r="D15" s="74">
        <v>1</v>
      </c>
      <c r="E15" s="30">
        <v>0</v>
      </c>
      <c r="F15" s="30">
        <v>0</v>
      </c>
    </row>
    <row r="17" spans="1:12" x14ac:dyDescent="0.3">
      <c r="A17" s="31" t="s">
        <v>30</v>
      </c>
      <c r="B17" s="68">
        <f>SUMPRODUCT(varsTask,B3:F7)</f>
        <v>261</v>
      </c>
    </row>
    <row r="20" spans="1:12" x14ac:dyDescent="0.3">
      <c r="G20" s="31" t="s">
        <v>29</v>
      </c>
    </row>
    <row r="21" spans="1:12" x14ac:dyDescent="0.3">
      <c r="G21" s="12" t="s">
        <v>17</v>
      </c>
      <c r="H21" t="s">
        <v>19</v>
      </c>
      <c r="I21" t="s">
        <v>20</v>
      </c>
      <c r="J21" t="s">
        <v>26</v>
      </c>
      <c r="K21" t="s">
        <v>21</v>
      </c>
      <c r="L21" t="s">
        <v>22</v>
      </c>
    </row>
    <row r="22" spans="1:12" x14ac:dyDescent="0.3">
      <c r="G22" s="17" t="s">
        <v>31</v>
      </c>
      <c r="H22" s="50">
        <v>0</v>
      </c>
      <c r="I22" s="23">
        <f>SUM(B11:F11)</f>
        <v>1</v>
      </c>
      <c r="J22" s="57">
        <f>H22-I22</f>
        <v>-1</v>
      </c>
      <c r="K22" s="16" t="s">
        <v>23</v>
      </c>
      <c r="L22" s="39">
        <v>-1</v>
      </c>
    </row>
    <row r="23" spans="1:12" x14ac:dyDescent="0.3">
      <c r="G23" s="17" t="s">
        <v>32</v>
      </c>
      <c r="H23" s="52">
        <v>0</v>
      </c>
      <c r="I23" s="4">
        <f>SUM(B12:F12)</f>
        <v>1</v>
      </c>
      <c r="J23" s="58">
        <f>H23-I23</f>
        <v>-1</v>
      </c>
      <c r="K23" s="17" t="s">
        <v>23</v>
      </c>
      <c r="L23" s="60">
        <v>-1</v>
      </c>
    </row>
    <row r="24" spans="1:12" x14ac:dyDescent="0.3">
      <c r="G24" s="17" t="s">
        <v>33</v>
      </c>
      <c r="H24" s="52">
        <v>0</v>
      </c>
      <c r="I24" s="4">
        <f>SUM(B13:F13)</f>
        <v>1</v>
      </c>
      <c r="J24" s="58">
        <f t="shared" ref="J24:J25" si="0">H24-I24</f>
        <v>-1</v>
      </c>
      <c r="K24" s="17" t="s">
        <v>23</v>
      </c>
      <c r="L24" s="60">
        <v>-1</v>
      </c>
    </row>
    <row r="25" spans="1:12" x14ac:dyDescent="0.3">
      <c r="G25" s="17" t="s">
        <v>34</v>
      </c>
      <c r="H25" s="52">
        <v>0</v>
      </c>
      <c r="I25" s="4">
        <f>SUM(B14:F14)</f>
        <v>1</v>
      </c>
      <c r="J25" s="58">
        <f t="shared" si="0"/>
        <v>-1</v>
      </c>
      <c r="K25" s="17" t="s">
        <v>23</v>
      </c>
      <c r="L25" s="60">
        <v>-1</v>
      </c>
    </row>
    <row r="26" spans="1:12" x14ac:dyDescent="0.3">
      <c r="G26" s="18" t="s">
        <v>35</v>
      </c>
      <c r="H26" s="54">
        <v>0</v>
      </c>
      <c r="I26" s="24">
        <f>SUM(B15:F15)</f>
        <v>1</v>
      </c>
      <c r="J26" s="59">
        <f>H26-I26</f>
        <v>-1</v>
      </c>
      <c r="K26" s="18" t="s">
        <v>23</v>
      </c>
      <c r="L26" s="61">
        <v>-1</v>
      </c>
    </row>
    <row r="27" spans="1:12" x14ac:dyDescent="0.3">
      <c r="G27" s="62">
        <v>1</v>
      </c>
      <c r="H27" s="50">
        <f>SUM(B11:B15)</f>
        <v>1</v>
      </c>
      <c r="I27" s="23">
        <v>0</v>
      </c>
      <c r="J27" s="57">
        <f>H27-I27</f>
        <v>1</v>
      </c>
      <c r="K27" s="16" t="s">
        <v>23</v>
      </c>
      <c r="L27" s="39">
        <v>1</v>
      </c>
    </row>
    <row r="28" spans="1:12" x14ac:dyDescent="0.3">
      <c r="G28" s="63">
        <v>2</v>
      </c>
      <c r="H28" s="52">
        <f>SUM(C11:C15)</f>
        <v>1</v>
      </c>
      <c r="I28" s="4">
        <v>0</v>
      </c>
      <c r="J28" s="58">
        <f t="shared" ref="J28:J30" si="1">H28-I28</f>
        <v>1</v>
      </c>
      <c r="K28" s="17" t="s">
        <v>23</v>
      </c>
      <c r="L28" s="60">
        <v>1</v>
      </c>
    </row>
    <row r="29" spans="1:12" x14ac:dyDescent="0.3">
      <c r="G29" s="63">
        <v>3</v>
      </c>
      <c r="H29" s="52">
        <f>SUM(D11:D15)</f>
        <v>1</v>
      </c>
      <c r="I29" s="4">
        <v>0</v>
      </c>
      <c r="J29" s="58">
        <f t="shared" si="1"/>
        <v>1</v>
      </c>
      <c r="K29" s="17" t="s">
        <v>23</v>
      </c>
      <c r="L29" s="60">
        <v>1</v>
      </c>
    </row>
    <row r="30" spans="1:12" x14ac:dyDescent="0.3">
      <c r="G30" s="63">
        <v>4</v>
      </c>
      <c r="H30" s="52">
        <f>SUM(E11:E15)</f>
        <v>1</v>
      </c>
      <c r="I30" s="20">
        <v>0</v>
      </c>
      <c r="J30" s="58">
        <f t="shared" si="1"/>
        <v>1</v>
      </c>
      <c r="K30" s="17" t="s">
        <v>23</v>
      </c>
      <c r="L30" s="60">
        <v>1</v>
      </c>
    </row>
    <row r="31" spans="1:12" x14ac:dyDescent="0.3">
      <c r="G31" s="64">
        <v>5</v>
      </c>
      <c r="H31" s="54">
        <f>SUM(F11:F15)</f>
        <v>1</v>
      </c>
      <c r="I31" s="24">
        <v>0</v>
      </c>
      <c r="J31" s="59">
        <f>H31-I31</f>
        <v>1</v>
      </c>
      <c r="K31" s="18" t="s">
        <v>23</v>
      </c>
      <c r="L31" s="61">
        <v>1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Question 1</vt:lpstr>
      <vt:lpstr>Question 2</vt:lpstr>
      <vt:lpstr>varsShip</vt:lpstr>
      <vt:lpstr>varsTask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Sanchez</dc:creator>
  <cp:lastModifiedBy>Dan Sanchez</cp:lastModifiedBy>
  <dcterms:created xsi:type="dcterms:W3CDTF">2015-06-05T18:17:20Z</dcterms:created>
  <dcterms:modified xsi:type="dcterms:W3CDTF">2021-02-06T02:06:43Z</dcterms:modified>
</cp:coreProperties>
</file>