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unjal/Desktop/Final EY Project/"/>
    </mc:Choice>
  </mc:AlternateContent>
  <xr:revisionPtr revIDLastSave="0" documentId="13_ncr:1_{9F18984F-1297-7B4B-B4EF-DFB50D6DA0D7}" xr6:coauthVersionLast="47" xr6:coauthVersionMax="47" xr10:uidLastSave="{00000000-0000-0000-0000-000000000000}"/>
  <bookViews>
    <workbookView xWindow="0" yWindow="0" windowWidth="28800" windowHeight="18000" tabRatio="781" activeTab="2" xr2:uid="{DEC7FC58-A1A2-4D6A-9411-F19FFCC06D86}"/>
  </bookViews>
  <sheets>
    <sheet name="Team" sheetId="4" r:id="rId1"/>
    <sheet name="Backlog" sheetId="32" r:id="rId2"/>
    <sheet name="Requirements Main" sheetId="38" r:id="rId3"/>
    <sheet name="Rules" sheetId="39" r:id="rId4"/>
    <sheet name="Data Cleaning Matrix" sheetId="41" r:id="rId5"/>
    <sheet name="Transformation Matrix" sheetId="37" r:id="rId6"/>
    <sheet name="Data Generation Strategy" sheetId="40" r:id="rId7"/>
    <sheet name="Deliverables and Focus" sheetId="11" r:id="rId8"/>
    <sheet name="Release Calendar" sheetId="34" r:id="rId9"/>
    <sheet name="Sheet1" sheetId="42" r:id="rId10"/>
  </sheets>
  <externalReferences>
    <externalReference r:id="rId11"/>
    <externalReference r:id="rId12"/>
    <externalReference r:id="rId13"/>
    <externalReference r:id="rId14"/>
    <externalReference r:id="rId15"/>
  </externalReferences>
  <definedNames>
    <definedName name="_xlnm._FilterDatabase" localSheetId="1" hidden="1">Backlog!$B$3:$I$3</definedName>
    <definedName name="Actual" localSheetId="1">(Backlog!PeriodInActual*(Backlog!#REF!&gt;0))*Backlog!PeriodInPlan</definedName>
    <definedName name="Actual">(PeriodInActual*(#REF!&gt;0))*PeriodInPlan</definedName>
    <definedName name="ActualBeyond" localSheetId="1">Backlog!PeriodInActual*(Backlog!#REF!&gt;0)</definedName>
    <definedName name="ActualBeyond">PeriodInActual*(#REF!&gt;0)</definedName>
    <definedName name="Arial">[1]StackedColumn1!$A$8</definedName>
    <definedName name="BugRelated">[2]!Table3[Types]</definedName>
    <definedName name="BugsType">[2]!Table5[Bug Types]</definedName>
    <definedName name="BugTypes">[2]!Table3[[#All],[Types]]</definedName>
    <definedName name="Choice">[2]!Table6[Choice]</definedName>
    <definedName name="MO">#REF!</definedName>
    <definedName name="PercentComplete" localSheetId="1">Backlog!PercentCompleteBeyond*Backlog!PeriodInPlan</definedName>
    <definedName name="PercentComplete">PercentCompleteBeyond*PeriodInPlan</definedName>
    <definedName name="PercentCompleteBeyond" localSheetId="1">(Backlog!#REF!=MEDIAN(Backlog!#REF!,Backlog!#REF!,Backlog!#REF!+Backlog!#REF!)*(Backlog!#REF!&gt;0))*((Backlog!#REF!&lt;(INT(Backlog!#REF!+Backlog!#REF!*Backlog!#REF!)))+(Backlog!#REF!=Backlog!#REF!))*(Backlog!#REF!&gt;0)</definedName>
    <definedName name="PercentCompleteBeyond">(#REF!=MEDIAN(#REF!,#REF!,#REF!+#REF!)*(#REF!&gt;0))*((#REF!&lt;(INT(#REF!+#REF!*#REF!)))+(#REF!=#REF!))*(#REF!&gt;0)</definedName>
    <definedName name="period_selected" localSheetId="1">Backlog!#REF!</definedName>
    <definedName name="period_selected">#REF!</definedName>
    <definedName name="PeriodInActual" localSheetId="1">Backlog!#REF!=MEDIAN(Backlog!#REF!,Backlog!#REF!,Backlog!#REF!+Backlog!#REF!-1)</definedName>
    <definedName name="PeriodInActual">#REF!=MEDIAN(#REF!,#REF!,#REF!+#REF!-1)</definedName>
    <definedName name="PeriodInPlan" localSheetId="1">Backlog!#REF!=MEDIAN(Backlog!#REF!,Backlog!#REF!,Backlog!#REF!+Backlog!#REF!-1)</definedName>
    <definedName name="PeriodInPlan">#REF!=MEDIAN(#REF!,#REF!,#REF!+#REF!-1)</definedName>
    <definedName name="Plan" localSheetId="1">Backlog!PeriodInPlan*(Backlog!#REF!&gt;0)</definedName>
    <definedName name="Plan">PeriodInPlan*(#REF!&gt;0)</definedName>
    <definedName name="rngPlotBy">[3]Lists!$A$2:$A$3</definedName>
    <definedName name="Scope">[2]!Table7[Scope]</definedName>
    <definedName name="sort">'[4]US Provider Market Share %'!$A$5:$M$120</definedName>
    <definedName name="TitleRegion..BO60">#REF!</definedName>
    <definedName name="ToSort" localSheetId="1">Backlog!#REF!</definedName>
    <definedName name="ToSort">#REF!</definedName>
    <definedName name="VSTS_8641a22d_298f_4e33_a394_662411ae4dcf_1" localSheetId="1" hidden="1">Backlog!#REF!</definedName>
    <definedName name="VSTS_8641a22d_298f_4e33_a394_662411ae4dcf_1" hidden="1">#REF!</definedName>
    <definedName name="VSTS_8641a22d_298f_4e33_a394_662411ae4dcf_10001" hidden="1">#REF!</definedName>
    <definedName name="VSTS_8641a22d_298f_4e33_a394_662411ae4dcf_2" hidden="1">#REF!</definedName>
    <definedName name="VSTS_8641a22d_298f_4e33_a394_662411ae4dcf_24" hidden="1">#REF!</definedName>
    <definedName name="VSTS_8641a22d_298f_4e33_a394_662411ae4dcf_25" hidden="1">#REF!</definedName>
    <definedName name="VSTS_8641a22d_298f_4e33_a394_662411ae4dcf_80" hidden="1">#REF!</definedName>
    <definedName name="VSTS_8641a22d_298f_4e33_a394_662411ae4dcf_f310" hidden="1">#REF!</definedName>
    <definedName name="VSTS_8641a22d_298f_4e33_a394_662411ae4dcf_f311" hidden="1">#REF!</definedName>
    <definedName name="VSTS_8641a22d_298f_4e33_a394_662411ae4dcf_n3" hidden="1">#REF!</definedName>
    <definedName name="VSTS_ValidationRange_018acdd674154f67990a2d428bd0dd1e" hidden="1">[5]VSTS_ValidationWS_1!$AN$1:$AN$149</definedName>
    <definedName name="VSTS_ValidationRange_37a10c69394a48dcae163b5294e44bf9" hidden="1">[5]VSTS_ValidationWS_1!$AP$1:$AP$4</definedName>
    <definedName name="VSTS_ValidationRange_4a0801a5e0de43529c57d115cb6a05ff" hidden="1">[5]VSTS_ValidationWS_1!$CA$1:$CA$4</definedName>
    <definedName name="VSTS_ValidationRange_65f14a5a59204a749bcb9380e62643e5" hidden="1">[5]VSTS_ValidationWS_1!$AO$1:$AO$5</definedName>
    <definedName name="VSTS_ValidationRange_b659085678a8428983002b7f65eea52a" hidden="1">[5]VSTS_ValidationWS_1!$BZ$1:$BZ$149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4" l="1"/>
  <c r="J6" i="4" s="1"/>
  <c r="K6" i="4" s="1"/>
  <c r="L6" i="4" s="1"/>
  <c r="M6" i="4" s="1"/>
  <c r="N6" i="4" s="1"/>
  <c r="O6" i="4" s="1"/>
  <c r="B5" i="32"/>
  <c r="B6" i="32" s="1"/>
  <c r="B7" i="32" s="1"/>
  <c r="B8" i="32" s="1"/>
  <c r="B9" i="32" s="1"/>
  <c r="B10" i="32" s="1"/>
  <c r="B11" i="32" s="1"/>
  <c r="B12" i="32" s="1"/>
  <c r="B13" i="32" s="1"/>
  <c r="B14" i="32" s="1"/>
  <c r="B15" i="32" s="1"/>
  <c r="B16" i="32" s="1"/>
  <c r="B17" i="32" s="1"/>
  <c r="B18" i="32" s="1"/>
  <c r="B19" i="32" s="1"/>
  <c r="B20" i="32" s="1"/>
  <c r="B21" i="32" s="1"/>
  <c r="B22" i="32" s="1"/>
  <c r="B23" i="32" s="1"/>
  <c r="B24" i="32" s="1"/>
  <c r="B25" i="32" s="1"/>
  <c r="B26" i="32" s="1"/>
  <c r="B27" i="32" s="1"/>
  <c r="B28" i="32" s="1"/>
  <c r="B29" i="32" s="1"/>
  <c r="B6" i="41"/>
  <c r="B7" i="41" s="1"/>
  <c r="B8" i="41" s="1"/>
  <c r="B9" i="41" s="1"/>
  <c r="B10" i="41" s="1"/>
  <c r="B11" i="41" s="1"/>
  <c r="B12" i="41" s="1"/>
  <c r="B13" i="41" s="1"/>
  <c r="B14" i="41" s="1"/>
  <c r="B15" i="41" s="1"/>
  <c r="B16" i="41" s="1"/>
  <c r="B17" i="41" s="1"/>
  <c r="B18" i="41" s="1"/>
  <c r="B19" i="41" s="1"/>
  <c r="F3" i="41"/>
  <c r="E3" i="41"/>
  <c r="B5" i="38"/>
  <c r="B6" i="38" s="1"/>
  <c r="B7" i="38" s="1"/>
  <c r="B8" i="38" s="1"/>
  <c r="B13" i="38"/>
  <c r="B14" i="38" s="1"/>
  <c r="B15" i="38" s="1"/>
  <c r="B16" i="38" s="1"/>
  <c r="B21" i="38"/>
  <c r="B22" i="38" s="1"/>
  <c r="B23" i="38" s="1"/>
  <c r="B24" i="38" s="1"/>
  <c r="B6" i="11" l="1"/>
  <c r="B7" i="11" s="1"/>
  <c r="B8" i="11" s="1"/>
  <c r="B9" i="11" s="1"/>
  <c r="B10" i="11" s="1"/>
  <c r="B11" i="11" s="1"/>
  <c r="B12" i="11" s="1"/>
  <c r="B13" i="11" s="1"/>
  <c r="B14" i="11" s="1"/>
  <c r="B15" i="11" s="1"/>
  <c r="B22" i="34"/>
  <c r="B21" i="34"/>
  <c r="F3" i="37"/>
  <c r="E3" i="37"/>
  <c r="B6" i="37"/>
  <c r="B7" i="37" s="1"/>
  <c r="B8" i="37" s="1"/>
  <c r="B9" i="37" s="1"/>
  <c r="B10" i="37" s="1"/>
  <c r="B11" i="37" s="1"/>
  <c r="B12" i="37" s="1"/>
  <c r="B13" i="37" s="1"/>
  <c r="B14" i="37" s="1"/>
  <c r="B15" i="37" s="1"/>
  <c r="B16" i="37" s="1"/>
  <c r="B17" i="37" s="1"/>
  <c r="B18" i="37" s="1"/>
  <c r="B19" i="37" s="1"/>
  <c r="H2" i="32"/>
  <c r="B7" i="34" l="1"/>
  <c r="B8" i="34" s="1"/>
  <c r="B9" i="34" s="1"/>
  <c r="B10" i="34" s="1"/>
  <c r="B11" i="34" s="1"/>
  <c r="B12" i="34" s="1"/>
  <c r="B13" i="34" s="1"/>
  <c r="B14" i="34" s="1"/>
  <c r="B15" i="34" s="1"/>
  <c r="B16" i="34" s="1"/>
  <c r="B17" i="34" s="1"/>
  <c r="B18" i="34" s="1"/>
  <c r="B19" i="34" s="1"/>
  <c r="B20" i="34" s="1"/>
  <c r="G5" i="34"/>
  <c r="H5" i="34" s="1"/>
  <c r="I5" i="34" s="1"/>
  <c r="J5" i="34" s="1"/>
  <c r="K5" i="34" s="1"/>
  <c r="L5" i="34" s="1"/>
  <c r="M5" i="34" s="1"/>
  <c r="E5" i="34"/>
  <c r="J5" i="4"/>
  <c r="K5" i="4" s="1"/>
  <c r="L5" i="4" s="1"/>
  <c r="M5" i="4" s="1"/>
  <c r="N5" i="4" s="1"/>
  <c r="O5" i="4" s="1"/>
  <c r="P5" i="4" s="1"/>
  <c r="B5" i="11"/>
  <c r="B7" i="4"/>
  <c r="B8" i="4" s="1"/>
  <c r="B9" i="4" s="1"/>
  <c r="H5" i="4"/>
  <c r="H7" i="4" l="1"/>
  <c r="I7" i="4" s="1"/>
  <c r="J7" i="4" s="1"/>
  <c r="K7" i="4" s="1"/>
  <c r="L7" i="4" s="1"/>
  <c r="M7" i="4" s="1"/>
  <c r="N7" i="4" s="1"/>
  <c r="O7" i="4" s="1"/>
  <c r="H8" i="4" l="1"/>
  <c r="I8" i="4" s="1"/>
  <c r="J8" i="4" s="1"/>
  <c r="K8" i="4" s="1"/>
  <c r="L8" i="4" s="1"/>
  <c r="M8" i="4" s="1"/>
  <c r="N8" i="4" s="1"/>
  <c r="O8" i="4" s="1"/>
  <c r="H9" i="4" l="1"/>
  <c r="I9" i="4" s="1"/>
  <c r="J9" i="4" s="1"/>
  <c r="K9" i="4" s="1"/>
  <c r="L9" i="4" s="1"/>
  <c r="M9" i="4" s="1"/>
  <c r="N9" i="4" s="1"/>
  <c r="O9" i="4" s="1"/>
  <c r="F6" i="4" l="1"/>
  <c r="F9" i="4"/>
  <c r="F8" i="4"/>
  <c r="F7" i="4"/>
  <c r="F4" i="4" l="1"/>
</calcChain>
</file>

<file path=xl/sharedStrings.xml><?xml version="1.0" encoding="utf-8"?>
<sst xmlns="http://schemas.openxmlformats.org/spreadsheetml/2006/main" count="626" uniqueCount="253">
  <si>
    <t>Holiday</t>
  </si>
  <si>
    <t>Weekend Off</t>
  </si>
  <si>
    <t>Team Matrix</t>
  </si>
  <si>
    <t>Non Project Days</t>
  </si>
  <si>
    <t>Sl No</t>
  </si>
  <si>
    <t>Name</t>
  </si>
  <si>
    <t>Email</t>
  </si>
  <si>
    <t>Team</t>
  </si>
  <si>
    <t>Hours</t>
  </si>
  <si>
    <t>Kunjal Lal</t>
  </si>
  <si>
    <t>kunjallal.click@gmail.com</t>
  </si>
  <si>
    <t>A1</t>
  </si>
  <si>
    <t>Aoushnik Aich</t>
  </si>
  <si>
    <t>aichaoushnik@gmail.com</t>
  </si>
  <si>
    <t>Shouvik Das</t>
  </si>
  <si>
    <t>das2002shouvik@gmail.com</t>
  </si>
  <si>
    <t>Sanchit Mathur</t>
  </si>
  <si>
    <t>sanchitmat@gmail.com</t>
  </si>
  <si>
    <t>Product Backlog</t>
  </si>
  <si>
    <t>#</t>
  </si>
  <si>
    <t>Feature ID</t>
  </si>
  <si>
    <t>Module - (Nouns)</t>
  </si>
  <si>
    <t>Feature - (Verbs)</t>
  </si>
  <si>
    <t>Assigned To</t>
  </si>
  <si>
    <t>Status</t>
  </si>
  <si>
    <t>Effort in Hrs</t>
  </si>
  <si>
    <t>Closure Date</t>
  </si>
  <si>
    <t>FE001</t>
  </si>
  <si>
    <t>Project Orientation</t>
  </si>
  <si>
    <t>Project Walkthrough</t>
  </si>
  <si>
    <t>DONE</t>
  </si>
  <si>
    <t>FE002</t>
  </si>
  <si>
    <t>Understand Modules, Features and Data</t>
  </si>
  <si>
    <t>FE003</t>
  </si>
  <si>
    <t>Document Requirements</t>
  </si>
  <si>
    <t>FE004</t>
  </si>
  <si>
    <t>Data Documentation</t>
  </si>
  <si>
    <t>Create Data Dictionary</t>
  </si>
  <si>
    <t>FE005</t>
  </si>
  <si>
    <t>Create Data Anomalies</t>
  </si>
  <si>
    <t>FE006</t>
  </si>
  <si>
    <t>Create Data Generation Strategy</t>
  </si>
  <si>
    <t>FE007</t>
  </si>
  <si>
    <t>Data Preparation</t>
  </si>
  <si>
    <t>Generate Data</t>
  </si>
  <si>
    <t>FE008</t>
  </si>
  <si>
    <t>Inject and Identify Anamolies</t>
  </si>
  <si>
    <t>FE009</t>
  </si>
  <si>
    <t>Prepare Data Statistics</t>
  </si>
  <si>
    <t>FE010</t>
  </si>
  <si>
    <t>DW Schema</t>
  </si>
  <si>
    <t>Design DataStore</t>
  </si>
  <si>
    <t>FE011</t>
  </si>
  <si>
    <t>Create Database</t>
  </si>
  <si>
    <t>FE012</t>
  </si>
  <si>
    <t>Clean Data</t>
  </si>
  <si>
    <t>FE013</t>
  </si>
  <si>
    <t>Data Migration</t>
  </si>
  <si>
    <t>Migrate Data</t>
  </si>
  <si>
    <t>FE014</t>
  </si>
  <si>
    <t>Data Transformation</t>
  </si>
  <si>
    <t>Create Transformation Solution Design</t>
  </si>
  <si>
    <t>FE015</t>
  </si>
  <si>
    <t>Apply Transformation</t>
  </si>
  <si>
    <t>FE016</t>
  </si>
  <si>
    <t>Log Error Records</t>
  </si>
  <si>
    <t>FE017</t>
  </si>
  <si>
    <t>Import into Database</t>
  </si>
  <si>
    <t>FE018</t>
  </si>
  <si>
    <t>Data Analytics</t>
  </si>
  <si>
    <t>Create Analytics Requirements</t>
  </si>
  <si>
    <t>FE019</t>
  </si>
  <si>
    <t>Generate Dashboards</t>
  </si>
  <si>
    <t>FE020</t>
  </si>
  <si>
    <t>Generate Reports</t>
  </si>
  <si>
    <t>FE021</t>
  </si>
  <si>
    <t>Testing</t>
  </si>
  <si>
    <t>Test the Worflows</t>
  </si>
  <si>
    <t>FE022</t>
  </si>
  <si>
    <t>Identify Bugs</t>
  </si>
  <si>
    <t>FE023</t>
  </si>
  <si>
    <t>Fix Bugs</t>
  </si>
  <si>
    <t>FE024</t>
  </si>
  <si>
    <t>Project Closure</t>
  </si>
  <si>
    <t>Prepare Presentation</t>
  </si>
  <si>
    <t>FE025</t>
  </si>
  <si>
    <t>Prepare Project Docket</t>
  </si>
  <si>
    <t>FE026</t>
  </si>
  <si>
    <t>Present to Project Stakeholders</t>
  </si>
  <si>
    <t>KPIs</t>
  </si>
  <si>
    <t>Title</t>
  </si>
  <si>
    <t>Increase Profit by 15% for next 2 Quarters</t>
  </si>
  <si>
    <t>0% Error Rate in Accounting</t>
  </si>
  <si>
    <t>Increase takeaway profitablity by 10% for next 2 quarters</t>
  </si>
  <si>
    <t>Aquire 5 new clients over next 3 months</t>
  </si>
  <si>
    <t>Reduced Turn Around Time with Cashup and Banking</t>
  </si>
  <si>
    <t>Workflows</t>
  </si>
  <si>
    <t>Remarks</t>
  </si>
  <si>
    <t>Customer places order with a restaurant</t>
  </si>
  <si>
    <t>All the data points and values related to the transactions that happen during this workflow to be captured and processed in the databaser and alteryx tool</t>
  </si>
  <si>
    <t>Delivery Partners deliver the order to the customer</t>
  </si>
  <si>
    <t>Payment is made to the delivery partner, then delivery partner transfers the amount excluding the delivery charges to the restaurant back</t>
  </si>
  <si>
    <t>CashUp is published to the finance team</t>
  </si>
  <si>
    <t>Cashup is publihsed to the finance team after reconciliation of sales, expenses and tax. Final amount isthen approved to be banked</t>
  </si>
  <si>
    <t>Cashup amount is banked by the designated employee</t>
  </si>
  <si>
    <t>Once cashup is collected, same is remitted  in the bank. Banking can happen across days either AM or PM. Exceptions are taken to bank despite not being reconciled</t>
  </si>
  <si>
    <t>Clients purchase subscription with ROS</t>
  </si>
  <si>
    <t>Clients would like to purchase subscriptions with ROS and enable restaurants to be active on the ROS ERP. Each license is then assigned to the users of the portal. There are 2 products that are offerred by ROS -ROS ERP and ROS AI</t>
  </si>
  <si>
    <t>Key Insights and Analytics</t>
  </si>
  <si>
    <t>Priority</t>
  </si>
  <si>
    <t>Every Client, Restaurant and User should be uniquely identified in the system</t>
  </si>
  <si>
    <t>P1</t>
  </si>
  <si>
    <t>One client can add many restaurants in the application</t>
  </si>
  <si>
    <t>User package/subscription also should be captured.  If the subscription has a limit of xx users, then user shouldn't be created.  An error should be recorded</t>
  </si>
  <si>
    <t>User Name and Unique ID cannot be changed during the migration process</t>
  </si>
  <si>
    <t>Every user can belong to more than one restaurant.</t>
  </si>
  <si>
    <t>User is inactivated when he/she resigns from the employment</t>
  </si>
  <si>
    <t>Every subscription has per user license cost associated</t>
  </si>
  <si>
    <t>User is assigned a role and department. One user would have one role and belong to one department</t>
  </si>
  <si>
    <t>Each restaurant is configured with a specific currency - Depending on the primary transaction that would be applicable</t>
  </si>
  <si>
    <t>When reports are displayed then amount should be calculated according to the user chose currency for reports. For example If am seeing the reports in INR then Pound has to be multiplied x times to get the INR value. Conversion according  to the currency chosen</t>
  </si>
  <si>
    <t>Countries are master data elements considering the restaurants available across countries. This gives flexibility to extend to other countries in the future</t>
  </si>
  <si>
    <t xml:space="preserve">Orders are captured for each restaurant every day. </t>
  </si>
  <si>
    <t>Orders information is captured according to the data defined in the sheet. An order can be either DineIn or HomeDelivery</t>
  </si>
  <si>
    <t>Service Charges are applicable only for DineIn and Delivery Charges are applicable only for HomeDelivery orders</t>
  </si>
  <si>
    <t>Order Total is food + drinks+other+charges(service or delivery). Tax is then calculated on this order total for final order total to be calculated</t>
  </si>
  <si>
    <t>Tax information is available.  Depends on the country. VAT if it is UK, GST if it is India. Data should capture information accordingly.  If there’s a mismatch should be flagged for errors and reported back</t>
  </si>
  <si>
    <t>Sales, Expenses, Delivery information is all captured end of day. This is then consolidated and reconciled as CashUp to be accounted and banked</t>
  </si>
  <si>
    <t>Sales, Expenses, Delivery information are captured across orders for a given day for a given restaurant</t>
  </si>
  <si>
    <t>Every Cash-up is for a  specific restaurant.  Each day Cash-up is generated at the end of day.  This captures information about sales and expenses for the day with remaining balance end of day</t>
  </si>
  <si>
    <t>If an order has HomeDelivery as the type, those orders would have delivery charges which are delivered by partners UberEATS and Justeats</t>
  </si>
  <si>
    <t>End of the day they send the information across all the orders total amount collected from the user and transfer via API</t>
  </si>
  <si>
    <t>Order Amount should be equal to API amount if not there is a mismatch and should be reconciled. Again this is for a given restaurant and sent end of day by the delivery partner</t>
  </si>
  <si>
    <t xml:space="preserve"> </t>
  </si>
  <si>
    <t>Sales captured in cashup should be excluding tax as it is captured in a separate column</t>
  </si>
  <si>
    <t>Service charges is considered as 5% on the order value</t>
  </si>
  <si>
    <t>Partner is paid 6% on every order that is delivered. 10% is delivery charges however, 6% is to the partner and 4% to the restaurant</t>
  </si>
  <si>
    <t>End of day when the partner is sending the delivery amount, they will deduct the 6% and send the final amount. This has to be reconciled in our accounting system. So essentially, 4% of delivery of total delivery charges is our revenue</t>
  </si>
  <si>
    <t>EOD amount should be reconciled and match. BOD + Sales - Expenses-partner_delivery_charges should be equal to the EOD amount entered by the user. If not matching has to be flagged</t>
  </si>
  <si>
    <t>If there is no mismatch, then admin publishes the cashup and all the published cashups are deposited in the bank</t>
  </si>
  <si>
    <t>Deposit into bank can happen every day or after 2-3 days interval. Data should be reconciled accordingly</t>
  </si>
  <si>
    <t>Exception cases admin can decide to proceed with banking</t>
  </si>
  <si>
    <t>The same structure of data will be available everyday to migrate and transform.  Repeatable cycle for migration and transformation should be established</t>
  </si>
  <si>
    <t>P2</t>
  </si>
  <si>
    <t>Master Data should be available in our database and checked every time excel is migrated. If a new master data like country, currency is found then has to be added into the master data table</t>
  </si>
  <si>
    <t>Transformation Tracker</t>
  </si>
  <si>
    <t>Data Set</t>
  </si>
  <si>
    <t>Data Generated</t>
  </si>
  <si>
    <t>Rows</t>
  </si>
  <si>
    <t>Columns</t>
  </si>
  <si>
    <t>Cleaning Status</t>
  </si>
  <si>
    <t>Null Value</t>
  </si>
  <si>
    <t>Multiple Lines</t>
  </si>
  <si>
    <t>Date Format</t>
  </si>
  <si>
    <t>Number Format</t>
  </si>
  <si>
    <t>Spellings</t>
  </si>
  <si>
    <t>Casing</t>
  </si>
  <si>
    <t>Formula</t>
  </si>
  <si>
    <t>Condition</t>
  </si>
  <si>
    <t>Clients</t>
  </si>
  <si>
    <t>YES</t>
  </si>
  <si>
    <t>Restaurants</t>
  </si>
  <si>
    <t>Roles</t>
  </si>
  <si>
    <t>Departments</t>
  </si>
  <si>
    <t>Users</t>
  </si>
  <si>
    <t>Subscriptions</t>
  </si>
  <si>
    <t>Countries</t>
  </si>
  <si>
    <t>Currencies</t>
  </si>
  <si>
    <t>Orders</t>
  </si>
  <si>
    <t>Sales</t>
  </si>
  <si>
    <t>Deliveries</t>
  </si>
  <si>
    <t>CashUps</t>
  </si>
  <si>
    <t>TaxInfo</t>
  </si>
  <si>
    <t>Expenses</t>
  </si>
  <si>
    <t>Bankings</t>
  </si>
  <si>
    <t>Transformation Status</t>
  </si>
  <si>
    <t>Data Cleansing</t>
  </si>
  <si>
    <t>Cross Tab</t>
  </si>
  <si>
    <t>SelectAll</t>
  </si>
  <si>
    <t>Sort Tool</t>
  </si>
  <si>
    <t>Unique Tool</t>
  </si>
  <si>
    <t>Filter</t>
  </si>
  <si>
    <t>Join</t>
  </si>
  <si>
    <t>Replace</t>
  </si>
  <si>
    <t>Input</t>
  </si>
  <si>
    <t>Output</t>
  </si>
  <si>
    <t>Browse</t>
  </si>
  <si>
    <t>Sample</t>
  </si>
  <si>
    <t>MultiField</t>
  </si>
  <si>
    <t>Summarise</t>
  </si>
  <si>
    <t>Transpose</t>
  </si>
  <si>
    <t>Arrange</t>
  </si>
  <si>
    <t>Auto Fill</t>
  </si>
  <si>
    <t>Dynamic Input</t>
  </si>
  <si>
    <t>Record ID</t>
  </si>
  <si>
    <t>Macros</t>
  </si>
  <si>
    <t>Random Sample</t>
  </si>
  <si>
    <t>Deliverable</t>
  </si>
  <si>
    <t>From</t>
  </si>
  <si>
    <t>Project Synopsis Document</t>
  </si>
  <si>
    <t>TGL</t>
  </si>
  <si>
    <t>Requirements Docket</t>
  </si>
  <si>
    <t>Data Dictionary</t>
  </si>
  <si>
    <t>Solution Design Docket</t>
  </si>
  <si>
    <t>Unclean DataSet</t>
  </si>
  <si>
    <t>Clean DataSet</t>
  </si>
  <si>
    <t>Data Cleaning Docket</t>
  </si>
  <si>
    <t>Data Transformations Docket</t>
  </si>
  <si>
    <t>Test Cases</t>
  </si>
  <si>
    <t>Dashoards and Reports</t>
  </si>
  <si>
    <t>Project Presentation to Managers</t>
  </si>
  <si>
    <t>Release Calendar</t>
  </si>
  <si>
    <t>M</t>
  </si>
  <si>
    <t>T</t>
  </si>
  <si>
    <t>W</t>
  </si>
  <si>
    <t>F</t>
  </si>
  <si>
    <t>S</t>
  </si>
  <si>
    <t>Requirements Gathering</t>
  </si>
  <si>
    <t>Clarification Log and Discussion</t>
  </si>
  <si>
    <t>Data Set Preparation</t>
  </si>
  <si>
    <t>Requirement Documentation</t>
  </si>
  <si>
    <t>Solution Design</t>
  </si>
  <si>
    <t>Data Migration into Mart</t>
  </si>
  <si>
    <t>Dashbaords and Reports</t>
  </si>
  <si>
    <t>Release 1</t>
  </si>
  <si>
    <t>Release 2</t>
  </si>
  <si>
    <t>Final Release</t>
  </si>
  <si>
    <t>Presentation - TGL, College, CEO</t>
  </si>
  <si>
    <t>Mock Interviews/Presentations</t>
  </si>
  <si>
    <t>Final Project Presentation</t>
  </si>
  <si>
    <t xml:space="preserve">orders fulfilled, average order value(spent by customer per order), </t>
  </si>
  <si>
    <t>BEST TO WORST RESTAURANT</t>
  </si>
  <si>
    <t>RAG: Based on sales, revenue</t>
  </si>
  <si>
    <t xml:space="preserve">Country w more profit, Which Category, Does it give Franchise, </t>
  </si>
  <si>
    <t>Reconcile status is less for which restaurant (ADD CASHUP STATUS T0 IDENTIFY Difference), Formulae in backend, Internal Controls</t>
  </si>
  <si>
    <t>IN-PROGRESS</t>
  </si>
  <si>
    <t>OPEN</t>
  </si>
  <si>
    <t>Sheet</t>
  </si>
  <si>
    <t>Client</t>
  </si>
  <si>
    <t>Market Research (Understand market size of casual, fast, ethnic, fine dining): 40%, 25%, 20%, 15% respectively</t>
  </si>
  <si>
    <t>Client to restaurant ration, Checked whether client provides Franchise or not</t>
  </si>
  <si>
    <t>User</t>
  </si>
  <si>
    <t>if big restaurant more users, subscription on basis of size</t>
  </si>
  <si>
    <t>Delivery% remaining is dine in Fast Casuals &gt;= 50%, casual &lt;=30%, ethnic&lt;=20%,  fine dining &lt; 10%</t>
  </si>
  <si>
    <t>Sales to Expenses</t>
  </si>
  <si>
    <t>ranges from 2:1 to 3:1</t>
  </si>
  <si>
    <t>DW</t>
  </si>
  <si>
    <t>Postgres</t>
  </si>
  <si>
    <t>ER</t>
  </si>
  <si>
    <t>Column1</t>
  </si>
  <si>
    <t>NO</t>
  </si>
  <si>
    <t>Derived from orders, group by retaurant ID and date</t>
  </si>
  <si>
    <t>Delivery Profit, Dining Profit, delivery cost per restaurant, delivery paid to 3rd party service, delivery partner, Profit from date of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</si>
</sst>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name val="Arial"/>
      <family val="2"/>
    </font>
    <font>
      <sz val="11"/>
      <color rgb="FF000000"/>
      <name val="Calibri"/>
      <family val="2"/>
    </font>
    <font>
      <sz val="11"/>
      <color rgb="FF000000"/>
      <name val="Calibri"/>
      <family val="2"/>
      <scheme val="minor"/>
    </font>
    <font>
      <b/>
      <sz val="11"/>
      <color rgb="FFFFFFFF"/>
      <name val="Calibri"/>
      <family val="2"/>
      <scheme val="minor"/>
    </font>
    <font>
      <sz val="12"/>
      <color theme="1"/>
      <name val="Calibri"/>
      <family val="2"/>
      <scheme val="minor"/>
    </font>
    <font>
      <sz val="12"/>
      <color rgb="FF000000"/>
      <name val="Calibri"/>
      <family val="2"/>
    </font>
    <font>
      <b/>
      <sz val="12"/>
      <color rgb="FF000000"/>
      <name val="Calibri"/>
      <family val="2"/>
    </font>
    <font>
      <b/>
      <sz val="12"/>
      <color rgb="FFFFFFFF"/>
      <name val="Calibri"/>
      <family val="2"/>
    </font>
    <font>
      <sz val="12"/>
      <name val="Calibri"/>
      <family val="2"/>
    </font>
    <font>
      <sz val="11"/>
      <color theme="1"/>
      <name val="Calibri"/>
      <family val="2"/>
      <scheme val="minor"/>
    </font>
    <font>
      <b/>
      <sz val="16"/>
      <color theme="1"/>
      <name val="Calibri"/>
      <family val="2"/>
      <scheme val="minor"/>
    </font>
    <font>
      <sz val="11"/>
      <color theme="1"/>
      <name val="Calibri"/>
      <family val="2"/>
      <charset val="134"/>
      <scheme val="minor"/>
    </font>
  </fonts>
  <fills count="13">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4472C4"/>
        <bgColor indexed="64"/>
      </patternFill>
    </fill>
    <fill>
      <patternFill patternType="solid">
        <fgColor rgb="FFFFFFFF"/>
        <bgColor indexed="64"/>
      </patternFill>
    </fill>
    <fill>
      <patternFill patternType="solid">
        <fgColor rgb="FF4472C4"/>
        <bgColor rgb="FF4472C4"/>
      </patternFill>
    </fill>
    <fill>
      <patternFill patternType="solid">
        <fgColor theme="4" tint="0.79998168889431442"/>
        <bgColor indexed="64"/>
      </patternFill>
    </fill>
    <fill>
      <patternFill patternType="solid">
        <fgColor theme="4"/>
        <bgColor theme="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xf numFmtId="43" fontId="5" fillId="0" borderId="0" applyFont="0" applyFill="0" applyBorder="0" applyAlignment="0" applyProtection="0"/>
    <xf numFmtId="0" fontId="9" fillId="0" borderId="0"/>
  </cellStyleXfs>
  <cellXfs count="64">
    <xf numFmtId="0" fontId="0" fillId="0" borderId="0" xfId="0"/>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1" xfId="0" applyBorder="1"/>
    <xf numFmtId="0" fontId="2" fillId="0" borderId="0" xfId="0" applyFont="1" applyAlignment="1">
      <alignment horizontal="left"/>
    </xf>
    <xf numFmtId="0" fontId="8" fillId="7" borderId="0" xfId="0" applyFont="1" applyFill="1"/>
    <xf numFmtId="0" fontId="8" fillId="7" borderId="0" xfId="0" applyFont="1" applyFill="1" applyAlignment="1">
      <alignment horizontal="center" vertical="center"/>
    </xf>
    <xf numFmtId="0" fontId="0" fillId="0" borderId="0" xfId="0" applyAlignment="1">
      <alignment horizontal="center" vertical="center"/>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vertical="top" wrapText="1"/>
    </xf>
    <xf numFmtId="0" fontId="12" fillId="9" borderId="1" xfId="0" applyFont="1" applyFill="1" applyBorder="1" applyAlignment="1">
      <alignment wrapText="1"/>
    </xf>
    <xf numFmtId="0" fontId="0" fillId="2" borderId="0" xfId="0" applyFill="1" applyAlignment="1">
      <alignment horizontal="center" vertical="top"/>
    </xf>
    <xf numFmtId="0" fontId="0" fillId="5" borderId="0" xfId="0" applyFill="1" applyAlignment="1">
      <alignment horizontal="center" vertical="top"/>
    </xf>
    <xf numFmtId="0" fontId="2" fillId="0" borderId="0" xfId="0" applyFont="1" applyAlignment="1">
      <alignment horizontal="center" vertical="top"/>
    </xf>
    <xf numFmtId="0" fontId="0" fillId="4" borderId="0" xfId="0" applyFill="1" applyAlignment="1">
      <alignment horizontal="center" vertical="top"/>
    </xf>
    <xf numFmtId="0" fontId="1" fillId="3" borderId="1" xfId="0" applyFont="1" applyFill="1" applyBorder="1" applyAlignment="1">
      <alignment horizontal="center" vertical="top"/>
    </xf>
    <xf numFmtId="0" fontId="0" fillId="5" borderId="1" xfId="0" applyFill="1" applyBorder="1" applyAlignment="1">
      <alignment horizontal="center" vertical="top"/>
    </xf>
    <xf numFmtId="0" fontId="6" fillId="8" borderId="1" xfId="0" applyFont="1" applyFill="1" applyBorder="1" applyAlignment="1">
      <alignment vertical="top"/>
    </xf>
    <xf numFmtId="0" fontId="0" fillId="2" borderId="1" xfId="0" applyFill="1" applyBorder="1" applyAlignment="1">
      <alignment horizontal="center" vertical="top"/>
    </xf>
    <xf numFmtId="0" fontId="15" fillId="0" borderId="0" xfId="0" applyFont="1" applyAlignment="1">
      <alignment vertical="top"/>
    </xf>
    <xf numFmtId="0" fontId="0" fillId="0" borderId="1" xfId="0" applyBorder="1" applyAlignment="1">
      <alignment horizontal="left" vertical="top"/>
    </xf>
    <xf numFmtId="0" fontId="0" fillId="10" borderId="1" xfId="0" applyFill="1" applyBorder="1" applyAlignment="1">
      <alignment vertical="top"/>
    </xf>
    <xf numFmtId="0" fontId="12" fillId="9" borderId="1" xfId="0" applyFont="1" applyFill="1" applyBorder="1" applyAlignment="1">
      <alignment vertical="top" wrapText="1"/>
    </xf>
    <xf numFmtId="14" fontId="10" fillId="0" borderId="1" xfId="0" applyNumberFormat="1" applyFont="1" applyBorder="1" applyAlignment="1">
      <alignment vertical="top"/>
    </xf>
    <xf numFmtId="0" fontId="0" fillId="6" borderId="1" xfId="0" applyFill="1" applyBorder="1" applyAlignment="1">
      <alignment horizontal="center" vertical="top"/>
    </xf>
    <xf numFmtId="0" fontId="6" fillId="0" borderId="1" xfId="0" applyFont="1" applyBorder="1" applyAlignment="1">
      <alignment vertical="top"/>
    </xf>
    <xf numFmtId="0" fontId="7" fillId="0" borderId="1" xfId="0" applyFont="1" applyBorder="1" applyAlignment="1">
      <alignment vertical="top"/>
    </xf>
    <xf numFmtId="0" fontId="2" fillId="0" borderId="0" xfId="0" applyFont="1" applyAlignment="1">
      <alignment horizontal="left" vertical="top"/>
    </xf>
    <xf numFmtId="0" fontId="11" fillId="0" borderId="1" xfId="0" applyFont="1" applyBorder="1" applyAlignment="1">
      <alignment horizontal="center" vertical="top" wrapText="1"/>
    </xf>
    <xf numFmtId="0" fontId="12" fillId="9" borderId="1" xfId="0" applyFont="1" applyFill="1" applyBorder="1" applyAlignment="1">
      <alignment vertical="top"/>
    </xf>
    <xf numFmtId="0" fontId="0" fillId="0" borderId="1" xfId="0" applyBorder="1" applyAlignment="1">
      <alignment horizontal="left" vertical="center"/>
    </xf>
    <xf numFmtId="0" fontId="12" fillId="9" borderId="1" xfId="0" applyFont="1" applyFill="1" applyBorder="1" applyAlignment="1">
      <alignment horizontal="center" vertical="top" wrapText="1"/>
    </xf>
    <xf numFmtId="0" fontId="3" fillId="3" borderId="3"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xf numFmtId="0" fontId="3" fillId="3" borderId="5" xfId="0" applyFont="1" applyFill="1" applyBorder="1"/>
    <xf numFmtId="0" fontId="0" fillId="0" borderId="4" xfId="0" applyBorder="1" applyAlignment="1">
      <alignment horizontal="center" vertical="center"/>
    </xf>
    <xf numFmtId="0" fontId="0" fillId="0" borderId="1" xfId="0" applyBorder="1" applyAlignment="1">
      <alignment horizontal="center"/>
    </xf>
    <xf numFmtId="0" fontId="0" fillId="0" borderId="6" xfId="0" applyBorder="1"/>
    <xf numFmtId="0" fontId="0" fillId="0" borderId="2" xfId="0" applyBorder="1"/>
    <xf numFmtId="0" fontId="10" fillId="0" borderId="0" xfId="0" applyFont="1" applyAlignment="1">
      <alignment vertical="top"/>
    </xf>
    <xf numFmtId="0" fontId="10" fillId="0" borderId="0" xfId="0" applyFont="1" applyAlignment="1">
      <alignment horizontal="center" vertical="top"/>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center" vertical="top" wrapText="1"/>
    </xf>
    <xf numFmtId="0" fontId="11" fillId="0" borderId="1" xfId="0" applyFont="1" applyBorder="1" applyAlignment="1">
      <alignment horizontal="left" vertical="top"/>
    </xf>
    <xf numFmtId="0" fontId="10" fillId="0" borderId="1" xfId="0" applyFont="1" applyBorder="1" applyAlignment="1">
      <alignment vertical="top"/>
    </xf>
    <xf numFmtId="0" fontId="10" fillId="0" borderId="1" xfId="0" applyFont="1" applyBorder="1" applyAlignment="1">
      <alignment vertical="top" wrapText="1"/>
    </xf>
    <xf numFmtId="0" fontId="11" fillId="0" borderId="1" xfId="0" applyFont="1" applyBorder="1" applyAlignment="1">
      <alignment vertical="top" wrapText="1"/>
    </xf>
    <xf numFmtId="0" fontId="12" fillId="9" borderId="1" xfId="0" applyFont="1" applyFill="1" applyBorder="1" applyAlignment="1">
      <alignment horizontal="center" vertical="top"/>
    </xf>
    <xf numFmtId="0" fontId="10" fillId="0" borderId="1" xfId="0" applyFont="1" applyBorder="1" applyAlignment="1">
      <alignment horizontal="center" vertical="top"/>
    </xf>
    <xf numFmtId="0" fontId="2" fillId="0" borderId="0" xfId="0" applyFont="1" applyAlignment="1">
      <alignment vertical="top"/>
    </xf>
    <xf numFmtId="0" fontId="1" fillId="11" borderId="1" xfId="0" applyFont="1" applyFill="1" applyBorder="1" applyAlignment="1">
      <alignment vertical="top"/>
    </xf>
    <xf numFmtId="0" fontId="1" fillId="11" borderId="1" xfId="0" applyFont="1" applyFill="1" applyBorder="1" applyAlignment="1">
      <alignment horizontal="center" vertical="top"/>
    </xf>
    <xf numFmtId="0" fontId="16" fillId="0" borderId="0" xfId="0" applyFont="1" applyAlignment="1">
      <alignment vertical="top"/>
    </xf>
    <xf numFmtId="0" fontId="14" fillId="0" borderId="0" xfId="0" applyFont="1" applyAlignment="1">
      <alignment horizontal="left" vertical="top" wrapText="1"/>
    </xf>
    <xf numFmtId="0" fontId="14" fillId="0" borderId="0" xfId="0" applyFont="1" applyAlignment="1">
      <alignment vertical="top"/>
    </xf>
    <xf numFmtId="0" fontId="14" fillId="0" borderId="0" xfId="0" applyFont="1" applyAlignment="1">
      <alignment vertical="top" wrapText="1"/>
    </xf>
    <xf numFmtId="0" fontId="0" fillId="12" borderId="1" xfId="0" applyFill="1" applyBorder="1" applyAlignment="1">
      <alignment horizontal="center" vertical="top"/>
    </xf>
    <xf numFmtId="0" fontId="0" fillId="12" borderId="1" xfId="0" applyFill="1" applyBorder="1" applyAlignment="1">
      <alignment vertical="top"/>
    </xf>
  </cellXfs>
  <cellStyles count="4">
    <cellStyle name="Comma 2" xfId="2" xr:uid="{8A6884F4-BBBB-4646-85DC-8F64F4B1CCA2}"/>
    <cellStyle name="Normal" xfId="0" builtinId="0"/>
    <cellStyle name="Normal 2" xfId="1" xr:uid="{F991995F-AFE4-4528-A43D-A125764346B6}"/>
    <cellStyle name="Normal 3" xfId="3" xr:uid="{E215E653-AA61-450A-A2A3-9D18B732817D}"/>
  </cellStyles>
  <dxfs count="71">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indent="0" justifyLastLine="0" shrinkToFit="0" readingOrder="0"/>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border diagonalUp="0" diagonalDown="0" outline="0">
        <left style="thin">
          <color indexed="64"/>
        </left>
        <right style="thin">
          <color indexed="64"/>
        </right>
        <top/>
        <bottom/>
      </border>
    </dxf>
    <dxf>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horizontal="center"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gs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hanchal.soni/Downloads/PETZEY%20ISSUES%20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p211-my.sharepoint.com/app/CollabExcelInnerLoop.Prod_VSO_530519a0_179492_1/bin/sandbox/Chart%20Library/Word%20Chart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External--All%20Current%20Published%20Cub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epa.uike/Documents/Mobility/Testing%20Effort%20KKD%2015-03-201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1"/>
      <sheetName val="Bar2"/>
      <sheetName val="Bar3"/>
      <sheetName val="Bar4"/>
      <sheetName val="BarNoLegend"/>
      <sheetName val="StackedBar1"/>
      <sheetName val="StackedBar2"/>
      <sheetName val="100%StackedBar1"/>
      <sheetName val="100%StackedBar2"/>
      <sheetName val="Column1"/>
      <sheetName val="Column2"/>
      <sheetName val="Column3"/>
      <sheetName val="Column4"/>
      <sheetName val="Column&amp;Line1"/>
      <sheetName val="Column&amp;Line2"/>
      <sheetName val="TwoColumns&amp;Line1"/>
      <sheetName val="TwoColumns&amp;Line2"/>
      <sheetName val="StackedColumn1"/>
      <sheetName val="StackedColumn2"/>
      <sheetName val="100%StackedColumn1"/>
      <sheetName val="100%StackedColumn2"/>
      <sheetName val="100%StackedColumn&amp;Line"/>
      <sheetName val="Line1"/>
      <sheetName val="Line2"/>
      <sheetName val="Line3"/>
      <sheetName val="Line4"/>
      <sheetName val="StackedArea"/>
      <sheetName val="100%StackedArea"/>
      <sheetName val="Pie&amp;Leaders1"/>
      <sheetName val="Pie&amp;Leaders2"/>
      <sheetName val="Pie&amp;Legend1"/>
      <sheetName val="Pie&amp;Legend2"/>
      <sheetName val="Pie&amp;Leaders&amp;Total1"/>
      <sheetName val="Pie&amp;Leaders&amp;Total2"/>
      <sheetName val="Pie&amp;Legend&amp;Total1"/>
      <sheetName val="Pie&amp;Legend&amp;Total2"/>
      <sheetName val="DoublePie"/>
      <sheetName val="DoublePie&amp;Totals"/>
      <sheetName val="Spider1"/>
      <sheetName val="Spider2"/>
      <sheetName val="Scatter1"/>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 Internal"/>
      <sheetName val="Summary - Client"/>
      <sheetName val="Dashboard - Internal Issues"/>
      <sheetName val="Dashboard - External Issues"/>
      <sheetName val="Master"/>
      <sheetName val="Internal Issues"/>
      <sheetName val="Configurations"/>
      <sheetName val="Client Issues"/>
      <sheetName val="PETZEY ISSUES V1.0"/>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5"/>
      <sheetName val="Sheet3"/>
      <sheetName val="Misys SAS"/>
      <sheetName val="Sheet2"/>
      <sheetName val="Sheet1"/>
      <sheetName val="HC Market Share Ranking"/>
      <sheetName val="HC Market Share $"/>
      <sheetName val="US Finacial Market Share %"/>
      <sheetName val="US Provider Market Share %"/>
      <sheetName val="Misys SAS - Top vendors"/>
      <sheetName val="Sheet4"/>
      <sheetName val="Market Share"/>
      <sheetName val="Service Line"/>
      <sheetName val="US HC by year"/>
      <sheetName val="Chart1"/>
      <sheetName val="Vertical forecast (2)"/>
      <sheetName val="Vertical forecast"/>
      <sheetName val="Vertical forecast-country DTL"/>
      <sheetName val="Vertical forecast-country LVL"/>
      <sheetName val="Outsourcing"/>
      <sheetName val="Vertical Bubble Chart"/>
      <sheetName val="Vertical forecast Graph"/>
      <sheetName val="Vertical forecast-country L (2)"/>
      <sheetName val="Market Share -Company"/>
      <sheetName val="Proposed Vertical detail"/>
      <sheetName val="WHO Rankings"/>
      <sheetName val="Vertical GDP"/>
      <sheetName val="GDP STats"/>
      <sheetName val="GDP Bubble"/>
      <sheetName val="_ProjectInfo"/>
      <sheetName val="IT Spend GDP"/>
      <sheetName val="GDP Bubbl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all Functional-NFR Effort "/>
      <sheetName val="Summary"/>
      <sheetName val="Generic Checkslist"/>
      <sheetName val="Sheet6"/>
      <sheetName val="All Features-Functional Effort"/>
      <sheetName val="Task Breakdown"/>
      <sheetName val="VSTS_ValidationWS_1"/>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3FC8D8-B7B9-4CA3-9AB7-FC5CB7B8A150}" name="Table6" displayName="Table6" ref="B11:D16" totalsRowShown="0" headerRowDxfId="70" dataDxfId="69">
  <autoFilter ref="B11:D16" xr:uid="{8574EF89-A22B-4E7A-BCC4-84AEE0627159}"/>
  <tableColumns count="3">
    <tableColumn id="1" xr3:uid="{AFEFF87A-2786-46AF-8600-0AF9895288A1}" name="Sl No" dataDxfId="68"/>
    <tableColumn id="2" xr3:uid="{195893BA-B5BE-4F69-892C-F4600349738D}" name="Title" dataDxfId="67"/>
    <tableColumn id="3" xr3:uid="{89B4B2DE-CE43-447E-81A8-7B4B70135A19}" name="Remarks" dataDxfId="6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1DAFBD-0254-4026-8B53-32D91E6D0D7F}" name="Table612" displayName="Table612" ref="B19:E24" totalsRowShown="0" headerRowDxfId="65" dataDxfId="64">
  <autoFilter ref="B19:E24" xr:uid="{E0A11923-D955-47A0-BD77-D847D779CE67}"/>
  <tableColumns count="4">
    <tableColumn id="1" xr3:uid="{B403B08B-E1D4-484A-B6C0-3242B2D588DC}" name="Sl No" dataDxfId="63"/>
    <tableColumn id="2" xr3:uid="{8C1BDE70-B9E6-4DCF-9849-3FF8B5854E51}" name="Title" dataDxfId="3"/>
    <tableColumn id="3" xr3:uid="{7E08C447-0479-4A9C-8927-C90D05239DDA}" name="Remarks" dataDxfId="62"/>
    <tableColumn id="4" xr3:uid="{D3411D83-523D-6C45-B780-C17E38D714DD}" name="Column1" dataDxfId="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C3C14A-9275-49A3-A981-649D8DAF19A4}" name="Table8" displayName="Table8" ref="B2:D34" totalsRowShown="0" headerRowDxfId="61" dataDxfId="60">
  <autoFilter ref="B2:D34" xr:uid="{26556E2F-FC6C-4A72-894A-A7966677D89C}"/>
  <tableColumns count="3">
    <tableColumn id="1" xr3:uid="{0614B381-132F-449E-85A9-FC27CE56D247}" name="Sl No" dataDxfId="59"/>
    <tableColumn id="2" xr3:uid="{3B2C1EFF-D2F1-4BBD-BDB3-0CCAF64C00D3}" name="Title" dataDxfId="58"/>
    <tableColumn id="3" xr3:uid="{FC7FE278-EDBF-40E0-A028-0D03ECE5B471}" name="Priority" dataDxfId="5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67974D-396A-4F66-94D3-4691C1FB43EE}" name="Table17" displayName="Table17" ref="B4:O19" totalsRowShown="0" headerRowDxfId="56" headerRowBorderDxfId="55" tableBorderDxfId="54" totalsRowBorderDxfId="53">
  <autoFilter ref="B4:O19" xr:uid="{4E00A11B-E16E-4BFD-9AE4-D9244EF1FC49}"/>
  <tableColumns count="14">
    <tableColumn id="1" xr3:uid="{07784612-92AE-481A-BD3A-4925385010E5}" name="Sl No" dataDxfId="52">
      <calculatedColumnFormula>B4+1</calculatedColumnFormula>
    </tableColumn>
    <tableColumn id="3" xr3:uid="{2D052F02-9417-4467-8671-B482B133B8F6}" name="Data Set" dataDxfId="51"/>
    <tableColumn id="4" xr3:uid="{42468E91-A23D-4BE1-9F57-5E92261D9FE0}" name="Data Generated" dataDxfId="50"/>
    <tableColumn id="15" xr3:uid="{0FFC1E00-A1CE-414A-813B-D842208F46AA}" name="Rows" dataDxfId="49"/>
    <tableColumn id="16" xr3:uid="{6D1048BD-2958-4201-8C38-C7B5DD551246}" name="Columns" dataDxfId="48"/>
    <tableColumn id="6" xr3:uid="{53433C06-6F92-40C4-B48B-8CB2D82AEA8F}" name="Cleaning Status" dataDxfId="47"/>
    <tableColumn id="26" xr3:uid="{ED315194-BB86-4927-A70F-305E67E0A3A9}" name="Null Value" dataDxfId="46"/>
    <tableColumn id="7" xr3:uid="{CF891D7F-B61B-44B8-996B-1C351A36C22E}" name="Multiple Lines" dataDxfId="45"/>
    <tableColumn id="8" xr3:uid="{37BAE82A-21D8-45C8-8B9E-9EB5ECF95DC9}" name="Date Format" dataDxfId="44"/>
    <tableColumn id="9" xr3:uid="{CAB327B7-7563-43CE-B533-1814890C769E}" name="Number Format" dataDxfId="43"/>
    <tableColumn id="10" xr3:uid="{E0C25CA9-B20B-4FAD-AA1A-6402800FECA3}" name="Spellings" dataDxfId="42"/>
    <tableColumn id="11" xr3:uid="{33936107-5D48-4ECB-9CC2-65425A327E76}" name="Casing" dataDxfId="41"/>
    <tableColumn id="12" xr3:uid="{E8A50795-4406-4A3A-92D7-A7B7E3F89876}" name="Formula" dataDxfId="40"/>
    <tableColumn id="13" xr3:uid="{AACA0138-D2C5-4611-B61A-6593C1405315}" name="Condition" dataDxfId="3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B4D03F-1AB3-4662-A53A-0F1275F028EC}" name="Table1" displayName="Table1" ref="B4:AC19" totalsRowShown="0" headerRowDxfId="38" headerRowBorderDxfId="37" tableBorderDxfId="36" totalsRowBorderDxfId="35">
  <autoFilter ref="B4:AC19" xr:uid="{4E00A11B-E16E-4BFD-9AE4-D9244EF1FC49}"/>
  <tableColumns count="28">
    <tableColumn id="1" xr3:uid="{30279484-5A69-40CB-BD15-00C80272D1EB}" name="Sl No" dataDxfId="34">
      <calculatedColumnFormula>B4+1</calculatedColumnFormula>
    </tableColumn>
    <tableColumn id="3" xr3:uid="{1900FC97-CAF4-4E0E-8FDE-1666E9F08780}" name="Data Set" dataDxfId="33"/>
    <tableColumn id="4" xr3:uid="{CA475730-60D0-40D1-B0A4-60C1FB8381D1}" name="Data Generated" dataDxfId="32"/>
    <tableColumn id="15" xr3:uid="{D43D2A86-9161-4979-B04C-2D650DD2F529}" name="Rows" dataDxfId="1"/>
    <tableColumn id="16" xr3:uid="{6114A484-749F-49F4-A21F-4647A3047779}" name="Columns" dataDxfId="0"/>
    <tableColumn id="6" xr3:uid="{0FF24249-968F-4C31-BEF3-C1F8155B7917}" name="Transformation Status" dataDxfId="31"/>
    <tableColumn id="26" xr3:uid="{ED03653E-15F4-4808-97A1-184C9C52EC91}" name="Data Cleansing" dataDxfId="30"/>
    <tableColumn id="7" xr3:uid="{10B69E11-FCFD-4727-BA82-AEEFE37CA4F4}" name="Cross Tab" dataDxfId="29"/>
    <tableColumn id="8" xr3:uid="{0F5411A9-80E7-4A78-88D0-D6C12CFF3431}" name="SelectAll" dataDxfId="28"/>
    <tableColumn id="9" xr3:uid="{7197A4F2-A807-4CA1-B6CD-1DBD9FE91088}" name="Formula" dataDxfId="27"/>
    <tableColumn id="10" xr3:uid="{BB909692-0618-44CF-86EE-96CCBB8732B4}" name="Sort Tool" dataDxfId="26"/>
    <tableColumn id="11" xr3:uid="{37942DB6-74A0-4580-8ABA-30694ADAEE60}" name="Unique Tool" dataDxfId="25"/>
    <tableColumn id="12" xr3:uid="{6EDCA4B0-4A27-447D-B548-55C4F6EE1953}" name="Filter" dataDxfId="24"/>
    <tableColumn id="13" xr3:uid="{B1A54017-25CF-4EE2-BA9A-C3FA8C05E721}" name="Join" dataDxfId="23"/>
    <tableColumn id="14" xr3:uid="{5954DAA0-33DD-4A19-975B-E84766DF3DC9}" name="Replace" dataDxfId="22"/>
    <tableColumn id="17" xr3:uid="{C08AF1CA-E369-4299-88B4-1F73842C46DF}" name="Input" dataDxfId="21"/>
    <tableColumn id="22" xr3:uid="{61096C57-BA06-4299-ABB8-C9E8AF6E5CA3}" name="Output" dataDxfId="20"/>
    <tableColumn id="18" xr3:uid="{9821ACDE-532F-44B6-9495-E2A2EE68D394}" name="Browse" dataDxfId="19"/>
    <tableColumn id="19" xr3:uid="{A81CE9FB-1ABD-43B6-B9D6-DE25EA24277E}" name="Sample" dataDxfId="18"/>
    <tableColumn id="20" xr3:uid="{0709DEA0-0872-4EBA-BF89-8A06D643714C}" name="MultiField" dataDxfId="17"/>
    <tableColumn id="21" xr3:uid="{54B94CA0-81DF-4C95-B103-C79729BFBAF3}" name="Summarise" dataDxfId="16"/>
    <tableColumn id="23" xr3:uid="{FA8D82A4-9F07-4253-B36B-09AFDE64A6AC}" name="Transpose" dataDxfId="15"/>
    <tableColumn id="24" xr3:uid="{7EA26674-A171-4DBD-8426-3A77BA05579B}" name="Arrange" dataDxfId="14"/>
    <tableColumn id="25" xr3:uid="{83A1A247-BB4C-415E-8F5B-117DBA223CC8}" name="Auto Fill" dataDxfId="13"/>
    <tableColumn id="27" xr3:uid="{101E00B6-166A-43AC-B87C-272E3DE55FC2}" name="Dynamic Input" dataDxfId="12"/>
    <tableColumn id="28" xr3:uid="{FB64B6C1-BA57-42AA-B4C1-1EED5A8D3CFF}" name="Record ID" dataDxfId="11"/>
    <tableColumn id="29" xr3:uid="{9E2B497E-2A66-4490-85C7-16BE05C48654}" name="Macros" dataDxfId="10"/>
    <tableColumn id="30" xr3:uid="{C00EC940-1EB6-467B-A71E-3540D1907B9A}" name="Random Sample" dataDxfId="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154BC2-06FB-6D43-BBC6-7231F645BF52}" name="Table8118" displayName="Table8118" ref="B2:D33" totalsRowShown="0" headerRowDxfId="8" dataDxfId="7">
  <autoFilter ref="B2:D33" xr:uid="{9B154BC2-06FB-6D43-BBC6-7231F645BF52}"/>
  <tableColumns count="3">
    <tableColumn id="1" xr3:uid="{247FB03B-B843-3C41-AD15-8948F2F08017}" name="Sl No" dataDxfId="6"/>
    <tableColumn id="3" xr3:uid="{DFAC0CA4-2C11-AB44-9BBB-809FA6309FCC}" name="Sheet" dataDxfId="5"/>
    <tableColumn id="2" xr3:uid="{509903AD-EA47-5044-9BC2-AB58BEA95F80}" name="Title" dataDxfId="4"/>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91C5-76A2-49DF-808E-99643A82DF93}">
  <dimension ref="B1:P9"/>
  <sheetViews>
    <sheetView showGridLines="0" zoomScale="140" zoomScaleNormal="140" workbookViewId="0"/>
  </sheetViews>
  <sheetFormatPr baseColWidth="10" defaultColWidth="8.5" defaultRowHeight="15" x14ac:dyDescent="0.2"/>
  <cols>
    <col min="1" max="2" width="5.1640625" style="2" customWidth="1"/>
    <col min="3" max="3" width="14.5" style="3" bestFit="1" customWidth="1"/>
    <col min="4" max="4" width="26.5" style="3" bestFit="1" customWidth="1"/>
    <col min="5" max="5" width="7.5" style="3" customWidth="1"/>
    <col min="6" max="6" width="5.83203125" style="3" bestFit="1" customWidth="1"/>
    <col min="7" max="14" width="3.83203125" style="3" customWidth="1"/>
    <col min="15" max="15" width="3.1640625" style="3" bestFit="1" customWidth="1"/>
    <col min="16" max="16" width="3" style="2" customWidth="1"/>
    <col min="17" max="16384" width="8.5" style="2"/>
  </cols>
  <sheetData>
    <row r="1" spans="2:16" x14ac:dyDescent="0.2">
      <c r="H1" s="15"/>
      <c r="I1" s="4" t="s">
        <v>0</v>
      </c>
    </row>
    <row r="2" spans="2:16" x14ac:dyDescent="0.2">
      <c r="H2" s="16"/>
      <c r="I2" s="4" t="s">
        <v>1</v>
      </c>
    </row>
    <row r="3" spans="2:16" ht="21" x14ac:dyDescent="0.2">
      <c r="B3" s="23" t="s">
        <v>2</v>
      </c>
      <c r="G3" s="17"/>
      <c r="H3" s="18"/>
      <c r="I3" s="4" t="s">
        <v>3</v>
      </c>
      <c r="J3" s="17"/>
      <c r="K3" s="17"/>
      <c r="N3" s="17"/>
    </row>
    <row r="4" spans="2:16" x14ac:dyDescent="0.2">
      <c r="F4" s="17">
        <f>SUM(F6:F9)</f>
        <v>224</v>
      </c>
      <c r="G4" s="17"/>
    </row>
    <row r="5" spans="2:16" ht="17" x14ac:dyDescent="0.2">
      <c r="B5" s="19" t="s">
        <v>4</v>
      </c>
      <c r="C5" s="14" t="s">
        <v>5</v>
      </c>
      <c r="D5" s="14" t="s">
        <v>6</v>
      </c>
      <c r="E5" s="26" t="s">
        <v>7</v>
      </c>
      <c r="F5" s="19" t="s">
        <v>8</v>
      </c>
      <c r="G5" s="19">
        <v>22</v>
      </c>
      <c r="H5" s="19">
        <f>G5+1</f>
        <v>23</v>
      </c>
      <c r="I5" s="19">
        <v>24</v>
      </c>
      <c r="J5" s="19">
        <f>I5+1</f>
        <v>25</v>
      </c>
      <c r="K5" s="19">
        <f t="shared" ref="K5:P5" si="0">J5+1</f>
        <v>26</v>
      </c>
      <c r="L5" s="19">
        <f t="shared" si="0"/>
        <v>27</v>
      </c>
      <c r="M5" s="19">
        <f t="shared" si="0"/>
        <v>28</v>
      </c>
      <c r="N5" s="19">
        <f t="shared" si="0"/>
        <v>29</v>
      </c>
      <c r="O5" s="19">
        <f t="shared" si="0"/>
        <v>30</v>
      </c>
      <c r="P5" s="19">
        <f t="shared" si="0"/>
        <v>31</v>
      </c>
    </row>
    <row r="6" spans="2:16" x14ac:dyDescent="0.2">
      <c r="B6" s="12">
        <v>1</v>
      </c>
      <c r="C6" s="25" t="s">
        <v>9</v>
      </c>
      <c r="D6" s="25" t="s">
        <v>10</v>
      </c>
      <c r="E6" s="12" t="s">
        <v>11</v>
      </c>
      <c r="F6" s="12">
        <f t="shared" ref="F6:F9" si="1">SUM(G6:N6)</f>
        <v>56</v>
      </c>
      <c r="G6" s="12"/>
      <c r="H6" s="12">
        <v>8</v>
      </c>
      <c r="I6" s="12">
        <f>H6</f>
        <v>8</v>
      </c>
      <c r="J6" s="12">
        <f t="shared" ref="J6:O6" si="2">I6</f>
        <v>8</v>
      </c>
      <c r="K6" s="12">
        <f t="shared" si="2"/>
        <v>8</v>
      </c>
      <c r="L6" s="12">
        <f t="shared" si="2"/>
        <v>8</v>
      </c>
      <c r="M6" s="12">
        <f t="shared" si="2"/>
        <v>8</v>
      </c>
      <c r="N6" s="12">
        <f t="shared" si="2"/>
        <v>8</v>
      </c>
      <c r="O6" s="12">
        <f t="shared" si="2"/>
        <v>8</v>
      </c>
      <c r="P6" s="28"/>
    </row>
    <row r="7" spans="2:16" x14ac:dyDescent="0.2">
      <c r="B7" s="12">
        <f>B6+1</f>
        <v>2</v>
      </c>
      <c r="C7" s="21" t="s">
        <v>12</v>
      </c>
      <c r="D7" s="21" t="s">
        <v>13</v>
      </c>
      <c r="E7" s="12" t="s">
        <v>11</v>
      </c>
      <c r="F7" s="12">
        <f t="shared" si="1"/>
        <v>56</v>
      </c>
      <c r="G7" s="12"/>
      <c r="H7" s="12">
        <f>H6</f>
        <v>8</v>
      </c>
      <c r="I7" s="12">
        <f t="shared" ref="I7:I9" si="3">H7</f>
        <v>8</v>
      </c>
      <c r="J7" s="12">
        <f t="shared" ref="J7:O7" si="4">I7</f>
        <v>8</v>
      </c>
      <c r="K7" s="12">
        <f t="shared" si="4"/>
        <v>8</v>
      </c>
      <c r="L7" s="12">
        <f t="shared" si="4"/>
        <v>8</v>
      </c>
      <c r="M7" s="12">
        <f t="shared" si="4"/>
        <v>8</v>
      </c>
      <c r="N7" s="12">
        <f t="shared" si="4"/>
        <v>8</v>
      </c>
      <c r="O7" s="12">
        <f t="shared" si="4"/>
        <v>8</v>
      </c>
      <c r="P7" s="28"/>
    </row>
    <row r="8" spans="2:16" x14ac:dyDescent="0.2">
      <c r="B8" s="12">
        <f>B7+1</f>
        <v>3</v>
      </c>
      <c r="C8" s="21" t="s">
        <v>14</v>
      </c>
      <c r="D8" s="21" t="s">
        <v>15</v>
      </c>
      <c r="E8" s="12" t="s">
        <v>11</v>
      </c>
      <c r="F8" s="12">
        <f t="shared" si="1"/>
        <v>56</v>
      </c>
      <c r="G8" s="12"/>
      <c r="H8" s="12">
        <f t="shared" ref="H8:H9" si="5">H7</f>
        <v>8</v>
      </c>
      <c r="I8" s="12">
        <f t="shared" si="3"/>
        <v>8</v>
      </c>
      <c r="J8" s="12">
        <f t="shared" ref="J8:O8" si="6">I8</f>
        <v>8</v>
      </c>
      <c r="K8" s="12">
        <f t="shared" si="6"/>
        <v>8</v>
      </c>
      <c r="L8" s="12">
        <f t="shared" si="6"/>
        <v>8</v>
      </c>
      <c r="M8" s="12">
        <f t="shared" si="6"/>
        <v>8</v>
      </c>
      <c r="N8" s="12">
        <f t="shared" si="6"/>
        <v>8</v>
      </c>
      <c r="O8" s="12">
        <f t="shared" si="6"/>
        <v>8</v>
      </c>
      <c r="P8" s="28"/>
    </row>
    <row r="9" spans="2:16" x14ac:dyDescent="0.2">
      <c r="B9" s="12">
        <f t="shared" ref="B9" si="7">B8+1</f>
        <v>4</v>
      </c>
      <c r="C9" s="21" t="s">
        <v>16</v>
      </c>
      <c r="D9" s="21" t="s">
        <v>17</v>
      </c>
      <c r="E9" s="12" t="s">
        <v>11</v>
      </c>
      <c r="F9" s="12">
        <f t="shared" si="1"/>
        <v>56</v>
      </c>
      <c r="G9" s="12"/>
      <c r="H9" s="12">
        <f t="shared" si="5"/>
        <v>8</v>
      </c>
      <c r="I9" s="12">
        <f t="shared" si="3"/>
        <v>8</v>
      </c>
      <c r="J9" s="12">
        <f t="shared" ref="J9:O9" si="8">I9</f>
        <v>8</v>
      </c>
      <c r="K9" s="12">
        <f t="shared" si="8"/>
        <v>8</v>
      </c>
      <c r="L9" s="12">
        <f t="shared" si="8"/>
        <v>8</v>
      </c>
      <c r="M9" s="12">
        <f t="shared" si="8"/>
        <v>8</v>
      </c>
      <c r="N9" s="12">
        <f t="shared" si="8"/>
        <v>8</v>
      </c>
      <c r="O9" s="12">
        <f t="shared" si="8"/>
        <v>8</v>
      </c>
      <c r="P9" s="28"/>
    </row>
  </sheetData>
  <phoneticPr fontId="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8528-A2EB-414E-87EF-D0B9299FFD75}">
  <dimension ref="A2:C2"/>
  <sheetViews>
    <sheetView workbookViewId="0">
      <selection activeCell="B3" sqref="B3"/>
    </sheetView>
  </sheetViews>
  <sheetFormatPr baseColWidth="10" defaultRowHeight="15" x14ac:dyDescent="0.2"/>
  <sheetData>
    <row r="2" spans="1:3" x14ac:dyDescent="0.2">
      <c r="A2" t="s">
        <v>246</v>
      </c>
      <c r="B2" t="s">
        <v>247</v>
      </c>
      <c r="C2" t="s">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C4831-B859-4B27-AEED-84C03D34C44E}">
  <dimension ref="A1:I29"/>
  <sheetViews>
    <sheetView zoomScale="130" zoomScaleNormal="130" workbookViewId="0">
      <selection activeCell="E13" sqref="E13"/>
    </sheetView>
  </sheetViews>
  <sheetFormatPr baseColWidth="10" defaultColWidth="8.5" defaultRowHeight="15" x14ac:dyDescent="0.2"/>
  <cols>
    <col min="1" max="1" width="4.1640625" style="2" customWidth="1"/>
    <col min="2" max="2" width="9.1640625" style="3" bestFit="1" customWidth="1"/>
    <col min="3" max="3" width="10.1640625" style="2" bestFit="1" customWidth="1"/>
    <col min="4" max="4" width="23.5" style="2" bestFit="1" customWidth="1"/>
    <col min="5" max="5" width="37.1640625" style="5" bestFit="1" customWidth="1"/>
    <col min="6" max="6" width="14.83203125" style="2" customWidth="1"/>
    <col min="7" max="7" width="13.5" style="2" bestFit="1" customWidth="1"/>
    <col min="8" max="8" width="16.5" style="3" bestFit="1" customWidth="1"/>
    <col min="9" max="9" width="14" style="2" customWidth="1"/>
    <col min="10" max="16384" width="8.5" style="2"/>
  </cols>
  <sheetData>
    <row r="1" spans="1:9" ht="16" x14ac:dyDescent="0.2">
      <c r="A1" s="44"/>
      <c r="B1" s="45"/>
      <c r="C1" s="44"/>
      <c r="D1" s="44"/>
      <c r="E1" s="46"/>
      <c r="F1" s="47"/>
      <c r="G1" s="47"/>
      <c r="H1" s="48"/>
      <c r="I1" s="47"/>
    </row>
    <row r="2" spans="1:9" ht="16" x14ac:dyDescent="0.2">
      <c r="A2" s="44"/>
      <c r="B2" s="49" t="s">
        <v>18</v>
      </c>
      <c r="C2" s="50"/>
      <c r="D2" s="52"/>
      <c r="E2" s="52"/>
      <c r="F2" s="51"/>
      <c r="G2" s="51"/>
      <c r="H2" s="32">
        <f>SUM(H4:H29)</f>
        <v>4</v>
      </c>
      <c r="I2" s="51"/>
    </row>
    <row r="3" spans="1:9" ht="17" x14ac:dyDescent="0.2">
      <c r="A3" s="44"/>
      <c r="B3" s="53" t="s">
        <v>19</v>
      </c>
      <c r="C3" s="33" t="s">
        <v>20</v>
      </c>
      <c r="D3" s="33" t="s">
        <v>21</v>
      </c>
      <c r="E3" s="26" t="s">
        <v>22</v>
      </c>
      <c r="F3" s="26" t="s">
        <v>23</v>
      </c>
      <c r="G3" s="26" t="s">
        <v>24</v>
      </c>
      <c r="H3" s="35" t="s">
        <v>25</v>
      </c>
      <c r="I3" s="26" t="s">
        <v>26</v>
      </c>
    </row>
    <row r="4" spans="1:9" ht="16" x14ac:dyDescent="0.2">
      <c r="A4" s="44"/>
      <c r="B4" s="54">
        <v>1</v>
      </c>
      <c r="C4" s="50" t="s">
        <v>27</v>
      </c>
      <c r="D4" s="11" t="s">
        <v>28</v>
      </c>
      <c r="E4" s="11" t="s">
        <v>29</v>
      </c>
      <c r="F4" s="11" t="s">
        <v>11</v>
      </c>
      <c r="G4" s="50" t="s">
        <v>30</v>
      </c>
      <c r="H4" s="54">
        <v>4</v>
      </c>
      <c r="I4" s="27">
        <v>45500</v>
      </c>
    </row>
    <row r="5" spans="1:9" ht="16" x14ac:dyDescent="0.2">
      <c r="A5" s="44"/>
      <c r="B5" s="54">
        <f>B4+1</f>
        <v>2</v>
      </c>
      <c r="C5" s="50" t="s">
        <v>31</v>
      </c>
      <c r="D5" s="11" t="s">
        <v>28</v>
      </c>
      <c r="E5" s="11" t="s">
        <v>32</v>
      </c>
      <c r="F5" s="11" t="s">
        <v>11</v>
      </c>
      <c r="G5" s="50" t="s">
        <v>30</v>
      </c>
      <c r="H5" s="54"/>
      <c r="I5" s="27"/>
    </row>
    <row r="6" spans="1:9" ht="16" x14ac:dyDescent="0.2">
      <c r="A6" s="44"/>
      <c r="B6" s="54">
        <f t="shared" ref="B6:B29" si="0">B5+1</f>
        <v>3</v>
      </c>
      <c r="C6" s="50" t="s">
        <v>33</v>
      </c>
      <c r="D6" s="11" t="s">
        <v>28</v>
      </c>
      <c r="E6" s="11" t="s">
        <v>34</v>
      </c>
      <c r="F6" s="11" t="s">
        <v>11</v>
      </c>
      <c r="G6" s="50" t="s">
        <v>30</v>
      </c>
      <c r="H6" s="54"/>
      <c r="I6" s="27"/>
    </row>
    <row r="7" spans="1:9" ht="16" x14ac:dyDescent="0.2">
      <c r="A7" s="44"/>
      <c r="B7" s="54">
        <f t="shared" si="0"/>
        <v>4</v>
      </c>
      <c r="C7" s="50" t="s">
        <v>35</v>
      </c>
      <c r="D7" s="11" t="s">
        <v>36</v>
      </c>
      <c r="E7" s="11" t="s">
        <v>37</v>
      </c>
      <c r="F7" s="11" t="s">
        <v>11</v>
      </c>
      <c r="G7" s="50" t="s">
        <v>30</v>
      </c>
      <c r="H7" s="54"/>
      <c r="I7" s="27"/>
    </row>
    <row r="8" spans="1:9" ht="16" x14ac:dyDescent="0.2">
      <c r="A8" s="44"/>
      <c r="B8" s="54">
        <f t="shared" si="0"/>
        <v>5</v>
      </c>
      <c r="C8" s="50" t="s">
        <v>38</v>
      </c>
      <c r="D8" s="11" t="s">
        <v>36</v>
      </c>
      <c r="E8" s="11" t="s">
        <v>39</v>
      </c>
      <c r="F8" s="11" t="s">
        <v>11</v>
      </c>
      <c r="G8" s="50" t="s">
        <v>30</v>
      </c>
      <c r="H8" s="54"/>
      <c r="I8" s="27"/>
    </row>
    <row r="9" spans="1:9" ht="16" x14ac:dyDescent="0.2">
      <c r="A9" s="44"/>
      <c r="B9" s="54">
        <f t="shared" si="0"/>
        <v>6</v>
      </c>
      <c r="C9" s="50" t="s">
        <v>40</v>
      </c>
      <c r="D9" s="11" t="s">
        <v>36</v>
      </c>
      <c r="E9" s="11" t="s">
        <v>41</v>
      </c>
      <c r="F9" s="11" t="s">
        <v>11</v>
      </c>
      <c r="G9" s="50" t="s">
        <v>30</v>
      </c>
      <c r="H9" s="54"/>
      <c r="I9" s="27"/>
    </row>
    <row r="10" spans="1:9" ht="16" x14ac:dyDescent="0.2">
      <c r="A10" s="44"/>
      <c r="B10" s="54">
        <f t="shared" si="0"/>
        <v>7</v>
      </c>
      <c r="C10" s="50" t="s">
        <v>42</v>
      </c>
      <c r="D10" s="11" t="s">
        <v>43</v>
      </c>
      <c r="E10" s="11" t="s">
        <v>44</v>
      </c>
      <c r="F10" s="11" t="s">
        <v>11</v>
      </c>
      <c r="G10" s="50" t="s">
        <v>30</v>
      </c>
      <c r="H10" s="54"/>
      <c r="I10" s="27"/>
    </row>
    <row r="11" spans="1:9" ht="16" x14ac:dyDescent="0.2">
      <c r="A11" s="44"/>
      <c r="B11" s="54">
        <f t="shared" si="0"/>
        <v>8</v>
      </c>
      <c r="C11" s="50" t="s">
        <v>45</v>
      </c>
      <c r="D11" s="11" t="s">
        <v>43</v>
      </c>
      <c r="E11" s="11" t="s">
        <v>46</v>
      </c>
      <c r="F11" s="11" t="s">
        <v>11</v>
      </c>
      <c r="G11" s="50" t="s">
        <v>30</v>
      </c>
      <c r="H11" s="54"/>
      <c r="I11" s="27"/>
    </row>
    <row r="12" spans="1:9" ht="16" x14ac:dyDescent="0.2">
      <c r="A12" s="44"/>
      <c r="B12" s="54">
        <f t="shared" si="0"/>
        <v>9</v>
      </c>
      <c r="C12" s="50" t="s">
        <v>47</v>
      </c>
      <c r="D12" s="11" t="s">
        <v>36</v>
      </c>
      <c r="E12" s="11" t="s">
        <v>48</v>
      </c>
      <c r="F12" s="11" t="s">
        <v>11</v>
      </c>
      <c r="G12" s="50" t="s">
        <v>235</v>
      </c>
      <c r="H12" s="54"/>
      <c r="I12" s="27"/>
    </row>
    <row r="13" spans="1:9" ht="16" x14ac:dyDescent="0.2">
      <c r="A13" s="44"/>
      <c r="B13" s="54">
        <f t="shared" si="0"/>
        <v>10</v>
      </c>
      <c r="C13" s="50" t="s">
        <v>49</v>
      </c>
      <c r="D13" s="24" t="s">
        <v>50</v>
      </c>
      <c r="E13" s="11" t="s">
        <v>51</v>
      </c>
      <c r="F13" s="11" t="s">
        <v>11</v>
      </c>
      <c r="G13" s="50" t="s">
        <v>235</v>
      </c>
      <c r="H13" s="54"/>
      <c r="I13" s="27"/>
    </row>
    <row r="14" spans="1:9" ht="16" x14ac:dyDescent="0.2">
      <c r="A14" s="44"/>
      <c r="B14" s="54">
        <f t="shared" si="0"/>
        <v>11</v>
      </c>
      <c r="C14" s="50" t="s">
        <v>52</v>
      </c>
      <c r="D14" s="24" t="s">
        <v>50</v>
      </c>
      <c r="E14" s="11" t="s">
        <v>53</v>
      </c>
      <c r="F14" s="11" t="s">
        <v>11</v>
      </c>
      <c r="G14" s="50" t="s">
        <v>236</v>
      </c>
      <c r="H14" s="54"/>
      <c r="I14" s="27"/>
    </row>
    <row r="15" spans="1:9" ht="16" x14ac:dyDescent="0.2">
      <c r="A15" s="44"/>
      <c r="B15" s="54">
        <f t="shared" si="0"/>
        <v>12</v>
      </c>
      <c r="C15" s="50" t="s">
        <v>54</v>
      </c>
      <c r="D15" s="11" t="s">
        <v>43</v>
      </c>
      <c r="E15" s="11" t="s">
        <v>55</v>
      </c>
      <c r="F15" s="11" t="s">
        <v>11</v>
      </c>
      <c r="G15" s="50" t="s">
        <v>236</v>
      </c>
      <c r="H15" s="54"/>
      <c r="I15" s="27"/>
    </row>
    <row r="16" spans="1:9" ht="16" x14ac:dyDescent="0.2">
      <c r="A16" s="44"/>
      <c r="B16" s="54">
        <f t="shared" si="0"/>
        <v>13</v>
      </c>
      <c r="C16" s="50" t="s">
        <v>56</v>
      </c>
      <c r="D16" s="11" t="s">
        <v>57</v>
      </c>
      <c r="E16" s="6" t="s">
        <v>58</v>
      </c>
      <c r="F16" s="11" t="s">
        <v>11</v>
      </c>
      <c r="G16" s="50" t="s">
        <v>236</v>
      </c>
      <c r="H16" s="54"/>
      <c r="I16" s="27"/>
    </row>
    <row r="17" spans="1:9" ht="16" x14ac:dyDescent="0.2">
      <c r="A17" s="44"/>
      <c r="B17" s="54">
        <f t="shared" si="0"/>
        <v>14</v>
      </c>
      <c r="C17" s="50" t="s">
        <v>59</v>
      </c>
      <c r="D17" s="34" t="s">
        <v>60</v>
      </c>
      <c r="E17" s="6" t="s">
        <v>61</v>
      </c>
      <c r="F17" s="11" t="s">
        <v>11</v>
      </c>
      <c r="G17" s="50" t="s">
        <v>236</v>
      </c>
      <c r="H17" s="54"/>
      <c r="I17" s="27"/>
    </row>
    <row r="18" spans="1:9" ht="16" x14ac:dyDescent="0.2">
      <c r="A18" s="44"/>
      <c r="B18" s="54">
        <f t="shared" si="0"/>
        <v>15</v>
      </c>
      <c r="C18" s="50" t="s">
        <v>62</v>
      </c>
      <c r="D18" s="34" t="s">
        <v>60</v>
      </c>
      <c r="E18" s="34" t="s">
        <v>63</v>
      </c>
      <c r="F18" s="11" t="s">
        <v>11</v>
      </c>
      <c r="G18" s="50" t="s">
        <v>236</v>
      </c>
      <c r="H18" s="54"/>
      <c r="I18" s="27"/>
    </row>
    <row r="19" spans="1:9" ht="16" x14ac:dyDescent="0.2">
      <c r="A19" s="44"/>
      <c r="B19" s="54">
        <f t="shared" si="0"/>
        <v>16</v>
      </c>
      <c r="C19" s="50" t="s">
        <v>64</v>
      </c>
      <c r="D19" s="34" t="s">
        <v>60</v>
      </c>
      <c r="E19" s="6" t="s">
        <v>65</v>
      </c>
      <c r="F19" s="11" t="s">
        <v>11</v>
      </c>
      <c r="G19" s="50" t="s">
        <v>236</v>
      </c>
      <c r="H19" s="54"/>
      <c r="I19" s="27"/>
    </row>
    <row r="20" spans="1:9" ht="16" x14ac:dyDescent="0.2">
      <c r="A20" s="44"/>
      <c r="B20" s="54">
        <f t="shared" si="0"/>
        <v>17</v>
      </c>
      <c r="C20" s="50" t="s">
        <v>66</v>
      </c>
      <c r="D20" s="34" t="s">
        <v>57</v>
      </c>
      <c r="E20" s="6" t="s">
        <v>67</v>
      </c>
      <c r="F20" s="11" t="s">
        <v>11</v>
      </c>
      <c r="G20" s="50" t="s">
        <v>236</v>
      </c>
      <c r="H20" s="54"/>
      <c r="I20" s="27"/>
    </row>
    <row r="21" spans="1:9" ht="16" x14ac:dyDescent="0.2">
      <c r="A21" s="44"/>
      <c r="B21" s="54">
        <f t="shared" si="0"/>
        <v>18</v>
      </c>
      <c r="C21" s="50" t="s">
        <v>68</v>
      </c>
      <c r="D21" s="34" t="s">
        <v>69</v>
      </c>
      <c r="E21" s="6" t="s">
        <v>70</v>
      </c>
      <c r="F21" s="11" t="s">
        <v>11</v>
      </c>
      <c r="G21" s="50" t="s">
        <v>236</v>
      </c>
      <c r="H21" s="54"/>
      <c r="I21" s="27"/>
    </row>
    <row r="22" spans="1:9" ht="16" x14ac:dyDescent="0.2">
      <c r="A22" s="44"/>
      <c r="B22" s="54">
        <f t="shared" si="0"/>
        <v>19</v>
      </c>
      <c r="C22" s="50" t="s">
        <v>71</v>
      </c>
      <c r="D22" s="34" t="s">
        <v>69</v>
      </c>
      <c r="E22" s="6" t="s">
        <v>72</v>
      </c>
      <c r="F22" s="11" t="s">
        <v>11</v>
      </c>
      <c r="G22" s="50" t="s">
        <v>236</v>
      </c>
      <c r="H22" s="54"/>
      <c r="I22" s="27"/>
    </row>
    <row r="23" spans="1:9" ht="16" x14ac:dyDescent="0.2">
      <c r="A23" s="44"/>
      <c r="B23" s="54">
        <f t="shared" si="0"/>
        <v>20</v>
      </c>
      <c r="C23" s="50" t="s">
        <v>73</v>
      </c>
      <c r="D23" s="34" t="s">
        <v>69</v>
      </c>
      <c r="E23" s="6" t="s">
        <v>74</v>
      </c>
      <c r="F23" s="11" t="s">
        <v>11</v>
      </c>
      <c r="G23" s="50" t="s">
        <v>236</v>
      </c>
      <c r="H23" s="54"/>
      <c r="I23" s="27"/>
    </row>
    <row r="24" spans="1:9" ht="16" x14ac:dyDescent="0.2">
      <c r="A24" s="44"/>
      <c r="B24" s="54">
        <f t="shared" si="0"/>
        <v>21</v>
      </c>
      <c r="C24" s="50" t="s">
        <v>75</v>
      </c>
      <c r="D24" s="34" t="s">
        <v>76</v>
      </c>
      <c r="E24" s="6" t="s">
        <v>77</v>
      </c>
      <c r="F24" s="11" t="s">
        <v>11</v>
      </c>
      <c r="G24" s="50" t="s">
        <v>236</v>
      </c>
      <c r="H24" s="54"/>
      <c r="I24" s="27"/>
    </row>
    <row r="25" spans="1:9" ht="16" x14ac:dyDescent="0.2">
      <c r="A25" s="44"/>
      <c r="B25" s="54">
        <f t="shared" si="0"/>
        <v>22</v>
      </c>
      <c r="C25" s="50" t="s">
        <v>78</v>
      </c>
      <c r="D25" s="34" t="s">
        <v>76</v>
      </c>
      <c r="E25" s="6" t="s">
        <v>79</v>
      </c>
      <c r="F25" s="11" t="s">
        <v>11</v>
      </c>
      <c r="G25" s="50" t="s">
        <v>236</v>
      </c>
      <c r="H25" s="54"/>
      <c r="I25" s="27"/>
    </row>
    <row r="26" spans="1:9" ht="16" x14ac:dyDescent="0.2">
      <c r="A26" s="44"/>
      <c r="B26" s="54">
        <f t="shared" si="0"/>
        <v>23</v>
      </c>
      <c r="C26" s="50" t="s">
        <v>80</v>
      </c>
      <c r="D26" s="34" t="s">
        <v>76</v>
      </c>
      <c r="E26" s="6" t="s">
        <v>81</v>
      </c>
      <c r="F26" s="11" t="s">
        <v>11</v>
      </c>
      <c r="G26" s="50" t="s">
        <v>236</v>
      </c>
      <c r="H26" s="54"/>
      <c r="I26" s="27"/>
    </row>
    <row r="27" spans="1:9" ht="16" x14ac:dyDescent="0.2">
      <c r="A27" s="44"/>
      <c r="B27" s="54">
        <f t="shared" si="0"/>
        <v>24</v>
      </c>
      <c r="C27" s="50" t="s">
        <v>82</v>
      </c>
      <c r="D27" s="34" t="s">
        <v>83</v>
      </c>
      <c r="E27" s="6" t="s">
        <v>84</v>
      </c>
      <c r="F27" s="11" t="s">
        <v>11</v>
      </c>
      <c r="G27" s="50" t="s">
        <v>236</v>
      </c>
      <c r="H27" s="54"/>
      <c r="I27" s="27"/>
    </row>
    <row r="28" spans="1:9" ht="16" x14ac:dyDescent="0.2">
      <c r="A28" s="44"/>
      <c r="B28" s="54">
        <f t="shared" si="0"/>
        <v>25</v>
      </c>
      <c r="C28" s="50" t="s">
        <v>85</v>
      </c>
      <c r="D28" s="34" t="s">
        <v>83</v>
      </c>
      <c r="E28" s="11" t="s">
        <v>86</v>
      </c>
      <c r="F28" s="11" t="s">
        <v>11</v>
      </c>
      <c r="G28" s="50" t="s">
        <v>236</v>
      </c>
      <c r="H28" s="54"/>
      <c r="I28" s="27"/>
    </row>
    <row r="29" spans="1:9" ht="16" x14ac:dyDescent="0.2">
      <c r="A29" s="44"/>
      <c r="B29" s="54">
        <f t="shared" si="0"/>
        <v>26</v>
      </c>
      <c r="C29" s="50" t="s">
        <v>87</v>
      </c>
      <c r="D29" s="34" t="s">
        <v>83</v>
      </c>
      <c r="E29" s="13" t="s">
        <v>88</v>
      </c>
      <c r="F29" s="11" t="s">
        <v>11</v>
      </c>
      <c r="G29" s="50" t="s">
        <v>236</v>
      </c>
      <c r="H29" s="54"/>
      <c r="I29" s="27"/>
    </row>
  </sheetData>
  <autoFilter ref="B3:I3" xr:uid="{434C4831-B859-4B27-AEED-84C03D34C44E}"/>
  <phoneticPr fontId="4" type="noConversion"/>
  <dataValidations count="1">
    <dataValidation type="list" allowBlank="1" showInputMessage="1" showErrorMessage="1" sqref="G4:G63" xr:uid="{108AF946-01CC-42E1-BFCC-406B1E66FCC3}">
      <formula1>"OPEN, IN-PROGRESS, DONE, NOT APPLICABLE"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ED2A4-52A8-4D99-B999-18DE8AC87C89}">
  <dimension ref="B2:E24"/>
  <sheetViews>
    <sheetView tabSelected="1" zoomScale="125" workbookViewId="0">
      <selection activeCell="D20" sqref="D20"/>
    </sheetView>
  </sheetViews>
  <sheetFormatPr baseColWidth="10" defaultColWidth="9.1640625" defaultRowHeight="15" x14ac:dyDescent="0.2"/>
  <cols>
    <col min="1" max="1" width="4.5" style="2" customWidth="1"/>
    <col min="2" max="2" width="7.83203125" style="2" bestFit="1" customWidth="1"/>
    <col min="3" max="3" width="52.5" style="2" bestFit="1" customWidth="1"/>
    <col min="4" max="4" width="76.33203125" style="5" customWidth="1"/>
    <col min="5" max="5" width="20.33203125" style="2" customWidth="1"/>
    <col min="6" max="16384" width="9.1640625" style="2"/>
  </cols>
  <sheetData>
    <row r="2" spans="2:4" x14ac:dyDescent="0.2">
      <c r="B2" s="55" t="s">
        <v>89</v>
      </c>
    </row>
    <row r="3" spans="2:4" x14ac:dyDescent="0.2">
      <c r="B3" s="57" t="s">
        <v>4</v>
      </c>
      <c r="C3" s="56" t="s">
        <v>90</v>
      </c>
    </row>
    <row r="4" spans="2:4" x14ac:dyDescent="0.2">
      <c r="B4" s="12">
        <v>1</v>
      </c>
      <c r="C4" s="11" t="s">
        <v>91</v>
      </c>
    </row>
    <row r="5" spans="2:4" x14ac:dyDescent="0.2">
      <c r="B5" s="12">
        <f>B4+1</f>
        <v>2</v>
      </c>
      <c r="C5" s="11" t="s">
        <v>92</v>
      </c>
    </row>
    <row r="6" spans="2:4" x14ac:dyDescent="0.2">
      <c r="B6" s="12">
        <f>B5+1</f>
        <v>3</v>
      </c>
      <c r="C6" s="11" t="s">
        <v>93</v>
      </c>
    </row>
    <row r="7" spans="2:4" x14ac:dyDescent="0.2">
      <c r="B7" s="12">
        <f>B6+1</f>
        <v>4</v>
      </c>
      <c r="C7" s="11" t="s">
        <v>94</v>
      </c>
    </row>
    <row r="8" spans="2:4" x14ac:dyDescent="0.2">
      <c r="B8" s="62">
        <f>B7+1</f>
        <v>5</v>
      </c>
      <c r="C8" s="63" t="s">
        <v>95</v>
      </c>
    </row>
    <row r="10" spans="2:4" x14ac:dyDescent="0.2">
      <c r="B10" s="55" t="s">
        <v>96</v>
      </c>
    </row>
    <row r="11" spans="2:4" ht="16" x14ac:dyDescent="0.2">
      <c r="B11" s="3" t="s">
        <v>4</v>
      </c>
      <c r="C11" s="2" t="s">
        <v>90</v>
      </c>
      <c r="D11" s="5" t="s">
        <v>97</v>
      </c>
    </row>
    <row r="12" spans="2:4" ht="32" x14ac:dyDescent="0.2">
      <c r="B12" s="3">
        <v>1</v>
      </c>
      <c r="C12" s="2" t="s">
        <v>98</v>
      </c>
      <c r="D12" s="5" t="s">
        <v>99</v>
      </c>
    </row>
    <row r="13" spans="2:4" ht="32" x14ac:dyDescent="0.2">
      <c r="B13" s="3">
        <f>B12+1</f>
        <v>2</v>
      </c>
      <c r="C13" s="2" t="s">
        <v>100</v>
      </c>
      <c r="D13" s="5" t="s">
        <v>101</v>
      </c>
    </row>
    <row r="14" spans="2:4" ht="32" x14ac:dyDescent="0.2">
      <c r="B14" s="3">
        <f>B13+1</f>
        <v>3</v>
      </c>
      <c r="C14" s="2" t="s">
        <v>102</v>
      </c>
      <c r="D14" s="5" t="s">
        <v>103</v>
      </c>
    </row>
    <row r="15" spans="2:4" ht="32" x14ac:dyDescent="0.2">
      <c r="B15" s="3">
        <f>B14+1</f>
        <v>4</v>
      </c>
      <c r="C15" s="2" t="s">
        <v>104</v>
      </c>
      <c r="D15" s="5" t="s">
        <v>105</v>
      </c>
    </row>
    <row r="16" spans="2:4" ht="48" x14ac:dyDescent="0.2">
      <c r="B16" s="3">
        <f>B15+1</f>
        <v>5</v>
      </c>
      <c r="C16" s="2" t="s">
        <v>106</v>
      </c>
      <c r="D16" s="5" t="s">
        <v>107</v>
      </c>
    </row>
    <row r="18" spans="2:5" ht="16" customHeight="1" x14ac:dyDescent="0.2">
      <c r="B18" s="55" t="s">
        <v>108</v>
      </c>
    </row>
    <row r="19" spans="2:5" ht="16" x14ac:dyDescent="0.2">
      <c r="B19" s="3" t="s">
        <v>4</v>
      </c>
      <c r="C19" s="2" t="s">
        <v>90</v>
      </c>
      <c r="D19" s="5" t="s">
        <v>97</v>
      </c>
      <c r="E19" s="2" t="s">
        <v>249</v>
      </c>
    </row>
    <row r="20" spans="2:5" ht="32" x14ac:dyDescent="0.2">
      <c r="B20" s="3">
        <v>1</v>
      </c>
      <c r="C20" s="11" t="s">
        <v>91</v>
      </c>
      <c r="D20" s="5" t="s">
        <v>252</v>
      </c>
      <c r="E20" s="5" t="s">
        <v>231</v>
      </c>
    </row>
    <row r="21" spans="2:5" ht="32" x14ac:dyDescent="0.2">
      <c r="B21" s="3">
        <f>B20+1</f>
        <v>2</v>
      </c>
      <c r="C21" s="11" t="s">
        <v>92</v>
      </c>
      <c r="D21" s="5" t="s">
        <v>234</v>
      </c>
      <c r="E21" s="5" t="s">
        <v>232</v>
      </c>
    </row>
    <row r="22" spans="2:5" ht="16" x14ac:dyDescent="0.2">
      <c r="B22" s="3">
        <f>B21+1</f>
        <v>3</v>
      </c>
      <c r="C22" s="11" t="s">
        <v>93</v>
      </c>
      <c r="D22" s="5" t="s">
        <v>230</v>
      </c>
    </row>
    <row r="23" spans="2:5" ht="16" x14ac:dyDescent="0.2">
      <c r="B23" s="3">
        <f>B22+1</f>
        <v>4</v>
      </c>
      <c r="C23" s="11" t="s">
        <v>94</v>
      </c>
      <c r="D23" s="5" t="s">
        <v>233</v>
      </c>
    </row>
    <row r="24" spans="2:5" x14ac:dyDescent="0.2">
      <c r="B24" s="3">
        <f>B23+1</f>
        <v>5</v>
      </c>
      <c r="C24" s="63" t="s">
        <v>95</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CA5F-3F3D-4A36-8167-318A861FF7DC}">
  <dimension ref="B2:F34"/>
  <sheetViews>
    <sheetView zoomScale="120" zoomScaleNormal="120" workbookViewId="0">
      <selection activeCell="D13" sqref="D13"/>
    </sheetView>
  </sheetViews>
  <sheetFormatPr baseColWidth="10" defaultColWidth="9.1640625" defaultRowHeight="15" x14ac:dyDescent="0.2"/>
  <cols>
    <col min="1" max="1" width="6.1640625" style="2" customWidth="1"/>
    <col min="2" max="2" width="9.5" style="2" bestFit="1" customWidth="1"/>
    <col min="3" max="3" width="120.5" style="5" customWidth="1"/>
    <col min="4" max="16384" width="9.1640625" style="2"/>
  </cols>
  <sheetData>
    <row r="2" spans="2:4" ht="16" x14ac:dyDescent="0.2">
      <c r="B2" s="60" t="s">
        <v>4</v>
      </c>
      <c r="C2" s="61" t="s">
        <v>90</v>
      </c>
      <c r="D2" s="60" t="s">
        <v>109</v>
      </c>
    </row>
    <row r="3" spans="2:4" ht="16" x14ac:dyDescent="0.2">
      <c r="B3" s="3">
        <v>1</v>
      </c>
      <c r="C3" s="59" t="s">
        <v>110</v>
      </c>
      <c r="D3" s="58" t="s">
        <v>111</v>
      </c>
    </row>
    <row r="4" spans="2:4" ht="16" x14ac:dyDescent="0.2">
      <c r="B4" s="3">
        <v>2</v>
      </c>
      <c r="C4" s="59" t="s">
        <v>112</v>
      </c>
      <c r="D4" s="58" t="s">
        <v>111</v>
      </c>
    </row>
    <row r="5" spans="2:4" ht="16" x14ac:dyDescent="0.2">
      <c r="B5" s="3">
        <v>3</v>
      </c>
      <c r="C5" s="59" t="s">
        <v>113</v>
      </c>
      <c r="D5" s="58" t="s">
        <v>111</v>
      </c>
    </row>
    <row r="6" spans="2:4" ht="16" x14ac:dyDescent="0.2">
      <c r="B6" s="3">
        <v>4</v>
      </c>
      <c r="C6" s="59" t="s">
        <v>114</v>
      </c>
      <c r="D6" s="58" t="s">
        <v>111</v>
      </c>
    </row>
    <row r="7" spans="2:4" ht="16" x14ac:dyDescent="0.2">
      <c r="B7" s="3">
        <v>5</v>
      </c>
      <c r="C7" s="59" t="s">
        <v>115</v>
      </c>
      <c r="D7" s="58" t="s">
        <v>111</v>
      </c>
    </row>
    <row r="8" spans="2:4" ht="16" x14ac:dyDescent="0.2">
      <c r="B8" s="3">
        <v>6</v>
      </c>
      <c r="C8" s="59" t="s">
        <v>116</v>
      </c>
      <c r="D8" s="58" t="s">
        <v>111</v>
      </c>
    </row>
    <row r="9" spans="2:4" ht="16" x14ac:dyDescent="0.2">
      <c r="B9" s="3">
        <v>7</v>
      </c>
      <c r="C9" s="59" t="s">
        <v>117</v>
      </c>
      <c r="D9" s="58" t="s">
        <v>111</v>
      </c>
    </row>
    <row r="10" spans="2:4" ht="16" x14ac:dyDescent="0.2">
      <c r="B10" s="3">
        <v>8</v>
      </c>
      <c r="C10" s="59" t="s">
        <v>118</v>
      </c>
      <c r="D10" s="58" t="s">
        <v>111</v>
      </c>
    </row>
    <row r="11" spans="2:4" ht="16" x14ac:dyDescent="0.2">
      <c r="B11" s="3">
        <v>9</v>
      </c>
      <c r="C11" s="59" t="s">
        <v>119</v>
      </c>
      <c r="D11" s="58" t="s">
        <v>111</v>
      </c>
    </row>
    <row r="12" spans="2:4" ht="32" x14ac:dyDescent="0.2">
      <c r="B12" s="3">
        <v>10</v>
      </c>
      <c r="C12" s="59" t="s">
        <v>120</v>
      </c>
      <c r="D12" s="58" t="s">
        <v>111</v>
      </c>
    </row>
    <row r="13" spans="2:4" ht="16" x14ac:dyDescent="0.2">
      <c r="B13" s="3">
        <v>11</v>
      </c>
      <c r="C13" s="59" t="s">
        <v>121</v>
      </c>
      <c r="D13" s="58" t="s">
        <v>111</v>
      </c>
    </row>
    <row r="14" spans="2:4" ht="16" x14ac:dyDescent="0.2">
      <c r="B14" s="3">
        <v>12</v>
      </c>
      <c r="C14" s="59" t="s">
        <v>122</v>
      </c>
      <c r="D14" s="58" t="s">
        <v>111</v>
      </c>
    </row>
    <row r="15" spans="2:4" ht="16" x14ac:dyDescent="0.2">
      <c r="B15" s="3">
        <v>13</v>
      </c>
      <c r="C15" s="59" t="s">
        <v>123</v>
      </c>
      <c r="D15" s="58" t="s">
        <v>111</v>
      </c>
    </row>
    <row r="16" spans="2:4" ht="16" x14ac:dyDescent="0.2">
      <c r="B16" s="3">
        <v>14</v>
      </c>
      <c r="C16" s="59" t="s">
        <v>124</v>
      </c>
      <c r="D16" s="58" t="s">
        <v>111</v>
      </c>
    </row>
    <row r="17" spans="2:6" ht="16" x14ac:dyDescent="0.2">
      <c r="B17" s="3">
        <v>15</v>
      </c>
      <c r="C17" s="59" t="s">
        <v>125</v>
      </c>
      <c r="D17" s="58" t="s">
        <v>111</v>
      </c>
    </row>
    <row r="18" spans="2:6" ht="32" x14ac:dyDescent="0.2">
      <c r="B18" s="3">
        <v>16</v>
      </c>
      <c r="C18" s="59" t="s">
        <v>126</v>
      </c>
      <c r="D18" s="58" t="s">
        <v>111</v>
      </c>
    </row>
    <row r="19" spans="2:6" ht="16" x14ac:dyDescent="0.2">
      <c r="B19" s="3">
        <v>17</v>
      </c>
      <c r="C19" s="59" t="s">
        <v>127</v>
      </c>
      <c r="D19" s="58" t="s">
        <v>111</v>
      </c>
    </row>
    <row r="20" spans="2:6" ht="16" x14ac:dyDescent="0.2">
      <c r="B20" s="3">
        <v>18</v>
      </c>
      <c r="C20" s="59" t="s">
        <v>128</v>
      </c>
      <c r="D20" s="58" t="s">
        <v>111</v>
      </c>
    </row>
    <row r="21" spans="2:6" ht="32" x14ac:dyDescent="0.2">
      <c r="B21" s="3">
        <v>19</v>
      </c>
      <c r="C21" s="59" t="s">
        <v>129</v>
      </c>
      <c r="D21" s="58" t="s">
        <v>111</v>
      </c>
    </row>
    <row r="22" spans="2:6" ht="16" x14ac:dyDescent="0.2">
      <c r="B22" s="3">
        <v>20</v>
      </c>
      <c r="C22" s="59" t="s">
        <v>130</v>
      </c>
      <c r="D22" s="58" t="s">
        <v>111</v>
      </c>
    </row>
    <row r="23" spans="2:6" ht="16" x14ac:dyDescent="0.2">
      <c r="B23" s="3">
        <v>21</v>
      </c>
      <c r="C23" s="59" t="s">
        <v>131</v>
      </c>
      <c r="D23" s="58" t="s">
        <v>111</v>
      </c>
    </row>
    <row r="24" spans="2:6" ht="32" x14ac:dyDescent="0.2">
      <c r="B24" s="3">
        <v>22</v>
      </c>
      <c r="C24" s="59" t="s">
        <v>132</v>
      </c>
      <c r="D24" s="58" t="s">
        <v>111</v>
      </c>
      <c r="E24" s="60" t="s">
        <v>133</v>
      </c>
      <c r="F24" s="60" t="s">
        <v>133</v>
      </c>
    </row>
    <row r="25" spans="2:6" ht="16" x14ac:dyDescent="0.2">
      <c r="B25" s="3">
        <v>23</v>
      </c>
      <c r="C25" s="59" t="s">
        <v>134</v>
      </c>
      <c r="D25" s="58" t="s">
        <v>111</v>
      </c>
    </row>
    <row r="26" spans="2:6" ht="16" x14ac:dyDescent="0.2">
      <c r="B26" s="3">
        <v>24</v>
      </c>
      <c r="C26" s="59" t="s">
        <v>135</v>
      </c>
      <c r="D26" s="58" t="s">
        <v>111</v>
      </c>
    </row>
    <row r="27" spans="2:6" ht="16" x14ac:dyDescent="0.2">
      <c r="B27" s="3">
        <v>25</v>
      </c>
      <c r="C27" s="59" t="s">
        <v>136</v>
      </c>
      <c r="D27" s="58" t="s">
        <v>111</v>
      </c>
    </row>
    <row r="28" spans="2:6" ht="32" x14ac:dyDescent="0.2">
      <c r="B28" s="3">
        <v>26</v>
      </c>
      <c r="C28" s="59" t="s">
        <v>137</v>
      </c>
      <c r="D28" s="58" t="s">
        <v>111</v>
      </c>
    </row>
    <row r="29" spans="2:6" ht="32" x14ac:dyDescent="0.2">
      <c r="B29" s="3">
        <v>27</v>
      </c>
      <c r="C29" s="59" t="s">
        <v>138</v>
      </c>
      <c r="D29" s="58" t="s">
        <v>111</v>
      </c>
    </row>
    <row r="30" spans="2:6" ht="16" x14ac:dyDescent="0.2">
      <c r="B30" s="3">
        <v>28</v>
      </c>
      <c r="C30" s="59" t="s">
        <v>139</v>
      </c>
      <c r="D30" s="58" t="s">
        <v>111</v>
      </c>
    </row>
    <row r="31" spans="2:6" ht="16" x14ac:dyDescent="0.2">
      <c r="B31" s="3">
        <v>29</v>
      </c>
      <c r="C31" s="59" t="s">
        <v>140</v>
      </c>
      <c r="D31" s="58" t="s">
        <v>111</v>
      </c>
    </row>
    <row r="32" spans="2:6" ht="16" x14ac:dyDescent="0.2">
      <c r="B32" s="3">
        <v>30</v>
      </c>
      <c r="C32" s="59" t="s">
        <v>141</v>
      </c>
      <c r="D32" s="58" t="s">
        <v>111</v>
      </c>
    </row>
    <row r="33" spans="2:4" ht="16" x14ac:dyDescent="0.2">
      <c r="B33" s="3">
        <v>31</v>
      </c>
      <c r="C33" s="59" t="s">
        <v>142</v>
      </c>
      <c r="D33" s="58" t="s">
        <v>143</v>
      </c>
    </row>
    <row r="34" spans="2:4" ht="32" x14ac:dyDescent="0.2">
      <c r="B34" s="3">
        <v>32</v>
      </c>
      <c r="C34" s="59" t="s">
        <v>144</v>
      </c>
      <c r="D34" s="58" t="s">
        <v>143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5587-36D4-4C98-90BE-2E22A9C64544}">
  <dimension ref="B2:O23"/>
  <sheetViews>
    <sheetView topLeftCell="G1" zoomScale="120" zoomScaleNormal="120" workbookViewId="0">
      <selection activeCell="O1" sqref="O1:O1048576"/>
    </sheetView>
  </sheetViews>
  <sheetFormatPr baseColWidth="10" defaultColWidth="8.83203125" defaultRowHeight="15" x14ac:dyDescent="0.2"/>
  <cols>
    <col min="1" max="1" width="5.5" customWidth="1"/>
    <col min="2" max="2" width="12.5" style="1" customWidth="1"/>
    <col min="3" max="3" width="12.83203125" bestFit="1" customWidth="1"/>
    <col min="4" max="4" width="19.6640625" style="1" bestFit="1" customWidth="1"/>
    <col min="5" max="5" width="8.33203125" style="1" bestFit="1" customWidth="1"/>
    <col min="6" max="6" width="11.1640625" style="1" bestFit="1" customWidth="1"/>
    <col min="7" max="7" width="17" bestFit="1" customWidth="1"/>
    <col min="8" max="8" width="16.6640625" bestFit="1" customWidth="1"/>
    <col min="9" max="9" width="16.1640625" bestFit="1" customWidth="1"/>
    <col min="10" max="10" width="14.1640625" bestFit="1" customWidth="1"/>
    <col min="11" max="11" width="17.5" bestFit="1" customWidth="1"/>
    <col min="12" max="12" width="11.5" bestFit="1" customWidth="1"/>
    <col min="13" max="13" width="14.33203125" bestFit="1" customWidth="1"/>
    <col min="14" max="14" width="10.5" bestFit="1" customWidth="1"/>
    <col min="15" max="15" width="12" bestFit="1" customWidth="1"/>
  </cols>
  <sheetData>
    <row r="2" spans="2:15" x14ac:dyDescent="0.2">
      <c r="B2" s="7" t="s">
        <v>145</v>
      </c>
    </row>
    <row r="3" spans="2:15" x14ac:dyDescent="0.2">
      <c r="E3" s="1">
        <f>SUM(Table17[Rows])</f>
        <v>1286510</v>
      </c>
      <c r="F3" s="1">
        <f>SUM(Table17[Columns])</f>
        <v>121</v>
      </c>
    </row>
    <row r="4" spans="2:15" x14ac:dyDescent="0.2">
      <c r="B4" s="36" t="s">
        <v>4</v>
      </c>
      <c r="C4" s="38" t="s">
        <v>146</v>
      </c>
      <c r="D4" s="37" t="s">
        <v>147</v>
      </c>
      <c r="E4" s="37" t="s">
        <v>148</v>
      </c>
      <c r="F4" s="37" t="s">
        <v>149</v>
      </c>
      <c r="G4" s="38" t="s">
        <v>150</v>
      </c>
      <c r="H4" s="38" t="s">
        <v>151</v>
      </c>
      <c r="I4" s="38" t="s">
        <v>152</v>
      </c>
      <c r="J4" s="38" t="s">
        <v>153</v>
      </c>
      <c r="K4" s="39" t="s">
        <v>154</v>
      </c>
      <c r="L4" s="38" t="s">
        <v>155</v>
      </c>
      <c r="M4" s="38" t="s">
        <v>156</v>
      </c>
      <c r="N4" s="38" t="s">
        <v>157</v>
      </c>
      <c r="O4" s="38" t="s">
        <v>158</v>
      </c>
    </row>
    <row r="5" spans="2:15" x14ac:dyDescent="0.2">
      <c r="B5" s="40">
        <v>1</v>
      </c>
      <c r="C5" s="6" t="s">
        <v>159</v>
      </c>
      <c r="D5" s="41" t="s">
        <v>160</v>
      </c>
      <c r="E5" s="41">
        <v>30</v>
      </c>
      <c r="F5" s="41">
        <v>6</v>
      </c>
      <c r="G5" s="6" t="s">
        <v>160</v>
      </c>
      <c r="H5" s="6" t="s">
        <v>160</v>
      </c>
      <c r="I5" s="6" t="s">
        <v>160</v>
      </c>
      <c r="J5" s="6" t="s">
        <v>160</v>
      </c>
      <c r="K5" s="42" t="s">
        <v>160</v>
      </c>
      <c r="L5" s="43" t="s">
        <v>160</v>
      </c>
      <c r="M5" s="43" t="s">
        <v>160</v>
      </c>
      <c r="N5" s="43" t="s">
        <v>160</v>
      </c>
      <c r="O5" s="43" t="s">
        <v>160</v>
      </c>
    </row>
    <row r="6" spans="2:15" x14ac:dyDescent="0.2">
      <c r="B6" s="40">
        <f>B5+1</f>
        <v>2</v>
      </c>
      <c r="C6" s="6" t="s">
        <v>161</v>
      </c>
      <c r="D6" s="41" t="s">
        <v>160</v>
      </c>
      <c r="E6" s="41">
        <v>98</v>
      </c>
      <c r="F6" s="41">
        <v>13</v>
      </c>
      <c r="G6" s="6" t="s">
        <v>160</v>
      </c>
      <c r="H6" s="6" t="s">
        <v>160</v>
      </c>
      <c r="I6" s="6" t="s">
        <v>160</v>
      </c>
      <c r="J6" s="6" t="s">
        <v>160</v>
      </c>
      <c r="K6" s="42" t="s">
        <v>160</v>
      </c>
      <c r="L6" s="43" t="s">
        <v>160</v>
      </c>
      <c r="M6" s="43" t="s">
        <v>160</v>
      </c>
      <c r="N6" s="43" t="s">
        <v>160</v>
      </c>
      <c r="O6" s="43" t="s">
        <v>160</v>
      </c>
    </row>
    <row r="7" spans="2:15" x14ac:dyDescent="0.2">
      <c r="B7" s="40">
        <f t="shared" ref="B7:B19" si="0">B6+1</f>
        <v>3</v>
      </c>
      <c r="C7" s="6" t="s">
        <v>162</v>
      </c>
      <c r="D7" s="41" t="s">
        <v>160</v>
      </c>
      <c r="E7" s="41">
        <v>4</v>
      </c>
      <c r="F7" s="41">
        <v>5</v>
      </c>
      <c r="G7" s="6" t="s">
        <v>160</v>
      </c>
      <c r="H7" s="6" t="s">
        <v>160</v>
      </c>
      <c r="I7" s="6" t="s">
        <v>160</v>
      </c>
      <c r="J7" s="6" t="s">
        <v>160</v>
      </c>
      <c r="K7" s="42" t="s">
        <v>160</v>
      </c>
      <c r="L7" s="43" t="s">
        <v>160</v>
      </c>
      <c r="M7" s="43" t="s">
        <v>160</v>
      </c>
      <c r="N7" s="43" t="s">
        <v>160</v>
      </c>
      <c r="O7" s="43" t="s">
        <v>160</v>
      </c>
    </row>
    <row r="8" spans="2:15" x14ac:dyDescent="0.2">
      <c r="B8" s="40">
        <f t="shared" si="0"/>
        <v>4</v>
      </c>
      <c r="C8" s="6" t="s">
        <v>163</v>
      </c>
      <c r="D8" s="41" t="s">
        <v>160</v>
      </c>
      <c r="E8" s="41">
        <v>9</v>
      </c>
      <c r="F8" s="41">
        <v>3</v>
      </c>
      <c r="G8" s="6" t="s">
        <v>160</v>
      </c>
      <c r="H8" s="6" t="s">
        <v>160</v>
      </c>
      <c r="I8" s="6" t="s">
        <v>160</v>
      </c>
      <c r="J8" s="6" t="s">
        <v>160</v>
      </c>
      <c r="K8" s="42" t="s">
        <v>160</v>
      </c>
      <c r="L8" s="43" t="s">
        <v>160</v>
      </c>
      <c r="M8" s="43" t="s">
        <v>160</v>
      </c>
      <c r="N8" s="43" t="s">
        <v>160</v>
      </c>
      <c r="O8" s="43" t="s">
        <v>160</v>
      </c>
    </row>
    <row r="9" spans="2:15" x14ac:dyDescent="0.2">
      <c r="B9" s="40">
        <f t="shared" si="0"/>
        <v>5</v>
      </c>
      <c r="C9" s="6" t="s">
        <v>164</v>
      </c>
      <c r="D9" s="41" t="s">
        <v>160</v>
      </c>
      <c r="E9" s="41">
        <v>448</v>
      </c>
      <c r="F9" s="41">
        <v>13</v>
      </c>
      <c r="G9" s="6" t="s">
        <v>160</v>
      </c>
      <c r="H9" s="6" t="s">
        <v>160</v>
      </c>
      <c r="I9" s="6" t="s">
        <v>160</v>
      </c>
      <c r="J9" s="6" t="s">
        <v>160</v>
      </c>
      <c r="K9" s="42" t="s">
        <v>160</v>
      </c>
      <c r="L9" s="43" t="s">
        <v>160</v>
      </c>
      <c r="M9" s="43" t="s">
        <v>160</v>
      </c>
      <c r="N9" s="43" t="s">
        <v>160</v>
      </c>
      <c r="O9" s="43" t="s">
        <v>160</v>
      </c>
    </row>
    <row r="10" spans="2:15" x14ac:dyDescent="0.2">
      <c r="B10" s="40">
        <f t="shared" si="0"/>
        <v>6</v>
      </c>
      <c r="C10" s="6" t="s">
        <v>165</v>
      </c>
      <c r="D10" s="41" t="s">
        <v>160</v>
      </c>
      <c r="E10" s="41">
        <v>8</v>
      </c>
      <c r="F10" s="41">
        <v>10</v>
      </c>
      <c r="G10" s="6" t="s">
        <v>160</v>
      </c>
      <c r="H10" s="6" t="s">
        <v>160</v>
      </c>
      <c r="I10" s="6" t="s">
        <v>160</v>
      </c>
      <c r="J10" s="6" t="s">
        <v>160</v>
      </c>
      <c r="K10" s="42" t="s">
        <v>160</v>
      </c>
      <c r="L10" s="43" t="s">
        <v>160</v>
      </c>
      <c r="M10" s="43" t="s">
        <v>160</v>
      </c>
      <c r="N10" s="43" t="s">
        <v>160</v>
      </c>
      <c r="O10" s="43" t="s">
        <v>160</v>
      </c>
    </row>
    <row r="11" spans="2:15" x14ac:dyDescent="0.2">
      <c r="B11" s="40">
        <f t="shared" si="0"/>
        <v>7</v>
      </c>
      <c r="C11" s="6" t="s">
        <v>166</v>
      </c>
      <c r="D11" s="41" t="s">
        <v>160</v>
      </c>
      <c r="E11" s="41">
        <v>250</v>
      </c>
      <c r="F11" s="41">
        <v>5</v>
      </c>
      <c r="G11" s="6" t="s">
        <v>160</v>
      </c>
      <c r="H11" s="6" t="s">
        <v>160</v>
      </c>
      <c r="I11" s="6" t="s">
        <v>160</v>
      </c>
      <c r="J11" s="6" t="s">
        <v>160</v>
      </c>
      <c r="K11" s="42" t="s">
        <v>160</v>
      </c>
      <c r="L11" s="43" t="s">
        <v>160</v>
      </c>
      <c r="M11" s="43" t="s">
        <v>160</v>
      </c>
      <c r="N11" s="43" t="s">
        <v>160</v>
      </c>
      <c r="O11" s="43" t="s">
        <v>160</v>
      </c>
    </row>
    <row r="12" spans="2:15" x14ac:dyDescent="0.2">
      <c r="B12" s="40">
        <f t="shared" si="0"/>
        <v>8</v>
      </c>
      <c r="C12" s="6" t="s">
        <v>167</v>
      </c>
      <c r="D12" s="41" t="s">
        <v>160</v>
      </c>
      <c r="E12" s="41">
        <v>4</v>
      </c>
      <c r="F12" s="41">
        <v>3</v>
      </c>
      <c r="G12" s="6" t="s">
        <v>160</v>
      </c>
      <c r="H12" s="6" t="s">
        <v>160</v>
      </c>
      <c r="I12" s="6" t="s">
        <v>160</v>
      </c>
      <c r="J12" s="6" t="s">
        <v>160</v>
      </c>
      <c r="K12" s="42" t="s">
        <v>160</v>
      </c>
      <c r="L12" s="43" t="s">
        <v>160</v>
      </c>
      <c r="M12" s="43" t="s">
        <v>160</v>
      </c>
      <c r="N12" s="43" t="s">
        <v>160</v>
      </c>
      <c r="O12" s="43" t="s">
        <v>160</v>
      </c>
    </row>
    <row r="13" spans="2:15" x14ac:dyDescent="0.2">
      <c r="B13" s="40">
        <f t="shared" si="0"/>
        <v>9</v>
      </c>
      <c r="C13" s="6" t="s">
        <v>168</v>
      </c>
      <c r="D13" s="41" t="s">
        <v>160</v>
      </c>
      <c r="E13" s="41">
        <v>806520</v>
      </c>
      <c r="F13" s="41">
        <v>13</v>
      </c>
      <c r="G13" s="6" t="s">
        <v>160</v>
      </c>
      <c r="H13" s="6" t="s">
        <v>160</v>
      </c>
      <c r="I13" s="6" t="s">
        <v>160</v>
      </c>
      <c r="J13" s="6" t="s">
        <v>160</v>
      </c>
      <c r="K13" s="42" t="s">
        <v>160</v>
      </c>
      <c r="L13" s="43" t="s">
        <v>160</v>
      </c>
      <c r="M13" s="43" t="s">
        <v>160</v>
      </c>
      <c r="N13" s="43" t="s">
        <v>160</v>
      </c>
      <c r="O13" s="43" t="s">
        <v>160</v>
      </c>
    </row>
    <row r="14" spans="2:15" x14ac:dyDescent="0.2">
      <c r="B14" s="40">
        <f t="shared" si="0"/>
        <v>10</v>
      </c>
      <c r="C14" s="6" t="s">
        <v>169</v>
      </c>
      <c r="D14" s="41" t="s">
        <v>160</v>
      </c>
      <c r="E14" s="41">
        <v>71535</v>
      </c>
      <c r="F14" s="41">
        <v>10</v>
      </c>
      <c r="G14" s="6" t="s">
        <v>160</v>
      </c>
      <c r="H14" s="6" t="s">
        <v>160</v>
      </c>
      <c r="I14" s="6" t="s">
        <v>160</v>
      </c>
      <c r="J14" s="6" t="s">
        <v>160</v>
      </c>
      <c r="K14" s="42" t="s">
        <v>160</v>
      </c>
      <c r="L14" s="43" t="s">
        <v>160</v>
      </c>
      <c r="M14" s="43" t="s">
        <v>160</v>
      </c>
      <c r="N14" s="43" t="s">
        <v>160</v>
      </c>
      <c r="O14" s="43" t="s">
        <v>160</v>
      </c>
    </row>
    <row r="15" spans="2:15" x14ac:dyDescent="0.2">
      <c r="B15" s="40">
        <f t="shared" si="0"/>
        <v>11</v>
      </c>
      <c r="C15" s="6" t="s">
        <v>170</v>
      </c>
      <c r="D15" s="41" t="s">
        <v>160</v>
      </c>
      <c r="E15" s="41">
        <v>221451</v>
      </c>
      <c r="F15" s="41">
        <v>7</v>
      </c>
      <c r="G15" s="6" t="s">
        <v>160</v>
      </c>
      <c r="H15" s="6" t="s">
        <v>160</v>
      </c>
      <c r="I15" s="6" t="s">
        <v>160</v>
      </c>
      <c r="J15" s="6" t="s">
        <v>160</v>
      </c>
      <c r="K15" s="42" t="s">
        <v>160</v>
      </c>
      <c r="L15" s="43" t="s">
        <v>160</v>
      </c>
      <c r="M15" s="43" t="s">
        <v>160</v>
      </c>
      <c r="N15" s="43" t="s">
        <v>160</v>
      </c>
      <c r="O15" s="43" t="s">
        <v>160</v>
      </c>
    </row>
    <row r="16" spans="2:15" x14ac:dyDescent="0.2">
      <c r="B16" s="40">
        <f t="shared" si="0"/>
        <v>12</v>
      </c>
      <c r="C16" s="6" t="s">
        <v>171</v>
      </c>
      <c r="D16" s="41" t="s">
        <v>160</v>
      </c>
      <c r="E16" s="41">
        <v>71535</v>
      </c>
      <c r="F16" s="41">
        <v>12</v>
      </c>
      <c r="G16" s="6" t="s">
        <v>160</v>
      </c>
      <c r="H16" s="6" t="s">
        <v>160</v>
      </c>
      <c r="I16" s="6" t="s">
        <v>160</v>
      </c>
      <c r="J16" s="6" t="s">
        <v>160</v>
      </c>
      <c r="K16" s="42" t="s">
        <v>160</v>
      </c>
      <c r="L16" s="43" t="s">
        <v>160</v>
      </c>
      <c r="M16" s="43" t="s">
        <v>160</v>
      </c>
      <c r="N16" s="43" t="s">
        <v>160</v>
      </c>
      <c r="O16" s="43" t="s">
        <v>160</v>
      </c>
    </row>
    <row r="17" spans="2:15" x14ac:dyDescent="0.2">
      <c r="B17" s="40">
        <f t="shared" si="0"/>
        <v>13</v>
      </c>
      <c r="C17" s="6" t="s">
        <v>172</v>
      </c>
      <c r="D17" s="41" t="s">
        <v>160</v>
      </c>
      <c r="E17" s="41">
        <v>2</v>
      </c>
      <c r="F17" s="41">
        <v>4</v>
      </c>
      <c r="G17" s="6" t="s">
        <v>160</v>
      </c>
      <c r="H17" s="6" t="s">
        <v>160</v>
      </c>
      <c r="I17" s="6" t="s">
        <v>160</v>
      </c>
      <c r="J17" s="6" t="s">
        <v>160</v>
      </c>
      <c r="K17" s="42" t="s">
        <v>160</v>
      </c>
      <c r="L17" s="43" t="s">
        <v>160</v>
      </c>
      <c r="M17" s="43" t="s">
        <v>160</v>
      </c>
      <c r="N17" s="43" t="s">
        <v>160</v>
      </c>
      <c r="O17" s="43" t="s">
        <v>160</v>
      </c>
    </row>
    <row r="18" spans="2:15" x14ac:dyDescent="0.2">
      <c r="B18" s="40">
        <f t="shared" si="0"/>
        <v>14</v>
      </c>
      <c r="C18" s="6" t="s">
        <v>173</v>
      </c>
      <c r="D18" s="41" t="s">
        <v>160</v>
      </c>
      <c r="E18" s="41">
        <v>71535</v>
      </c>
      <c r="F18" s="41">
        <v>9</v>
      </c>
      <c r="G18" s="6" t="s">
        <v>160</v>
      </c>
      <c r="H18" s="6" t="s">
        <v>160</v>
      </c>
      <c r="I18" s="6" t="s">
        <v>160</v>
      </c>
      <c r="J18" s="6" t="s">
        <v>160</v>
      </c>
      <c r="K18" s="42" t="s">
        <v>160</v>
      </c>
      <c r="L18" s="43" t="s">
        <v>160</v>
      </c>
      <c r="M18" s="43" t="s">
        <v>160</v>
      </c>
      <c r="N18" s="43" t="s">
        <v>160</v>
      </c>
      <c r="O18" s="43" t="s">
        <v>160</v>
      </c>
    </row>
    <row r="19" spans="2:15" x14ac:dyDescent="0.2">
      <c r="B19" s="40">
        <f t="shared" si="0"/>
        <v>15</v>
      </c>
      <c r="C19" s="6" t="s">
        <v>174</v>
      </c>
      <c r="D19" s="41" t="s">
        <v>160</v>
      </c>
      <c r="E19" s="41">
        <v>43081</v>
      </c>
      <c r="F19" s="41">
        <v>8</v>
      </c>
      <c r="G19" s="6" t="s">
        <v>160</v>
      </c>
      <c r="H19" s="6" t="s">
        <v>160</v>
      </c>
      <c r="I19" s="6" t="s">
        <v>160</v>
      </c>
      <c r="J19" s="6" t="s">
        <v>160</v>
      </c>
      <c r="K19" s="42" t="s">
        <v>160</v>
      </c>
      <c r="L19" s="43" t="s">
        <v>160</v>
      </c>
      <c r="M19" s="43" t="s">
        <v>160</v>
      </c>
      <c r="N19" s="43" t="s">
        <v>160</v>
      </c>
      <c r="O19" s="43" t="s">
        <v>160</v>
      </c>
    </row>
    <row r="20" spans="2:15" x14ac:dyDescent="0.2">
      <c r="B20"/>
    </row>
    <row r="21" spans="2:15" x14ac:dyDescent="0.2">
      <c r="B21"/>
    </row>
    <row r="22" spans="2:15" x14ac:dyDescent="0.2">
      <c r="B22"/>
    </row>
    <row r="23" spans="2:15" x14ac:dyDescent="0.2">
      <c r="B23"/>
    </row>
  </sheetData>
  <dataValidations count="1">
    <dataValidation type="list" allowBlank="1" showInputMessage="1" showErrorMessage="1" sqref="D5:D19 G5:O19" xr:uid="{2E2022AB-978C-4470-942D-6377452EA831}">
      <formula1>"YES,NO"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F208B-7808-4740-8338-B593E74FDA42}">
  <dimension ref="B2:AC23"/>
  <sheetViews>
    <sheetView topLeftCell="B1" zoomScale="120" zoomScaleNormal="120" workbookViewId="0">
      <selection activeCell="E19" sqref="E19"/>
    </sheetView>
  </sheetViews>
  <sheetFormatPr baseColWidth="10" defaultColWidth="8.83203125" defaultRowHeight="15" x14ac:dyDescent="0.2"/>
  <cols>
    <col min="1" max="1" width="5.5" customWidth="1"/>
    <col min="2" max="2" width="12.5" style="1" customWidth="1"/>
    <col min="3" max="3" width="12.83203125" bestFit="1" customWidth="1"/>
    <col min="4" max="4" width="19.6640625" style="1" bestFit="1" customWidth="1"/>
    <col min="5" max="5" width="8.33203125" style="1" bestFit="1" customWidth="1"/>
    <col min="6" max="6" width="11.1640625" style="1" bestFit="1" customWidth="1"/>
    <col min="7" max="7" width="23.5" bestFit="1" customWidth="1"/>
    <col min="8" max="8" width="16.6640625" bestFit="1" customWidth="1"/>
    <col min="9" max="9" width="12" bestFit="1" customWidth="1"/>
    <col min="10" max="10" width="11.1640625" bestFit="1" customWidth="1"/>
    <col min="11" max="11" width="10.83203125" bestFit="1" customWidth="1"/>
    <col min="12" max="12" width="11.5" bestFit="1" customWidth="1"/>
    <col min="13" max="13" width="14.33203125" bestFit="1" customWidth="1"/>
    <col min="14" max="14" width="8" bestFit="1" customWidth="1"/>
    <col min="15" max="15" width="7" bestFit="1" customWidth="1"/>
    <col min="16" max="16" width="10.5" bestFit="1" customWidth="1"/>
    <col min="17" max="17" width="8.1640625" bestFit="1" customWidth="1"/>
    <col min="18" max="18" width="9.83203125" bestFit="1" customWidth="1"/>
    <col min="19" max="19" width="10.1640625" bestFit="1" customWidth="1"/>
    <col min="20" max="20" width="10" bestFit="1" customWidth="1"/>
    <col min="21" max="21" width="12.5" bestFit="1" customWidth="1"/>
    <col min="22" max="22" width="13.33203125" bestFit="1" customWidth="1"/>
    <col min="23" max="23" width="12.5" bestFit="1" customWidth="1"/>
    <col min="24" max="24" width="10.5" bestFit="1" customWidth="1"/>
    <col min="25" max="25" width="10.83203125" bestFit="1" customWidth="1"/>
    <col min="26" max="26" width="16.5" bestFit="1" customWidth="1"/>
    <col min="27" max="27" width="12.1640625" bestFit="1" customWidth="1"/>
    <col min="28" max="28" width="10" bestFit="1" customWidth="1"/>
    <col min="29" max="29" width="18.1640625" bestFit="1" customWidth="1"/>
  </cols>
  <sheetData>
    <row r="2" spans="2:29" x14ac:dyDescent="0.2">
      <c r="B2" s="7" t="s">
        <v>145</v>
      </c>
    </row>
    <row r="3" spans="2:29" x14ac:dyDescent="0.2">
      <c r="E3" s="1">
        <f>SUM(Table1[Rows])</f>
        <v>1286510</v>
      </c>
      <c r="F3" s="1">
        <f>SUM(Table1[Columns])</f>
        <v>121</v>
      </c>
    </row>
    <row r="4" spans="2:29" x14ac:dyDescent="0.2">
      <c r="B4" s="36" t="s">
        <v>4</v>
      </c>
      <c r="C4" s="38" t="s">
        <v>146</v>
      </c>
      <c r="D4" s="37" t="s">
        <v>147</v>
      </c>
      <c r="E4" s="37" t="s">
        <v>148</v>
      </c>
      <c r="F4" s="37" t="s">
        <v>149</v>
      </c>
      <c r="G4" s="38" t="s">
        <v>175</v>
      </c>
      <c r="H4" s="38" t="s">
        <v>176</v>
      </c>
      <c r="I4" s="38" t="s">
        <v>177</v>
      </c>
      <c r="J4" s="38" t="s">
        <v>178</v>
      </c>
      <c r="K4" s="39" t="s">
        <v>157</v>
      </c>
      <c r="L4" s="38" t="s">
        <v>179</v>
      </c>
      <c r="M4" s="38" t="s">
        <v>180</v>
      </c>
      <c r="N4" s="38" t="s">
        <v>181</v>
      </c>
      <c r="O4" s="38" t="s">
        <v>182</v>
      </c>
      <c r="P4" s="38" t="s">
        <v>183</v>
      </c>
      <c r="Q4" s="38" t="s">
        <v>184</v>
      </c>
      <c r="R4" s="38" t="s">
        <v>185</v>
      </c>
      <c r="S4" s="38" t="s">
        <v>186</v>
      </c>
      <c r="T4" s="38" t="s">
        <v>187</v>
      </c>
      <c r="U4" s="38" t="s">
        <v>188</v>
      </c>
      <c r="V4" s="38" t="s">
        <v>189</v>
      </c>
      <c r="W4" s="38" t="s">
        <v>190</v>
      </c>
      <c r="X4" s="38" t="s">
        <v>191</v>
      </c>
      <c r="Y4" s="38" t="s">
        <v>192</v>
      </c>
      <c r="Z4" s="38" t="s">
        <v>193</v>
      </c>
      <c r="AA4" s="38" t="s">
        <v>194</v>
      </c>
      <c r="AB4" s="38" t="s">
        <v>195</v>
      </c>
      <c r="AC4" s="38" t="s">
        <v>196</v>
      </c>
    </row>
    <row r="5" spans="2:29" x14ac:dyDescent="0.2">
      <c r="B5" s="40">
        <v>1</v>
      </c>
      <c r="C5" s="6" t="s">
        <v>159</v>
      </c>
      <c r="D5" s="41" t="s">
        <v>160</v>
      </c>
      <c r="E5" s="41">
        <v>30</v>
      </c>
      <c r="F5" s="41">
        <v>6</v>
      </c>
      <c r="G5" s="6" t="s">
        <v>250</v>
      </c>
      <c r="H5" s="6" t="s">
        <v>160</v>
      </c>
      <c r="I5" s="6"/>
      <c r="J5" s="6"/>
      <c r="K5" s="42"/>
      <c r="L5" s="43"/>
      <c r="M5" s="43"/>
      <c r="N5" s="43"/>
      <c r="O5" s="43"/>
      <c r="P5" s="43"/>
      <c r="Q5" s="43"/>
      <c r="R5" s="43"/>
      <c r="S5" s="43"/>
      <c r="T5" s="43"/>
      <c r="U5" s="43"/>
      <c r="V5" s="43"/>
      <c r="W5" s="43"/>
      <c r="X5" s="43"/>
      <c r="Y5" s="43"/>
      <c r="Z5" s="43"/>
      <c r="AA5" s="43"/>
      <c r="AB5" s="43"/>
      <c r="AC5" s="43"/>
    </row>
    <row r="6" spans="2:29" x14ac:dyDescent="0.2">
      <c r="B6" s="40">
        <f>B5+1</f>
        <v>2</v>
      </c>
      <c r="C6" s="6" t="s">
        <v>161</v>
      </c>
      <c r="D6" s="41" t="s">
        <v>160</v>
      </c>
      <c r="E6" s="41">
        <v>98</v>
      </c>
      <c r="F6" s="41">
        <v>13</v>
      </c>
      <c r="G6" s="6" t="s">
        <v>250</v>
      </c>
      <c r="H6" s="6" t="s">
        <v>160</v>
      </c>
      <c r="I6" s="6"/>
      <c r="J6" s="6"/>
      <c r="K6" s="42"/>
      <c r="L6" s="6"/>
      <c r="M6" s="6"/>
      <c r="N6" s="6"/>
      <c r="O6" s="6"/>
      <c r="P6" s="6"/>
      <c r="Q6" s="6"/>
      <c r="R6" s="6"/>
      <c r="S6" s="6"/>
      <c r="T6" s="6"/>
      <c r="U6" s="6"/>
      <c r="V6" s="6"/>
      <c r="W6" s="6"/>
      <c r="X6" s="6"/>
      <c r="Y6" s="6"/>
      <c r="Z6" s="6"/>
      <c r="AA6" s="6"/>
      <c r="AB6" s="6"/>
      <c r="AC6" s="6"/>
    </row>
    <row r="7" spans="2:29" x14ac:dyDescent="0.2">
      <c r="B7" s="40">
        <f t="shared" ref="B7:B19" si="0">B6+1</f>
        <v>3</v>
      </c>
      <c r="C7" s="6" t="s">
        <v>162</v>
      </c>
      <c r="D7" s="41" t="s">
        <v>160</v>
      </c>
      <c r="E7" s="41">
        <v>4</v>
      </c>
      <c r="F7" s="41">
        <v>5</v>
      </c>
      <c r="G7" s="6" t="s">
        <v>250</v>
      </c>
      <c r="H7" s="6" t="s">
        <v>250</v>
      </c>
      <c r="I7" s="6"/>
      <c r="J7" s="6"/>
      <c r="K7" s="42"/>
      <c r="L7" s="6"/>
      <c r="M7" s="6"/>
      <c r="N7" s="6"/>
      <c r="O7" s="6"/>
      <c r="P7" s="6"/>
      <c r="Q7" s="6"/>
      <c r="R7" s="6"/>
      <c r="S7" s="6"/>
      <c r="T7" s="6"/>
      <c r="U7" s="6"/>
      <c r="V7" s="6"/>
      <c r="W7" s="6"/>
      <c r="X7" s="6"/>
      <c r="Y7" s="6"/>
      <c r="Z7" s="6"/>
      <c r="AA7" s="6"/>
      <c r="AB7" s="6"/>
      <c r="AC7" s="6"/>
    </row>
    <row r="8" spans="2:29" x14ac:dyDescent="0.2">
      <c r="B8" s="40">
        <f t="shared" si="0"/>
        <v>4</v>
      </c>
      <c r="C8" s="6" t="s">
        <v>163</v>
      </c>
      <c r="D8" s="41" t="s">
        <v>160</v>
      </c>
      <c r="E8" s="41">
        <v>9</v>
      </c>
      <c r="F8" s="41">
        <v>3</v>
      </c>
      <c r="G8" s="6" t="s">
        <v>250</v>
      </c>
      <c r="H8" s="6" t="s">
        <v>250</v>
      </c>
      <c r="I8" s="6"/>
      <c r="J8" s="6"/>
      <c r="K8" s="42"/>
      <c r="L8" s="6"/>
      <c r="M8" s="6"/>
      <c r="N8" s="6"/>
      <c r="O8" s="6"/>
      <c r="P8" s="6"/>
      <c r="Q8" s="6"/>
      <c r="R8" s="6"/>
      <c r="S8" s="6"/>
      <c r="T8" s="6"/>
      <c r="U8" s="6"/>
      <c r="V8" s="6"/>
      <c r="W8" s="6"/>
      <c r="X8" s="6"/>
      <c r="Y8" s="6"/>
      <c r="Z8" s="6"/>
      <c r="AA8" s="6"/>
      <c r="AB8" s="6"/>
      <c r="AC8" s="6"/>
    </row>
    <row r="9" spans="2:29" x14ac:dyDescent="0.2">
      <c r="B9" s="40">
        <f t="shared" si="0"/>
        <v>5</v>
      </c>
      <c r="C9" s="6" t="s">
        <v>164</v>
      </c>
      <c r="D9" s="41" t="s">
        <v>160</v>
      </c>
      <c r="E9" s="41">
        <v>448</v>
      </c>
      <c r="F9" s="41">
        <v>13</v>
      </c>
      <c r="G9" s="6" t="s">
        <v>250</v>
      </c>
      <c r="H9" s="6" t="s">
        <v>160</v>
      </c>
      <c r="I9" s="6"/>
      <c r="J9" s="6"/>
      <c r="K9" s="42"/>
      <c r="L9" s="6"/>
      <c r="M9" s="6"/>
      <c r="N9" s="6"/>
      <c r="O9" s="6"/>
      <c r="P9" s="6"/>
      <c r="Q9" s="6"/>
      <c r="R9" s="6"/>
      <c r="S9" s="6"/>
      <c r="T9" s="6"/>
      <c r="U9" s="6"/>
      <c r="V9" s="6"/>
      <c r="W9" s="6"/>
      <c r="X9" s="6"/>
      <c r="Y9" s="6"/>
      <c r="Z9" s="6"/>
      <c r="AA9" s="6"/>
      <c r="AB9" s="6"/>
      <c r="AC9" s="6"/>
    </row>
    <row r="10" spans="2:29" x14ac:dyDescent="0.2">
      <c r="B10" s="40">
        <f t="shared" si="0"/>
        <v>6</v>
      </c>
      <c r="C10" s="6" t="s">
        <v>165</v>
      </c>
      <c r="D10" s="41" t="s">
        <v>160</v>
      </c>
      <c r="E10" s="41">
        <v>8</v>
      </c>
      <c r="F10" s="41">
        <v>10</v>
      </c>
      <c r="G10" s="6" t="s">
        <v>250</v>
      </c>
      <c r="H10" s="6" t="s">
        <v>250</v>
      </c>
      <c r="I10" s="6"/>
      <c r="J10" s="6"/>
      <c r="K10" s="42"/>
      <c r="L10" s="6"/>
      <c r="M10" s="6"/>
      <c r="N10" s="6"/>
      <c r="O10" s="6"/>
      <c r="P10" s="6"/>
      <c r="Q10" s="6"/>
      <c r="R10" s="6"/>
      <c r="S10" s="6"/>
      <c r="T10" s="6"/>
      <c r="U10" s="6"/>
      <c r="V10" s="6"/>
      <c r="W10" s="6"/>
      <c r="X10" s="6"/>
      <c r="Y10" s="6"/>
      <c r="Z10" s="6"/>
      <c r="AA10" s="6"/>
      <c r="AB10" s="6"/>
      <c r="AC10" s="6"/>
    </row>
    <row r="11" spans="2:29" x14ac:dyDescent="0.2">
      <c r="B11" s="40">
        <f t="shared" si="0"/>
        <v>7</v>
      </c>
      <c r="C11" s="6" t="s">
        <v>166</v>
      </c>
      <c r="D11" s="41" t="s">
        <v>160</v>
      </c>
      <c r="E11" s="41">
        <v>250</v>
      </c>
      <c r="F11" s="41">
        <v>5</v>
      </c>
      <c r="G11" s="6" t="s">
        <v>250</v>
      </c>
      <c r="H11" s="6" t="s">
        <v>250</v>
      </c>
      <c r="I11" s="6"/>
      <c r="J11" s="6"/>
      <c r="K11" s="42"/>
      <c r="L11" s="6"/>
      <c r="M11" s="6"/>
      <c r="N11" s="6"/>
      <c r="O11" s="6"/>
      <c r="P11" s="6"/>
      <c r="Q11" s="6"/>
      <c r="R11" s="6"/>
      <c r="S11" s="6"/>
      <c r="T11" s="6"/>
      <c r="U11" s="6"/>
      <c r="V11" s="6"/>
      <c r="W11" s="6"/>
      <c r="X11" s="6"/>
      <c r="Y11" s="6"/>
      <c r="Z11" s="6"/>
      <c r="AA11" s="6"/>
      <c r="AB11" s="6"/>
      <c r="AC11" s="6"/>
    </row>
    <row r="12" spans="2:29" x14ac:dyDescent="0.2">
      <c r="B12" s="40">
        <f t="shared" si="0"/>
        <v>8</v>
      </c>
      <c r="C12" s="6" t="s">
        <v>167</v>
      </c>
      <c r="D12" s="41" t="s">
        <v>160</v>
      </c>
      <c r="E12" s="41">
        <v>4</v>
      </c>
      <c r="F12" s="41">
        <v>3</v>
      </c>
      <c r="G12" s="6" t="s">
        <v>250</v>
      </c>
      <c r="H12" s="6" t="s">
        <v>250</v>
      </c>
      <c r="I12" s="6"/>
      <c r="J12" s="6"/>
      <c r="K12" s="42"/>
      <c r="L12" s="6"/>
      <c r="M12" s="6"/>
      <c r="N12" s="6"/>
      <c r="O12" s="6"/>
      <c r="P12" s="6"/>
      <c r="Q12" s="6"/>
      <c r="R12" s="6"/>
      <c r="S12" s="6"/>
      <c r="T12" s="6"/>
      <c r="U12" s="6"/>
      <c r="V12" s="6"/>
      <c r="W12" s="6"/>
      <c r="X12" s="6"/>
      <c r="Y12" s="6"/>
      <c r="Z12" s="6"/>
      <c r="AA12" s="6"/>
      <c r="AB12" s="6"/>
      <c r="AC12" s="6"/>
    </row>
    <row r="13" spans="2:29" x14ac:dyDescent="0.2">
      <c r="B13" s="40">
        <f t="shared" si="0"/>
        <v>9</v>
      </c>
      <c r="C13" s="6" t="s">
        <v>168</v>
      </c>
      <c r="D13" s="41" t="s">
        <v>160</v>
      </c>
      <c r="E13" s="41">
        <v>806520</v>
      </c>
      <c r="F13" s="41">
        <v>13</v>
      </c>
      <c r="G13" s="6" t="s">
        <v>250</v>
      </c>
      <c r="H13" s="6" t="s">
        <v>160</v>
      </c>
      <c r="I13" s="6"/>
      <c r="J13" s="6"/>
      <c r="K13" s="42"/>
      <c r="L13" s="6"/>
      <c r="M13" s="6"/>
      <c r="N13" s="6"/>
      <c r="O13" s="6"/>
      <c r="P13" s="6"/>
      <c r="Q13" s="6"/>
      <c r="R13" s="6"/>
      <c r="S13" s="6"/>
      <c r="T13" s="6"/>
      <c r="U13" s="6"/>
      <c r="V13" s="6"/>
      <c r="W13" s="6"/>
      <c r="X13" s="6"/>
      <c r="Y13" s="6"/>
      <c r="Z13" s="6"/>
      <c r="AA13" s="6"/>
      <c r="AB13" s="6"/>
      <c r="AC13" s="6"/>
    </row>
    <row r="14" spans="2:29" x14ac:dyDescent="0.2">
      <c r="B14" s="40">
        <f t="shared" si="0"/>
        <v>10</v>
      </c>
      <c r="C14" s="6" t="s">
        <v>169</v>
      </c>
      <c r="D14" s="41" t="s">
        <v>160</v>
      </c>
      <c r="E14" s="41">
        <v>71535</v>
      </c>
      <c r="F14" s="41">
        <v>10</v>
      </c>
      <c r="G14" s="6" t="s">
        <v>250</v>
      </c>
      <c r="H14" s="6" t="s">
        <v>160</v>
      </c>
      <c r="I14" s="6"/>
      <c r="J14" s="6"/>
      <c r="K14" s="42"/>
      <c r="L14" s="6"/>
      <c r="M14" s="6"/>
      <c r="N14" s="6"/>
      <c r="O14" s="6"/>
      <c r="P14" s="6"/>
      <c r="Q14" s="6"/>
      <c r="R14" s="6"/>
      <c r="S14" s="6"/>
      <c r="T14" s="6"/>
      <c r="U14" s="6"/>
      <c r="V14" s="6"/>
      <c r="W14" s="6"/>
      <c r="X14" s="6"/>
      <c r="Y14" s="6"/>
      <c r="Z14" s="6"/>
      <c r="AA14" s="6"/>
      <c r="AB14" s="6"/>
      <c r="AC14" s="6"/>
    </row>
    <row r="15" spans="2:29" x14ac:dyDescent="0.2">
      <c r="B15" s="40">
        <f t="shared" si="0"/>
        <v>11</v>
      </c>
      <c r="C15" s="6" t="s">
        <v>170</v>
      </c>
      <c r="D15" s="41" t="s">
        <v>160</v>
      </c>
      <c r="E15" s="41">
        <v>221451</v>
      </c>
      <c r="F15" s="41">
        <v>7</v>
      </c>
      <c r="G15" s="6" t="s">
        <v>250</v>
      </c>
      <c r="H15" s="6" t="s">
        <v>160</v>
      </c>
      <c r="I15" s="6"/>
      <c r="J15" s="6"/>
      <c r="K15" s="42"/>
      <c r="L15" s="6"/>
      <c r="M15" s="6"/>
      <c r="N15" s="6"/>
      <c r="O15" s="6"/>
      <c r="P15" s="6"/>
      <c r="Q15" s="6"/>
      <c r="R15" s="6"/>
      <c r="S15" s="6"/>
      <c r="T15" s="6"/>
      <c r="U15" s="6"/>
      <c r="V15" s="6"/>
      <c r="W15" s="6"/>
      <c r="X15" s="6"/>
      <c r="Y15" s="6"/>
      <c r="Z15" s="6"/>
      <c r="AA15" s="6"/>
      <c r="AB15" s="6"/>
      <c r="AC15" s="6"/>
    </row>
    <row r="16" spans="2:29" x14ac:dyDescent="0.2">
      <c r="B16" s="40">
        <f t="shared" si="0"/>
        <v>12</v>
      </c>
      <c r="C16" s="6" t="s">
        <v>171</v>
      </c>
      <c r="D16" s="41" t="s">
        <v>160</v>
      </c>
      <c r="E16" s="41">
        <v>71535</v>
      </c>
      <c r="F16" s="41">
        <v>12</v>
      </c>
      <c r="G16" s="6" t="s">
        <v>250</v>
      </c>
      <c r="H16" s="6" t="s">
        <v>160</v>
      </c>
      <c r="I16" s="6"/>
      <c r="J16" s="6"/>
      <c r="K16" s="42"/>
      <c r="L16" s="6"/>
      <c r="M16" s="6"/>
      <c r="N16" s="6"/>
      <c r="O16" s="6"/>
      <c r="P16" s="6"/>
      <c r="Q16" s="6"/>
      <c r="R16" s="6"/>
      <c r="S16" s="6"/>
      <c r="T16" s="6"/>
      <c r="U16" s="6"/>
      <c r="V16" s="6"/>
      <c r="W16" s="6"/>
      <c r="X16" s="6"/>
      <c r="Y16" s="6"/>
      <c r="Z16" s="6"/>
      <c r="AA16" s="6"/>
      <c r="AB16" s="6"/>
      <c r="AC16" s="6"/>
    </row>
    <row r="17" spans="2:29" x14ac:dyDescent="0.2">
      <c r="B17" s="40">
        <f t="shared" si="0"/>
        <v>13</v>
      </c>
      <c r="C17" s="6" t="s">
        <v>172</v>
      </c>
      <c r="D17" s="41" t="s">
        <v>160</v>
      </c>
      <c r="E17" s="41">
        <v>2</v>
      </c>
      <c r="F17" s="41">
        <v>4</v>
      </c>
      <c r="G17" s="6" t="s">
        <v>250</v>
      </c>
      <c r="H17" s="6" t="s">
        <v>160</v>
      </c>
      <c r="I17" s="6"/>
      <c r="J17" s="6"/>
      <c r="K17" s="42"/>
      <c r="L17" s="6"/>
      <c r="M17" s="6"/>
      <c r="N17" s="6"/>
      <c r="O17" s="6"/>
      <c r="P17" s="6"/>
      <c r="Q17" s="6"/>
      <c r="R17" s="6"/>
      <c r="S17" s="6"/>
      <c r="T17" s="6"/>
      <c r="U17" s="6"/>
      <c r="V17" s="6"/>
      <c r="W17" s="6"/>
      <c r="X17" s="6"/>
      <c r="Y17" s="6"/>
      <c r="Z17" s="6"/>
      <c r="AA17" s="6"/>
      <c r="AB17" s="6"/>
      <c r="AC17" s="6"/>
    </row>
    <row r="18" spans="2:29" x14ac:dyDescent="0.2">
      <c r="B18" s="40">
        <f t="shared" si="0"/>
        <v>14</v>
      </c>
      <c r="C18" s="6" t="s">
        <v>173</v>
      </c>
      <c r="D18" s="41" t="s">
        <v>160</v>
      </c>
      <c r="E18" s="41">
        <v>71535</v>
      </c>
      <c r="F18" s="41">
        <v>9</v>
      </c>
      <c r="G18" s="6" t="s">
        <v>250</v>
      </c>
      <c r="H18" s="6" t="s">
        <v>160</v>
      </c>
      <c r="I18" s="6"/>
      <c r="J18" s="6"/>
      <c r="K18" s="42"/>
      <c r="L18" s="6"/>
      <c r="M18" s="6"/>
      <c r="N18" s="6"/>
      <c r="O18" s="6"/>
      <c r="P18" s="6"/>
      <c r="Q18" s="6"/>
      <c r="R18" s="6"/>
      <c r="S18" s="6"/>
      <c r="T18" s="6"/>
      <c r="U18" s="6"/>
      <c r="V18" s="6"/>
      <c r="W18" s="6"/>
      <c r="X18" s="6"/>
      <c r="Y18" s="6"/>
      <c r="Z18" s="6"/>
      <c r="AA18" s="6"/>
      <c r="AB18" s="6"/>
      <c r="AC18" s="6"/>
    </row>
    <row r="19" spans="2:29" x14ac:dyDescent="0.2">
      <c r="B19" s="40">
        <f t="shared" si="0"/>
        <v>15</v>
      </c>
      <c r="C19" s="6" t="s">
        <v>174</v>
      </c>
      <c r="D19" s="41" t="s">
        <v>160</v>
      </c>
      <c r="E19" s="41">
        <v>43081</v>
      </c>
      <c r="F19" s="41">
        <v>8</v>
      </c>
      <c r="G19" s="6" t="s">
        <v>250</v>
      </c>
      <c r="H19" s="6" t="s">
        <v>160</v>
      </c>
      <c r="I19" s="6"/>
      <c r="J19" s="6"/>
      <c r="K19" s="42"/>
      <c r="L19" s="6"/>
      <c r="M19" s="6"/>
      <c r="N19" s="6"/>
      <c r="O19" s="6"/>
      <c r="P19" s="6"/>
      <c r="Q19" s="6"/>
      <c r="R19" s="6"/>
      <c r="S19" s="6"/>
      <c r="T19" s="6"/>
      <c r="U19" s="6"/>
      <c r="V19" s="6"/>
      <c r="W19" s="6"/>
      <c r="X19" s="6"/>
      <c r="Y19" s="6"/>
      <c r="Z19" s="6"/>
      <c r="AA19" s="6"/>
      <c r="AB19" s="6"/>
      <c r="AC19" s="6"/>
    </row>
    <row r="20" spans="2:29" x14ac:dyDescent="0.2">
      <c r="B20"/>
    </row>
    <row r="21" spans="2:29" x14ac:dyDescent="0.2">
      <c r="B21"/>
    </row>
    <row r="22" spans="2:29" x14ac:dyDescent="0.2">
      <c r="B22"/>
    </row>
    <row r="23" spans="2:29" x14ac:dyDescent="0.2">
      <c r="B23"/>
    </row>
  </sheetData>
  <dataValidations count="1">
    <dataValidation type="list" allowBlank="1" showInputMessage="1" showErrorMessage="1" sqref="D5:D19 G5:AC19" xr:uid="{66806D27-62E1-4E79-85F2-FBB6291E8D07}">
      <formula1>"YES,NO"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B9C8C-DA4D-403F-960E-2893ED521613}">
  <dimension ref="B2:F33"/>
  <sheetViews>
    <sheetView zoomScale="120" zoomScaleNormal="120" workbookViewId="0">
      <selection activeCell="C9" sqref="C9"/>
    </sheetView>
  </sheetViews>
  <sheetFormatPr baseColWidth="10" defaultColWidth="9.1640625" defaultRowHeight="15" x14ac:dyDescent="0.2"/>
  <cols>
    <col min="1" max="1" width="6.1640625" style="2" customWidth="1"/>
    <col min="2" max="2" width="9.5" style="2" bestFit="1" customWidth="1"/>
    <col min="3" max="3" width="120.5" style="5" customWidth="1"/>
    <col min="4" max="4" width="50.5" style="2" customWidth="1"/>
    <col min="5" max="16384" width="9.1640625" style="2"/>
  </cols>
  <sheetData>
    <row r="2" spans="2:4" ht="16" x14ac:dyDescent="0.2">
      <c r="B2" s="60" t="s">
        <v>4</v>
      </c>
      <c r="C2" s="60" t="s">
        <v>237</v>
      </c>
      <c r="D2" s="61" t="s">
        <v>90</v>
      </c>
    </row>
    <row r="3" spans="2:4" ht="32" x14ac:dyDescent="0.2">
      <c r="B3" s="3">
        <v>1</v>
      </c>
      <c r="C3" s="3" t="s">
        <v>238</v>
      </c>
      <c r="D3" s="59" t="s">
        <v>239</v>
      </c>
    </row>
    <row r="4" spans="2:4" ht="32" x14ac:dyDescent="0.2">
      <c r="B4" s="3">
        <v>2</v>
      </c>
      <c r="C4" s="3" t="s">
        <v>161</v>
      </c>
      <c r="D4" s="59" t="s">
        <v>240</v>
      </c>
    </row>
    <row r="5" spans="2:4" ht="16" x14ac:dyDescent="0.2">
      <c r="B5" s="3">
        <v>3</v>
      </c>
      <c r="C5" s="3" t="s">
        <v>241</v>
      </c>
      <c r="D5" s="59" t="s">
        <v>242</v>
      </c>
    </row>
    <row r="6" spans="2:4" ht="32" x14ac:dyDescent="0.2">
      <c r="B6" s="3">
        <v>4</v>
      </c>
      <c r="C6" s="3" t="s">
        <v>168</v>
      </c>
      <c r="D6" s="59" t="s">
        <v>243</v>
      </c>
    </row>
    <row r="7" spans="2:4" ht="16" x14ac:dyDescent="0.2">
      <c r="B7" s="3">
        <v>5</v>
      </c>
      <c r="C7" s="3" t="s">
        <v>244</v>
      </c>
      <c r="D7" s="59" t="s">
        <v>245</v>
      </c>
    </row>
    <row r="8" spans="2:4" ht="16" x14ac:dyDescent="0.2">
      <c r="B8" s="3">
        <v>6</v>
      </c>
      <c r="C8" s="3" t="s">
        <v>169</v>
      </c>
      <c r="D8" s="59" t="s">
        <v>251</v>
      </c>
    </row>
    <row r="9" spans="2:4" x14ac:dyDescent="0.2">
      <c r="B9" s="3">
        <v>7</v>
      </c>
      <c r="C9" s="3"/>
      <c r="D9" s="59"/>
    </row>
    <row r="10" spans="2:4" x14ac:dyDescent="0.2">
      <c r="B10" s="3">
        <v>8</v>
      </c>
      <c r="C10" s="3"/>
      <c r="D10" s="59"/>
    </row>
    <row r="11" spans="2:4" x14ac:dyDescent="0.2">
      <c r="B11" s="3">
        <v>9</v>
      </c>
      <c r="C11" s="3"/>
      <c r="D11" s="59"/>
    </row>
    <row r="12" spans="2:4" x14ac:dyDescent="0.2">
      <c r="B12" s="3">
        <v>10</v>
      </c>
      <c r="C12" s="3"/>
      <c r="D12" s="59"/>
    </row>
    <row r="13" spans="2:4" x14ac:dyDescent="0.2">
      <c r="B13" s="3">
        <v>11</v>
      </c>
      <c r="C13" s="3"/>
      <c r="D13" s="59"/>
    </row>
    <row r="14" spans="2:4" x14ac:dyDescent="0.2">
      <c r="B14" s="3">
        <v>12</v>
      </c>
      <c r="C14" s="3"/>
      <c r="D14" s="59"/>
    </row>
    <row r="15" spans="2:4" x14ac:dyDescent="0.2">
      <c r="B15" s="3">
        <v>13</v>
      </c>
      <c r="C15" s="3"/>
      <c r="D15" s="59"/>
    </row>
    <row r="16" spans="2:4" x14ac:dyDescent="0.2">
      <c r="B16" s="3">
        <v>14</v>
      </c>
      <c r="C16" s="3"/>
      <c r="D16" s="59"/>
    </row>
    <row r="17" spans="2:6" x14ac:dyDescent="0.2">
      <c r="B17" s="3">
        <v>15</v>
      </c>
      <c r="C17" s="3"/>
      <c r="D17" s="59"/>
    </row>
    <row r="18" spans="2:6" x14ac:dyDescent="0.2">
      <c r="B18" s="3">
        <v>16</v>
      </c>
      <c r="C18" s="3"/>
      <c r="D18" s="59"/>
    </row>
    <row r="19" spans="2:6" x14ac:dyDescent="0.2">
      <c r="B19" s="3">
        <v>17</v>
      </c>
      <c r="C19" s="3"/>
      <c r="D19" s="59"/>
    </row>
    <row r="20" spans="2:6" x14ac:dyDescent="0.2">
      <c r="B20" s="3">
        <v>18</v>
      </c>
      <c r="C20" s="3"/>
      <c r="D20" s="59"/>
    </row>
    <row r="21" spans="2:6" x14ac:dyDescent="0.2">
      <c r="B21" s="3">
        <v>19</v>
      </c>
      <c r="C21" s="3"/>
      <c r="D21" s="59"/>
    </row>
    <row r="22" spans="2:6" x14ac:dyDescent="0.2">
      <c r="B22" s="3">
        <v>20</v>
      </c>
      <c r="C22" s="3"/>
      <c r="D22" s="59"/>
    </row>
    <row r="23" spans="2:6" x14ac:dyDescent="0.2">
      <c r="B23" s="3">
        <v>21</v>
      </c>
      <c r="C23" s="3"/>
      <c r="D23" s="59"/>
    </row>
    <row r="24" spans="2:6" x14ac:dyDescent="0.2">
      <c r="B24" s="3">
        <v>22</v>
      </c>
      <c r="C24" s="3"/>
      <c r="D24" s="59"/>
      <c r="E24" s="60" t="s">
        <v>133</v>
      </c>
      <c r="F24" s="60" t="s">
        <v>133</v>
      </c>
    </row>
    <row r="25" spans="2:6" x14ac:dyDescent="0.2">
      <c r="B25" s="3">
        <v>23</v>
      </c>
      <c r="C25" s="3"/>
      <c r="D25" s="59"/>
    </row>
    <row r="26" spans="2:6" x14ac:dyDescent="0.2">
      <c r="B26" s="3">
        <v>24</v>
      </c>
      <c r="C26" s="3"/>
      <c r="D26" s="59"/>
    </row>
    <row r="27" spans="2:6" x14ac:dyDescent="0.2">
      <c r="B27" s="3">
        <v>25</v>
      </c>
      <c r="C27" s="3"/>
      <c r="D27" s="59"/>
    </row>
    <row r="28" spans="2:6" x14ac:dyDescent="0.2">
      <c r="B28" s="3">
        <v>26</v>
      </c>
      <c r="C28" s="3"/>
      <c r="D28" s="59"/>
    </row>
    <row r="29" spans="2:6" x14ac:dyDescent="0.2">
      <c r="B29" s="3">
        <v>27</v>
      </c>
      <c r="C29" s="3"/>
      <c r="D29" s="59"/>
    </row>
    <row r="30" spans="2:6" x14ac:dyDescent="0.2">
      <c r="B30" s="3">
        <v>28</v>
      </c>
      <c r="C30" s="3"/>
      <c r="D30" s="59"/>
    </row>
    <row r="31" spans="2:6" x14ac:dyDescent="0.2">
      <c r="B31" s="3">
        <v>29</v>
      </c>
      <c r="C31" s="3"/>
      <c r="D31" s="59"/>
    </row>
    <row r="32" spans="2:6" x14ac:dyDescent="0.2">
      <c r="B32" s="3">
        <v>30</v>
      </c>
      <c r="C32" s="3"/>
      <c r="D32" s="59"/>
    </row>
    <row r="33" spans="2:4" x14ac:dyDescent="0.2">
      <c r="B33" s="3">
        <v>31</v>
      </c>
      <c r="C33" s="3"/>
      <c r="D33" s="5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30D6-FF56-4D64-BD33-286C9DC79F76}">
  <dimension ref="B3:E15"/>
  <sheetViews>
    <sheetView showGridLines="0" zoomScale="120" zoomScaleNormal="120" workbookViewId="0">
      <pane ySplit="3" topLeftCell="A4" activePane="bottomLeft" state="frozen"/>
      <selection pane="bottomLeft" activeCell="F8" sqref="F8"/>
    </sheetView>
  </sheetViews>
  <sheetFormatPr baseColWidth="10" defaultColWidth="8.83203125" defaultRowHeight="15" x14ac:dyDescent="0.2"/>
  <cols>
    <col min="3" max="3" width="28.83203125" bestFit="1" customWidth="1"/>
  </cols>
  <sheetData>
    <row r="3" spans="2:5" x14ac:dyDescent="0.2">
      <c r="B3" s="8" t="s">
        <v>4</v>
      </c>
      <c r="C3" s="8" t="s">
        <v>197</v>
      </c>
      <c r="D3" s="8" t="s">
        <v>198</v>
      </c>
      <c r="E3" s="9" t="s">
        <v>109</v>
      </c>
    </row>
    <row r="4" spans="2:5" x14ac:dyDescent="0.2">
      <c r="B4" s="1">
        <v>1</v>
      </c>
      <c r="C4" t="s">
        <v>199</v>
      </c>
      <c r="D4" t="s">
        <v>200</v>
      </c>
      <c r="E4" s="10" t="s">
        <v>111</v>
      </c>
    </row>
    <row r="5" spans="2:5" x14ac:dyDescent="0.2">
      <c r="B5" s="1">
        <f>B4+1</f>
        <v>2</v>
      </c>
      <c r="C5" t="s">
        <v>201</v>
      </c>
      <c r="D5" t="s">
        <v>200</v>
      </c>
      <c r="E5" s="10" t="s">
        <v>111</v>
      </c>
    </row>
    <row r="6" spans="2:5" x14ac:dyDescent="0.2">
      <c r="B6" s="1">
        <f t="shared" ref="B6:B15" si="0">B5+1</f>
        <v>3</v>
      </c>
      <c r="C6" t="s">
        <v>202</v>
      </c>
      <c r="D6" t="s">
        <v>7</v>
      </c>
      <c r="E6" s="10" t="s">
        <v>111</v>
      </c>
    </row>
    <row r="7" spans="2:5" x14ac:dyDescent="0.2">
      <c r="B7" s="1">
        <f t="shared" si="0"/>
        <v>4</v>
      </c>
      <c r="C7" t="s">
        <v>50</v>
      </c>
      <c r="D7" t="s">
        <v>7</v>
      </c>
      <c r="E7" s="10" t="s">
        <v>111</v>
      </c>
    </row>
    <row r="8" spans="2:5" x14ac:dyDescent="0.2">
      <c r="B8" s="1">
        <f t="shared" si="0"/>
        <v>5</v>
      </c>
      <c r="C8" t="s">
        <v>203</v>
      </c>
      <c r="D8" t="s">
        <v>7</v>
      </c>
      <c r="E8" s="10" t="s">
        <v>111</v>
      </c>
    </row>
    <row r="9" spans="2:5" x14ac:dyDescent="0.2">
      <c r="B9" s="1">
        <f t="shared" si="0"/>
        <v>6</v>
      </c>
      <c r="C9" t="s">
        <v>204</v>
      </c>
      <c r="D9" t="s">
        <v>7</v>
      </c>
      <c r="E9" s="10" t="s">
        <v>111</v>
      </c>
    </row>
    <row r="10" spans="2:5" x14ac:dyDescent="0.2">
      <c r="B10" s="1">
        <f t="shared" si="0"/>
        <v>7</v>
      </c>
      <c r="C10" t="s">
        <v>205</v>
      </c>
      <c r="D10" t="s">
        <v>7</v>
      </c>
      <c r="E10" s="10" t="s">
        <v>111</v>
      </c>
    </row>
    <row r="11" spans="2:5" x14ac:dyDescent="0.2">
      <c r="B11" s="1">
        <f t="shared" si="0"/>
        <v>8</v>
      </c>
      <c r="C11" t="s">
        <v>206</v>
      </c>
      <c r="D11" t="s">
        <v>7</v>
      </c>
      <c r="E11" s="10" t="s">
        <v>111</v>
      </c>
    </row>
    <row r="12" spans="2:5" x14ac:dyDescent="0.2">
      <c r="B12" s="1">
        <f t="shared" si="0"/>
        <v>9</v>
      </c>
      <c r="C12" t="s">
        <v>207</v>
      </c>
      <c r="D12" t="s">
        <v>7</v>
      </c>
      <c r="E12" s="10" t="s">
        <v>111</v>
      </c>
    </row>
    <row r="13" spans="2:5" x14ac:dyDescent="0.2">
      <c r="B13" s="1">
        <f t="shared" si="0"/>
        <v>10</v>
      </c>
      <c r="C13" t="s">
        <v>208</v>
      </c>
      <c r="D13" t="s">
        <v>7</v>
      </c>
      <c r="E13" s="10" t="s">
        <v>111</v>
      </c>
    </row>
    <row r="14" spans="2:5" x14ac:dyDescent="0.2">
      <c r="B14" s="1">
        <f t="shared" si="0"/>
        <v>11</v>
      </c>
      <c r="C14" t="s">
        <v>209</v>
      </c>
      <c r="D14" t="s">
        <v>7</v>
      </c>
      <c r="E14" s="10" t="s">
        <v>111</v>
      </c>
    </row>
    <row r="15" spans="2:5" x14ac:dyDescent="0.2">
      <c r="B15" s="1">
        <f t="shared" si="0"/>
        <v>12</v>
      </c>
      <c r="C15" t="s">
        <v>210</v>
      </c>
      <c r="D15" t="s">
        <v>7</v>
      </c>
      <c r="E15" s="10"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7E30-0B01-4E59-BC51-E3E1B64E837C}">
  <dimension ref="B1:M22"/>
  <sheetViews>
    <sheetView showGridLines="0" zoomScale="160" zoomScaleNormal="160" workbookViewId="0">
      <pane xSplit="1" ySplit="5" topLeftCell="B6" activePane="bottomRight" state="frozen"/>
      <selection pane="topRight" activeCell="B1" sqref="B1"/>
      <selection pane="bottomLeft" activeCell="A6" sqref="A6"/>
      <selection pane="bottomRight" activeCell="N11" sqref="N11"/>
    </sheetView>
  </sheetViews>
  <sheetFormatPr baseColWidth="10" defaultColWidth="8.5" defaultRowHeight="15" x14ac:dyDescent="0.2"/>
  <cols>
    <col min="1" max="2" width="5.1640625" style="2" customWidth="1"/>
    <col min="3" max="3" width="32.5" style="3" customWidth="1"/>
    <col min="4" max="12" width="3.1640625" style="3" bestFit="1" customWidth="1"/>
    <col min="13" max="13" width="3.1640625" style="2" bestFit="1" customWidth="1"/>
    <col min="14" max="16384" width="8.5" style="2"/>
  </cols>
  <sheetData>
    <row r="1" spans="2:13" x14ac:dyDescent="0.2">
      <c r="E1" s="31"/>
      <c r="M1" s="3"/>
    </row>
    <row r="2" spans="2:13" x14ac:dyDescent="0.2">
      <c r="M2" s="3"/>
    </row>
    <row r="3" spans="2:13" ht="21" x14ac:dyDescent="0.2">
      <c r="B3" s="23" t="s">
        <v>211</v>
      </c>
      <c r="M3" s="3"/>
    </row>
    <row r="4" spans="2:13" x14ac:dyDescent="0.2">
      <c r="D4" s="3" t="s">
        <v>212</v>
      </c>
      <c r="E4" s="3" t="s">
        <v>213</v>
      </c>
      <c r="F4" s="3" t="s">
        <v>214</v>
      </c>
      <c r="G4" s="3" t="s">
        <v>213</v>
      </c>
      <c r="H4" s="3" t="s">
        <v>215</v>
      </c>
      <c r="I4" s="3" t="s">
        <v>216</v>
      </c>
      <c r="J4" s="3" t="s">
        <v>216</v>
      </c>
      <c r="K4" s="3" t="s">
        <v>212</v>
      </c>
      <c r="L4" s="3" t="s">
        <v>213</v>
      </c>
      <c r="M4" s="3" t="s">
        <v>214</v>
      </c>
    </row>
    <row r="5" spans="2:13" ht="17" x14ac:dyDescent="0.2">
      <c r="B5" s="19" t="s">
        <v>4</v>
      </c>
      <c r="C5" s="14" t="s">
        <v>5</v>
      </c>
      <c r="D5" s="19">
        <v>22</v>
      </c>
      <c r="E5" s="19">
        <f>D5+1</f>
        <v>23</v>
      </c>
      <c r="F5" s="19">
        <v>24</v>
      </c>
      <c r="G5" s="19">
        <f>F5+1</f>
        <v>25</v>
      </c>
      <c r="H5" s="19">
        <f t="shared" ref="H5:M5" si="0">G5+1</f>
        <v>26</v>
      </c>
      <c r="I5" s="19">
        <f t="shared" si="0"/>
        <v>27</v>
      </c>
      <c r="J5" s="19">
        <f t="shared" si="0"/>
        <v>28</v>
      </c>
      <c r="K5" s="19">
        <f t="shared" si="0"/>
        <v>29</v>
      </c>
      <c r="L5" s="19">
        <f t="shared" si="0"/>
        <v>30</v>
      </c>
      <c r="M5" s="19">
        <f t="shared" si="0"/>
        <v>31</v>
      </c>
    </row>
    <row r="6" spans="2:13" x14ac:dyDescent="0.2">
      <c r="B6" s="12">
        <v>1</v>
      </c>
      <c r="C6" s="11" t="s">
        <v>29</v>
      </c>
      <c r="D6" s="12"/>
      <c r="E6" s="22"/>
      <c r="F6" s="12"/>
      <c r="G6" s="12"/>
      <c r="H6" s="12"/>
      <c r="I6" s="12"/>
      <c r="J6" s="12"/>
      <c r="K6" s="12"/>
      <c r="L6" s="12"/>
      <c r="M6" s="20"/>
    </row>
    <row r="7" spans="2:13" x14ac:dyDescent="0.2">
      <c r="B7" s="12">
        <f>B6+1</f>
        <v>2</v>
      </c>
      <c r="C7" s="29" t="s">
        <v>217</v>
      </c>
      <c r="D7" s="12"/>
      <c r="E7" s="22"/>
      <c r="F7" s="12"/>
      <c r="G7" s="12"/>
      <c r="H7" s="12"/>
      <c r="I7" s="12"/>
      <c r="J7" s="12"/>
      <c r="K7" s="12"/>
      <c r="L7" s="12"/>
      <c r="M7" s="20"/>
    </row>
    <row r="8" spans="2:13" x14ac:dyDescent="0.2">
      <c r="B8" s="12">
        <f>B7+1</f>
        <v>3</v>
      </c>
      <c r="C8" s="29" t="s">
        <v>218</v>
      </c>
      <c r="D8" s="12"/>
      <c r="E8" s="22"/>
      <c r="F8" s="12"/>
      <c r="G8" s="12"/>
      <c r="H8" s="12"/>
      <c r="I8" s="12"/>
      <c r="J8" s="12"/>
      <c r="K8" s="12"/>
      <c r="L8" s="12"/>
      <c r="M8" s="20"/>
    </row>
    <row r="9" spans="2:13" x14ac:dyDescent="0.2">
      <c r="B9" s="12">
        <f t="shared" ref="B9:B22" si="1">B8+1</f>
        <v>4</v>
      </c>
      <c r="C9" s="29" t="s">
        <v>219</v>
      </c>
      <c r="D9" s="12"/>
      <c r="E9" s="22"/>
      <c r="F9" s="22"/>
      <c r="G9" s="22"/>
      <c r="H9" s="12"/>
      <c r="I9" s="12"/>
      <c r="J9" s="12"/>
      <c r="K9" s="12"/>
      <c r="L9" s="12"/>
      <c r="M9" s="20"/>
    </row>
    <row r="10" spans="2:13" x14ac:dyDescent="0.2">
      <c r="B10" s="12">
        <f t="shared" si="1"/>
        <v>5</v>
      </c>
      <c r="C10" s="30" t="s">
        <v>202</v>
      </c>
      <c r="D10" s="12"/>
      <c r="E10" s="12"/>
      <c r="F10" s="12"/>
      <c r="G10" s="22"/>
      <c r="H10" s="12"/>
      <c r="I10" s="12"/>
      <c r="J10" s="12"/>
      <c r="K10" s="12"/>
      <c r="L10" s="12"/>
      <c r="M10" s="20"/>
    </row>
    <row r="11" spans="2:13" x14ac:dyDescent="0.2">
      <c r="B11" s="12">
        <f t="shared" si="1"/>
        <v>6</v>
      </c>
      <c r="C11" s="30" t="s">
        <v>220</v>
      </c>
      <c r="D11" s="12"/>
      <c r="E11" s="12"/>
      <c r="F11" s="12"/>
      <c r="G11" s="22"/>
      <c r="H11" s="12"/>
      <c r="J11" s="12"/>
      <c r="K11" s="12"/>
      <c r="L11" s="12"/>
      <c r="M11" s="20"/>
    </row>
    <row r="12" spans="2:13" x14ac:dyDescent="0.2">
      <c r="B12" s="12">
        <f t="shared" si="1"/>
        <v>7</v>
      </c>
      <c r="C12" s="30" t="s">
        <v>221</v>
      </c>
      <c r="D12" s="12"/>
      <c r="E12" s="12"/>
      <c r="F12" s="12"/>
      <c r="G12" s="12"/>
      <c r="H12" s="22"/>
      <c r="I12" s="12"/>
      <c r="J12" s="12"/>
      <c r="K12" s="12"/>
      <c r="L12" s="12"/>
      <c r="M12" s="20"/>
    </row>
    <row r="13" spans="2:13" x14ac:dyDescent="0.2">
      <c r="B13" s="12">
        <f t="shared" si="1"/>
        <v>8</v>
      </c>
      <c r="C13" s="30" t="s">
        <v>60</v>
      </c>
      <c r="D13" s="12"/>
      <c r="E13" s="12"/>
      <c r="F13" s="12"/>
      <c r="G13" s="12"/>
      <c r="H13" s="22"/>
      <c r="I13" s="22"/>
      <c r="J13" s="12"/>
      <c r="K13" s="12"/>
      <c r="L13" s="12"/>
      <c r="M13" s="20"/>
    </row>
    <row r="14" spans="2:13" x14ac:dyDescent="0.2">
      <c r="B14" s="12">
        <f t="shared" si="1"/>
        <v>9</v>
      </c>
      <c r="C14" s="30" t="s">
        <v>222</v>
      </c>
      <c r="D14" s="12"/>
      <c r="E14" s="12"/>
      <c r="F14" s="12"/>
      <c r="G14" s="12"/>
      <c r="H14" s="12"/>
      <c r="I14" s="12"/>
      <c r="J14" s="22"/>
      <c r="K14" s="12"/>
      <c r="L14" s="12"/>
      <c r="M14" s="20"/>
    </row>
    <row r="15" spans="2:13" x14ac:dyDescent="0.2">
      <c r="B15" s="12">
        <f t="shared" si="1"/>
        <v>10</v>
      </c>
      <c r="C15" s="30" t="s">
        <v>223</v>
      </c>
      <c r="D15" s="12"/>
      <c r="E15" s="12"/>
      <c r="F15" s="12"/>
      <c r="G15" s="12"/>
      <c r="H15" s="12"/>
      <c r="I15" s="12"/>
      <c r="J15" s="22"/>
      <c r="K15" s="12"/>
      <c r="L15" s="12"/>
      <c r="M15" s="20"/>
    </row>
    <row r="16" spans="2:13" x14ac:dyDescent="0.2">
      <c r="B16" s="12">
        <f t="shared" si="1"/>
        <v>11</v>
      </c>
      <c r="C16" s="30" t="s">
        <v>76</v>
      </c>
      <c r="D16" s="12"/>
      <c r="E16" s="12"/>
      <c r="F16" s="12"/>
      <c r="G16" s="12"/>
      <c r="H16" s="12"/>
      <c r="I16" s="22"/>
      <c r="J16" s="22"/>
      <c r="K16" s="12"/>
      <c r="L16" s="12"/>
      <c r="M16" s="20"/>
    </row>
    <row r="17" spans="2:13" x14ac:dyDescent="0.2">
      <c r="B17" s="12">
        <f t="shared" si="1"/>
        <v>12</v>
      </c>
      <c r="C17" s="30" t="s">
        <v>224</v>
      </c>
      <c r="D17" s="12"/>
      <c r="E17" s="12"/>
      <c r="F17" s="12"/>
      <c r="G17" s="12"/>
      <c r="H17" s="12"/>
      <c r="I17" s="22"/>
      <c r="J17" s="12"/>
      <c r="K17" s="12"/>
      <c r="L17" s="12"/>
      <c r="M17" s="20"/>
    </row>
    <row r="18" spans="2:13" x14ac:dyDescent="0.2">
      <c r="B18" s="12">
        <f t="shared" si="1"/>
        <v>13</v>
      </c>
      <c r="C18" s="30" t="s">
        <v>225</v>
      </c>
      <c r="D18" s="12"/>
      <c r="E18" s="12"/>
      <c r="F18" s="12"/>
      <c r="G18" s="12"/>
      <c r="H18" s="12"/>
      <c r="I18" s="12"/>
      <c r="J18" s="22"/>
      <c r="K18" s="12"/>
      <c r="L18" s="12"/>
      <c r="M18" s="20"/>
    </row>
    <row r="19" spans="2:13" x14ac:dyDescent="0.2">
      <c r="B19" s="12">
        <f t="shared" si="1"/>
        <v>14</v>
      </c>
      <c r="C19" s="30" t="s">
        <v>226</v>
      </c>
      <c r="D19" s="12"/>
      <c r="E19" s="12"/>
      <c r="F19" s="12"/>
      <c r="G19" s="12"/>
      <c r="H19" s="12"/>
      <c r="I19" s="12"/>
      <c r="J19" s="12"/>
      <c r="K19" s="28"/>
      <c r="L19" s="12"/>
      <c r="M19" s="20"/>
    </row>
    <row r="20" spans="2:13" x14ac:dyDescent="0.2">
      <c r="B20" s="12">
        <f t="shared" si="1"/>
        <v>15</v>
      </c>
      <c r="C20" s="30" t="s">
        <v>227</v>
      </c>
      <c r="D20" s="12"/>
      <c r="E20" s="12"/>
      <c r="F20" s="12"/>
      <c r="G20" s="12"/>
      <c r="H20" s="12"/>
      <c r="I20" s="12"/>
      <c r="J20" s="12"/>
      <c r="K20" s="28"/>
      <c r="L20" s="12"/>
      <c r="M20" s="20"/>
    </row>
    <row r="21" spans="2:13" x14ac:dyDescent="0.2">
      <c r="B21" s="12">
        <f t="shared" si="1"/>
        <v>16</v>
      </c>
      <c r="C21" s="30" t="s">
        <v>228</v>
      </c>
      <c r="D21" s="12"/>
      <c r="E21" s="12"/>
      <c r="F21" s="12"/>
      <c r="G21" s="12"/>
      <c r="H21" s="12"/>
      <c r="I21" s="12"/>
      <c r="J21" s="12"/>
      <c r="K21" s="12"/>
      <c r="L21" s="22"/>
      <c r="M21" s="20"/>
    </row>
    <row r="22" spans="2:13" x14ac:dyDescent="0.2">
      <c r="B22" s="12">
        <f t="shared" si="1"/>
        <v>17</v>
      </c>
      <c r="C22" s="30" t="s">
        <v>229</v>
      </c>
      <c r="D22" s="12"/>
      <c r="E22" s="12"/>
      <c r="F22" s="12"/>
      <c r="G22" s="12"/>
      <c r="H22" s="12"/>
      <c r="I22" s="12"/>
      <c r="J22" s="12"/>
      <c r="K22" s="12"/>
      <c r="L22" s="12"/>
      <c r="M22" s="28"/>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8EDD70634DCB4D8A457753096EE2C2" ma:contentTypeVersion="13" ma:contentTypeDescription="Create a new document." ma:contentTypeScope="" ma:versionID="55d340aba363a101e4ef149d75b1eaa3">
  <xsd:schema xmlns:xsd="http://www.w3.org/2001/XMLSchema" xmlns:xs="http://www.w3.org/2001/XMLSchema" xmlns:p="http://schemas.microsoft.com/office/2006/metadata/properties" xmlns:ns3="91cae9ae-9186-49a5-b244-e4486a91646a" xmlns:ns4="dc0eb910-a369-4e5c-88bc-ef70d61829b3" targetNamespace="http://schemas.microsoft.com/office/2006/metadata/properties" ma:root="true" ma:fieldsID="7b2d020ad541ac56f83e498517042cd6" ns3:_="" ns4:_="">
    <xsd:import namespace="91cae9ae-9186-49a5-b244-e4486a91646a"/>
    <xsd:import namespace="dc0eb910-a369-4e5c-88bc-ef70d61829b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cae9ae-9186-49a5-b244-e4486a91646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c0eb910-a369-4e5c-88bc-ef70d61829b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41B918-5998-4AD8-A4F6-B6B5DFB2E62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9673D63-4BD8-41BF-A410-8C506F78D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cae9ae-9186-49a5-b244-e4486a91646a"/>
    <ds:schemaRef ds:uri="dc0eb910-a369-4e5c-88bc-ef70d61829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E67ECD-B0E0-4A7E-B09D-E37103AB87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Requirements Main</vt:lpstr>
      <vt:lpstr>Rules</vt:lpstr>
      <vt:lpstr>Data Cleaning Matrix</vt:lpstr>
      <vt:lpstr>Transformation Matrix</vt:lpstr>
      <vt:lpstr>Data Generation Strategy</vt:lpstr>
      <vt:lpstr>Deliverables and Focus</vt:lpstr>
      <vt:lpstr>Release Calendar</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 Kumar S</dc:creator>
  <cp:keywords/>
  <dc:description/>
  <cp:lastModifiedBy>Kunjal lal</cp:lastModifiedBy>
  <cp:revision/>
  <dcterms:created xsi:type="dcterms:W3CDTF">2021-01-25T04:25:29Z</dcterms:created>
  <dcterms:modified xsi:type="dcterms:W3CDTF">2024-07-27T05:07:50Z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0x010100AD8EDD70634DCB4D8A457753096EE2C2</vt:lpwstr>
  </property>
</Properties>
</file>