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76B67DDE-B190-4D73-870B-32FC769E598C}" xr6:coauthVersionLast="47" xr6:coauthVersionMax="47" xr10:uidLastSave="{00000000-0000-0000-0000-000000000000}"/>
  <bookViews>
    <workbookView xWindow="0" yWindow="0" windowWidth="0" windowHeight="0" firstSheet="6" activeTab="6" xr2:uid="{00000000-000D-0000-FFFF-FFFF00000000}"/>
  </bookViews>
  <sheets>
    <sheet name="Table Sheet" sheetId="1" r:id="rId1"/>
    <sheet name="1 Top 5 Productive Employees" sheetId="2" r:id="rId2"/>
    <sheet name="2 Department-Wise Productivity " sheetId="3" r:id="rId3"/>
    <sheet name="3 Productivity Efficiency Index" sheetId="4" r:id="rId4"/>
    <sheet name="4 Correlation Analysi" sheetId="5" r:id="rId5"/>
    <sheet name="5  Underutilized High Performer" sheetId="6" r:id="rId6"/>
    <sheet name="6 Tasks per Hour Efficiency" sheetId="7" r:id="rId7"/>
  </sheets>
  <definedNames>
    <definedName name="_xlnm._FilterDatabase" localSheetId="3" hidden="1">'3 Productivity Efficiency Index'!$A$1:$I$26</definedName>
    <definedName name="_xlnm._FilterDatabase" localSheetId="5" hidden="1">'5  Underutilized High Performer'!$J$1:$K$26</definedName>
  </definedNames>
  <calcPr calcId="191028"/>
  <pivotCaches>
    <pivotCache cacheId="1805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" l="1"/>
  <c r="C54" i="7"/>
  <c r="C52" i="7"/>
  <c r="C50" i="7"/>
  <c r="C48" i="7"/>
  <c r="C38" i="7"/>
  <c r="C36" i="7"/>
  <c r="C3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J2" i="6"/>
  <c r="J3" i="5"/>
  <c r="J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</calcChain>
</file>

<file path=xl/sharedStrings.xml><?xml version="1.0" encoding="utf-8"?>
<sst xmlns="http://schemas.openxmlformats.org/spreadsheetml/2006/main" count="320" uniqueCount="54">
  <si>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</si>
  <si>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</si>
  <si>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</si>
  <si>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</si>
  <si>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</si>
  <si>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</si>
  <si>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</si>
  <si>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Rahul</t>
  </si>
  <si>
    <t>IT</t>
  </si>
  <si>
    <t>Tanya</t>
  </si>
  <si>
    <t>Rakesh</t>
  </si>
  <si>
    <t>Neeraj</t>
  </si>
  <si>
    <t>Marketing</t>
  </si>
  <si>
    <t>Riya</t>
  </si>
  <si>
    <t>Pooja</t>
  </si>
  <si>
    <t>Arjun</t>
  </si>
  <si>
    <t>Kunal</t>
  </si>
  <si>
    <t>Meera</t>
  </si>
  <si>
    <t>Deepak</t>
  </si>
  <si>
    <t>Sales</t>
  </si>
  <si>
    <t>Anjali</t>
  </si>
  <si>
    <t>Neha</t>
  </si>
  <si>
    <t>Sneha</t>
  </si>
  <si>
    <t>Aakash</t>
  </si>
  <si>
    <t>Suman</t>
  </si>
  <si>
    <t>Akash</t>
  </si>
  <si>
    <t>Varun</t>
  </si>
  <si>
    <t>HR</t>
  </si>
  <si>
    <t>Jyoti</t>
  </si>
  <si>
    <t>Sanjay</t>
  </si>
  <si>
    <t>Suresh</t>
  </si>
  <si>
    <t>Amit</t>
  </si>
  <si>
    <t>Finance</t>
  </si>
  <si>
    <t>Priya</t>
  </si>
  <si>
    <t>Mohan</t>
  </si>
  <si>
    <t>Kavita</t>
  </si>
  <si>
    <t>Prakash</t>
  </si>
  <si>
    <t>StdDev of Productivity_Score</t>
  </si>
  <si>
    <t>Grand Total</t>
  </si>
  <si>
    <t>PEI</t>
  </si>
  <si>
    <t>PEI RANK</t>
  </si>
  <si>
    <r>
      <t>Tasks Completed</t>
    </r>
    <r>
      <rPr>
        <sz val="10"/>
        <color rgb="FF000000"/>
        <rFont val="Arial"/>
        <scheme val="minor"/>
      </rPr>
      <t xml:space="preserve"> has a stronger influence on Performance Rating</t>
    </r>
  </si>
  <si>
    <t>Average Hours</t>
  </si>
  <si>
    <t>Underutilized High Performer</t>
  </si>
  <si>
    <t>Tasks per Hour</t>
  </si>
  <si>
    <t>Max Efficiency</t>
  </si>
  <si>
    <t>Use INDEX-MATCH to Find Employee Details</t>
  </si>
  <si>
    <t>Name of Most Efficient Employee</t>
  </si>
  <si>
    <t xml:space="preserve"> Department of that Employee</t>
  </si>
  <si>
    <t>Productivity Score</t>
  </si>
  <si>
    <t>Performance Rating</t>
  </si>
  <si>
    <t>Use XLOOKUP to Fetch Details</t>
  </si>
  <si>
    <t>Employee Name</t>
  </si>
  <si>
    <t xml:space="preserve">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</si>
</sst>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% Productive Employees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Sheet'!$B$2:$B$6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'Table Sheet'!$F$2:$F$6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0-4CD6-88E5-2298960E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908917767"/>
        <c:axId val="1384322055"/>
      </c:barChart>
      <c:catAx>
        <c:axId val="908917767"/>
        <c:scaling>
          <c:orientation val="minMax"/>
        </c:scaling>
        <c:delete val="0"/>
        <c:axPos val="l"/>
        <c:minorGridlines>
          <c:spPr>
            <a:ln w="25400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2055"/>
        <c:crosses val="autoZero"/>
        <c:auto val="1"/>
        <c:lblAlgn val="ctr"/>
        <c:lblOffset val="100"/>
        <c:noMultiLvlLbl val="0"/>
      </c:catAx>
      <c:valAx>
        <c:axId val="138432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7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Employees by 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Productivity Efficiency Index'!$F$1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Productivity Efficiency Index'!$B$2:$B$10</c:f>
              <c:strCache>
                <c:ptCount val="3"/>
                <c:pt idx="0">
                  <c:v>Arjun</c:v>
                </c:pt>
                <c:pt idx="1">
                  <c:v>Kunal</c:v>
                </c:pt>
                <c:pt idx="2">
                  <c:v>Meera</c:v>
                </c:pt>
              </c:strCache>
            </c:strRef>
          </c:cat>
          <c:val>
            <c:numRef>
              <c:f>'3 Productivity Efficiency Index'!$F$2:$F$10</c:f>
              <c:numCache>
                <c:formatCode>General</c:formatCode>
                <c:ptCount val="3"/>
                <c:pt idx="0">
                  <c:v>93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9-49AD-A07F-C99671F3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34152"/>
        <c:axId val="225937416"/>
      </c:barChart>
      <c:catAx>
        <c:axId val="4401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7416"/>
        <c:crosses val="autoZero"/>
        <c:auto val="1"/>
        <c:lblAlgn val="ctr"/>
        <c:lblOffset val="100"/>
        <c:noMultiLvlLbl val="0"/>
      </c:catAx>
      <c:valAx>
        <c:axId val="2259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 vs Productivity Score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Productivity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Correlation Analysi'!$D$2:$D$26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'4 Correlation Analysi'!$F$2:$F$26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0-447A-A77F-CD1E9D30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67719"/>
        <c:axId val="1211652615"/>
      </c:scatterChart>
      <c:valAx>
        <c:axId val="1194867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52615"/>
        <c:crosses val="autoZero"/>
        <c:crossBetween val="midCat"/>
      </c:valAx>
      <c:valAx>
        <c:axId val="1211652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7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16</xdr:col>
      <xdr:colOff>123825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D563C-A494-4EED-8040-6678294FF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31</xdr:row>
      <xdr:rowOff>66675</xdr:rowOff>
    </xdr:from>
    <xdr:to>
      <xdr:col>9</xdr:col>
      <xdr:colOff>714375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01C83-FEAB-F57A-236F-2D7C7416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29</xdr:row>
      <xdr:rowOff>38100</xdr:rowOff>
    </xdr:from>
    <xdr:to>
      <xdr:col>7</xdr:col>
      <xdr:colOff>1971675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4705E-4228-5CB8-1A94-110E82FF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1.073158564817" createdVersion="8" refreshedVersion="8" minRefreshableVersion="3" recordCount="25" xr:uid="{BF454C84-08C7-414B-A901-562E8E592AF6}">
  <cacheSource type="worksheet">
    <worksheetSource ref="A1:G26" sheet="Table She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100"/>
        <n v="99"/>
        <n v="98"/>
        <n v="96"/>
        <n v="95"/>
        <n v="94"/>
        <n v="93"/>
        <n v="92"/>
        <n v="90"/>
        <n v="89"/>
        <n v="87"/>
        <n v="85"/>
        <n v="83"/>
        <n v="80"/>
        <n v="78"/>
        <n v="76"/>
        <n v="75"/>
        <n v="74"/>
        <n v="72"/>
        <n v="70"/>
        <n v="68"/>
        <n v="65"/>
        <n v="64"/>
        <n v="62"/>
        <n v="60"/>
      </sharedItems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 pivotCacheId="1766059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x v="0"/>
    <n v="5"/>
  </r>
  <r>
    <n v="125"/>
    <s v="Tanya"/>
    <x v="0"/>
    <n v="47"/>
    <n v="79"/>
    <x v="1"/>
    <n v="5"/>
  </r>
  <r>
    <n v="115"/>
    <s v="Rakesh"/>
    <x v="0"/>
    <n v="48"/>
    <n v="78"/>
    <x v="2"/>
    <n v="5"/>
  </r>
  <r>
    <n v="123"/>
    <s v="Neeraj"/>
    <x v="1"/>
    <n v="46"/>
    <n v="77"/>
    <x v="3"/>
    <n v="5"/>
  </r>
  <r>
    <n v="104"/>
    <s v="Riya"/>
    <x v="0"/>
    <n v="45"/>
    <n v="75"/>
    <x v="4"/>
    <n v="5"/>
  </r>
  <r>
    <n v="112"/>
    <s v="Pooja"/>
    <x v="1"/>
    <n v="44"/>
    <n v="73"/>
    <x v="5"/>
    <n v="5"/>
  </r>
  <r>
    <n v="118"/>
    <s v="Arjun"/>
    <x v="1"/>
    <n v="43"/>
    <n v="75"/>
    <x v="6"/>
    <n v="5"/>
  </r>
  <r>
    <n v="109"/>
    <s v="Kunal"/>
    <x v="1"/>
    <n v="42"/>
    <n v="70"/>
    <x v="7"/>
    <n v="5"/>
  </r>
  <r>
    <n v="102"/>
    <s v="Meera"/>
    <x v="1"/>
    <n v="40"/>
    <n v="65"/>
    <x v="8"/>
    <n v="5"/>
  </r>
  <r>
    <n v="114"/>
    <s v="Deepak"/>
    <x v="2"/>
    <n v="41"/>
    <n v="66"/>
    <x v="9"/>
    <n v="4"/>
  </r>
  <r>
    <n v="119"/>
    <s v="Anjali"/>
    <x v="0"/>
    <n v="39"/>
    <n v="60"/>
    <x v="10"/>
    <n v="4"/>
  </r>
  <r>
    <n v="106"/>
    <s v="Neha"/>
    <x v="2"/>
    <n v="38"/>
    <n v="58"/>
    <x v="11"/>
    <n v="4"/>
  </r>
  <r>
    <n v="110"/>
    <s v="Sneha"/>
    <x v="2"/>
    <n v="37"/>
    <n v="55"/>
    <x v="12"/>
    <n v="4"/>
  </r>
  <r>
    <n v="101"/>
    <s v="Aakash"/>
    <x v="2"/>
    <n v="35"/>
    <n v="50"/>
    <x v="13"/>
    <n v="4"/>
  </r>
  <r>
    <n v="120"/>
    <s v="Suman"/>
    <x v="2"/>
    <n v="36"/>
    <n v="52"/>
    <x v="14"/>
    <n v="4"/>
  </r>
  <r>
    <n v="124"/>
    <s v="Akash"/>
    <x v="2"/>
    <n v="34"/>
    <n v="48"/>
    <x v="15"/>
    <n v="3"/>
  </r>
  <r>
    <n v="113"/>
    <s v="Varun"/>
    <x v="3"/>
    <n v="33"/>
    <n v="45"/>
    <x v="16"/>
    <n v="3"/>
  </r>
  <r>
    <n v="122"/>
    <s v="Jyoti"/>
    <x v="3"/>
    <n v="32"/>
    <n v="44"/>
    <x v="17"/>
    <n v="3"/>
  </r>
  <r>
    <n v="117"/>
    <s v="Sanjay"/>
    <x v="3"/>
    <n v="31"/>
    <n v="42"/>
    <x v="18"/>
    <n v="3"/>
  </r>
  <r>
    <n v="103"/>
    <s v="Suresh"/>
    <x v="3"/>
    <n v="30"/>
    <n v="40"/>
    <x v="19"/>
    <n v="3"/>
  </r>
  <r>
    <n v="111"/>
    <s v="Amit"/>
    <x v="4"/>
    <n v="29"/>
    <n v="38"/>
    <x v="20"/>
    <n v="3"/>
  </r>
  <r>
    <n v="108"/>
    <s v="Priya"/>
    <x v="3"/>
    <n v="28"/>
    <n v="35"/>
    <x v="21"/>
    <n v="3"/>
  </r>
  <r>
    <n v="121"/>
    <s v="Mohan"/>
    <x v="4"/>
    <n v="27"/>
    <n v="34"/>
    <x v="22"/>
    <n v="2"/>
  </r>
  <r>
    <n v="116"/>
    <s v="Kavita"/>
    <x v="4"/>
    <n v="26"/>
    <n v="32"/>
    <x v="23"/>
    <n v="2"/>
  </r>
  <r>
    <n v="105"/>
    <s v="Prakash"/>
    <x v="4"/>
    <n v="25"/>
    <n v="30"/>
    <x v="2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8F77-0A79-47FF-BC35-3356C95E9D50}" name="PivotTable1" cacheId="180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7" firstHeaderRow="1" firstDataRow="1" firstDataCol="1"/>
  <pivotFields count="7">
    <pivotField compact="0" outline="0" showAll="0"/>
    <pivotField compact="0" outline="0" showAll="0"/>
    <pivotField axis="axisRow" compact="0" outline="0" showAll="0">
      <items count="6">
        <item x="4"/>
        <item x="3"/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workbookViewId="0">
      <selection sqref="A1:G26"/>
    </sheetView>
  </sheetViews>
  <sheetFormatPr defaultColWidth="12.5703125" defaultRowHeight="15.75" customHeight="1"/>
  <cols>
    <col min="1" max="1" width="18.28515625" customWidth="1"/>
    <col min="2" max="2" width="25" customWidth="1"/>
    <col min="3" max="3" width="23.85546875" customWidth="1"/>
    <col min="4" max="4" width="22.140625" customWidth="1"/>
    <col min="5" max="5" width="24.85546875" customWidth="1"/>
    <col min="6" max="6" width="29.5703125" customWidth="1"/>
    <col min="7" max="7" width="28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107</v>
      </c>
      <c r="B2" s="2" t="s">
        <v>7</v>
      </c>
      <c r="C2" s="2" t="s">
        <v>8</v>
      </c>
      <c r="D2" s="2">
        <v>50</v>
      </c>
      <c r="E2" s="2">
        <v>80</v>
      </c>
      <c r="F2" s="2">
        <v>100</v>
      </c>
      <c r="G2" s="2">
        <v>5</v>
      </c>
    </row>
    <row r="3" spans="1:7">
      <c r="A3" s="2">
        <v>125</v>
      </c>
      <c r="B3" s="2" t="s">
        <v>9</v>
      </c>
      <c r="C3" s="2" t="s">
        <v>8</v>
      </c>
      <c r="D3" s="2">
        <v>47</v>
      </c>
      <c r="E3" s="2">
        <v>79</v>
      </c>
      <c r="F3" s="2">
        <v>99</v>
      </c>
      <c r="G3" s="2">
        <v>5</v>
      </c>
    </row>
    <row r="4" spans="1:7">
      <c r="A4" s="2">
        <v>115</v>
      </c>
      <c r="B4" s="2" t="s">
        <v>10</v>
      </c>
      <c r="C4" s="2" t="s">
        <v>8</v>
      </c>
      <c r="D4" s="2">
        <v>48</v>
      </c>
      <c r="E4" s="2">
        <v>78</v>
      </c>
      <c r="F4" s="2">
        <v>98</v>
      </c>
      <c r="G4" s="2">
        <v>5</v>
      </c>
    </row>
    <row r="5" spans="1:7">
      <c r="A5" s="2">
        <v>123</v>
      </c>
      <c r="B5" s="2" t="s">
        <v>11</v>
      </c>
      <c r="C5" s="2" t="s">
        <v>12</v>
      </c>
      <c r="D5" s="2">
        <v>46</v>
      </c>
      <c r="E5" s="2">
        <v>77</v>
      </c>
      <c r="F5" s="2">
        <v>96</v>
      </c>
      <c r="G5" s="2">
        <v>5</v>
      </c>
    </row>
    <row r="6" spans="1:7">
      <c r="A6" s="3">
        <v>104</v>
      </c>
      <c r="B6" s="3" t="s">
        <v>13</v>
      </c>
      <c r="C6" s="3" t="s">
        <v>8</v>
      </c>
      <c r="D6" s="3">
        <v>45</v>
      </c>
      <c r="E6" s="3">
        <v>75</v>
      </c>
      <c r="F6" s="3">
        <v>95</v>
      </c>
      <c r="G6" s="3">
        <v>5</v>
      </c>
    </row>
    <row r="7" spans="1:7">
      <c r="A7" s="3">
        <v>112</v>
      </c>
      <c r="B7" s="3" t="s">
        <v>14</v>
      </c>
      <c r="C7" s="3" t="s">
        <v>12</v>
      </c>
      <c r="D7" s="3">
        <v>44</v>
      </c>
      <c r="E7" s="3">
        <v>73</v>
      </c>
      <c r="F7" s="3">
        <v>94</v>
      </c>
      <c r="G7" s="3">
        <v>5</v>
      </c>
    </row>
    <row r="8" spans="1:7">
      <c r="A8" s="3">
        <v>118</v>
      </c>
      <c r="B8" s="3" t="s">
        <v>15</v>
      </c>
      <c r="C8" s="3" t="s">
        <v>12</v>
      </c>
      <c r="D8" s="3">
        <v>43</v>
      </c>
      <c r="E8" s="3">
        <v>75</v>
      </c>
      <c r="F8" s="3">
        <v>93</v>
      </c>
      <c r="G8" s="3">
        <v>5</v>
      </c>
    </row>
    <row r="9" spans="1:7">
      <c r="A9" s="2">
        <v>109</v>
      </c>
      <c r="B9" s="2" t="s">
        <v>16</v>
      </c>
      <c r="C9" s="2" t="s">
        <v>12</v>
      </c>
      <c r="D9" s="2">
        <v>42</v>
      </c>
      <c r="E9" s="2">
        <v>70</v>
      </c>
      <c r="F9" s="2">
        <v>92</v>
      </c>
      <c r="G9" s="2">
        <v>5</v>
      </c>
    </row>
    <row r="10" spans="1:7">
      <c r="A10" s="3">
        <v>102</v>
      </c>
      <c r="B10" s="3" t="s">
        <v>17</v>
      </c>
      <c r="C10" s="3" t="s">
        <v>12</v>
      </c>
      <c r="D10" s="3">
        <v>40</v>
      </c>
      <c r="E10" s="3">
        <v>65</v>
      </c>
      <c r="F10" s="3">
        <v>90</v>
      </c>
      <c r="G10" s="3">
        <v>5</v>
      </c>
    </row>
    <row r="11" spans="1:7">
      <c r="A11" s="3">
        <v>114</v>
      </c>
      <c r="B11" s="3" t="s">
        <v>18</v>
      </c>
      <c r="C11" s="3" t="s">
        <v>19</v>
      </c>
      <c r="D11" s="3">
        <v>41</v>
      </c>
      <c r="E11" s="3">
        <v>66</v>
      </c>
      <c r="F11" s="3">
        <v>89</v>
      </c>
      <c r="G11" s="3">
        <v>4</v>
      </c>
    </row>
    <row r="12" spans="1:7">
      <c r="A12" s="2">
        <v>119</v>
      </c>
      <c r="B12" s="2" t="s">
        <v>20</v>
      </c>
      <c r="C12" s="2" t="s">
        <v>8</v>
      </c>
      <c r="D12" s="2">
        <v>39</v>
      </c>
      <c r="E12" s="2">
        <v>60</v>
      </c>
      <c r="F12" s="2">
        <v>87</v>
      </c>
      <c r="G12" s="2">
        <v>4</v>
      </c>
    </row>
    <row r="13" spans="1:7">
      <c r="A13" s="3">
        <v>106</v>
      </c>
      <c r="B13" s="3" t="s">
        <v>21</v>
      </c>
      <c r="C13" s="3" t="s">
        <v>19</v>
      </c>
      <c r="D13" s="3">
        <v>38</v>
      </c>
      <c r="E13" s="3">
        <v>58</v>
      </c>
      <c r="F13" s="3">
        <v>85</v>
      </c>
      <c r="G13" s="3">
        <v>4</v>
      </c>
    </row>
    <row r="14" spans="1:7">
      <c r="A14" s="3">
        <v>110</v>
      </c>
      <c r="B14" s="3" t="s">
        <v>22</v>
      </c>
      <c r="C14" s="3" t="s">
        <v>19</v>
      </c>
      <c r="D14" s="3">
        <v>37</v>
      </c>
      <c r="E14" s="3">
        <v>55</v>
      </c>
      <c r="F14" s="3">
        <v>83</v>
      </c>
      <c r="G14" s="3">
        <v>4</v>
      </c>
    </row>
    <row r="15" spans="1:7">
      <c r="A15" s="2">
        <v>101</v>
      </c>
      <c r="B15" s="2" t="s">
        <v>23</v>
      </c>
      <c r="C15" s="2" t="s">
        <v>19</v>
      </c>
      <c r="D15" s="2">
        <v>35</v>
      </c>
      <c r="E15" s="2">
        <v>50</v>
      </c>
      <c r="F15" s="2">
        <v>80</v>
      </c>
      <c r="G15" s="2">
        <v>4</v>
      </c>
    </row>
    <row r="16" spans="1:7">
      <c r="A16" s="3">
        <v>120</v>
      </c>
      <c r="B16" s="3" t="s">
        <v>24</v>
      </c>
      <c r="C16" s="3" t="s">
        <v>19</v>
      </c>
      <c r="D16" s="3">
        <v>36</v>
      </c>
      <c r="E16" s="3">
        <v>52</v>
      </c>
      <c r="F16" s="3">
        <v>78</v>
      </c>
      <c r="G16" s="3">
        <v>4</v>
      </c>
    </row>
    <row r="17" spans="1:7">
      <c r="A17" s="3">
        <v>124</v>
      </c>
      <c r="B17" s="3" t="s">
        <v>25</v>
      </c>
      <c r="C17" s="3" t="s">
        <v>19</v>
      </c>
      <c r="D17" s="3">
        <v>34</v>
      </c>
      <c r="E17" s="3">
        <v>48</v>
      </c>
      <c r="F17" s="3">
        <v>76</v>
      </c>
      <c r="G17" s="3">
        <v>3</v>
      </c>
    </row>
    <row r="18" spans="1:7">
      <c r="A18" s="2">
        <v>113</v>
      </c>
      <c r="B18" s="2" t="s">
        <v>26</v>
      </c>
      <c r="C18" s="2" t="s">
        <v>27</v>
      </c>
      <c r="D18" s="2">
        <v>33</v>
      </c>
      <c r="E18" s="2">
        <v>45</v>
      </c>
      <c r="F18" s="2">
        <v>75</v>
      </c>
      <c r="G18" s="2">
        <v>3</v>
      </c>
    </row>
    <row r="19" spans="1:7">
      <c r="A19" s="3">
        <v>122</v>
      </c>
      <c r="B19" s="3" t="s">
        <v>28</v>
      </c>
      <c r="C19" s="3" t="s">
        <v>27</v>
      </c>
      <c r="D19" s="3">
        <v>32</v>
      </c>
      <c r="E19" s="3">
        <v>44</v>
      </c>
      <c r="F19" s="3">
        <v>74</v>
      </c>
      <c r="G19" s="3">
        <v>3</v>
      </c>
    </row>
    <row r="20" spans="1:7">
      <c r="A20" s="2">
        <v>117</v>
      </c>
      <c r="B20" s="2" t="s">
        <v>29</v>
      </c>
      <c r="C20" s="2" t="s">
        <v>27</v>
      </c>
      <c r="D20" s="2">
        <v>31</v>
      </c>
      <c r="E20" s="2">
        <v>42</v>
      </c>
      <c r="F20" s="2">
        <v>72</v>
      </c>
      <c r="G20" s="2">
        <v>3</v>
      </c>
    </row>
    <row r="21" spans="1:7">
      <c r="A21" s="2">
        <v>103</v>
      </c>
      <c r="B21" s="2" t="s">
        <v>30</v>
      </c>
      <c r="C21" s="2" t="s">
        <v>27</v>
      </c>
      <c r="D21" s="2">
        <v>30</v>
      </c>
      <c r="E21" s="2">
        <v>40</v>
      </c>
      <c r="F21" s="2">
        <v>70</v>
      </c>
      <c r="G21" s="2">
        <v>3</v>
      </c>
    </row>
    <row r="22" spans="1:7">
      <c r="A22" s="2">
        <v>111</v>
      </c>
      <c r="B22" s="2" t="s">
        <v>31</v>
      </c>
      <c r="C22" s="2" t="s">
        <v>32</v>
      </c>
      <c r="D22" s="2">
        <v>29</v>
      </c>
      <c r="E22" s="2">
        <v>38</v>
      </c>
      <c r="F22" s="2">
        <v>68</v>
      </c>
      <c r="G22" s="2">
        <v>3</v>
      </c>
    </row>
    <row r="23" spans="1:7">
      <c r="A23" s="3">
        <v>108</v>
      </c>
      <c r="B23" s="3" t="s">
        <v>33</v>
      </c>
      <c r="C23" s="3" t="s">
        <v>27</v>
      </c>
      <c r="D23" s="3">
        <v>28</v>
      </c>
      <c r="E23" s="3">
        <v>35</v>
      </c>
      <c r="F23" s="3">
        <v>65</v>
      </c>
      <c r="G23" s="3">
        <v>3</v>
      </c>
    </row>
    <row r="24" spans="1:7">
      <c r="A24" s="2">
        <v>121</v>
      </c>
      <c r="B24" s="2" t="s">
        <v>34</v>
      </c>
      <c r="C24" s="2" t="s">
        <v>32</v>
      </c>
      <c r="D24" s="2">
        <v>27</v>
      </c>
      <c r="E24" s="2">
        <v>34</v>
      </c>
      <c r="F24" s="2">
        <v>64</v>
      </c>
      <c r="G24" s="2">
        <v>2</v>
      </c>
    </row>
    <row r="25" spans="1:7">
      <c r="A25" s="3">
        <v>116</v>
      </c>
      <c r="B25" s="3" t="s">
        <v>35</v>
      </c>
      <c r="C25" s="3" t="s">
        <v>32</v>
      </c>
      <c r="D25" s="3">
        <v>26</v>
      </c>
      <c r="E25" s="3">
        <v>32</v>
      </c>
      <c r="F25" s="3">
        <v>62</v>
      </c>
      <c r="G25" s="3">
        <v>2</v>
      </c>
    </row>
    <row r="26" spans="1:7">
      <c r="A26" s="2">
        <v>105</v>
      </c>
      <c r="B26" s="2" t="s">
        <v>36</v>
      </c>
      <c r="C26" s="2" t="s">
        <v>32</v>
      </c>
      <c r="D26" s="2">
        <v>25</v>
      </c>
      <c r="E26" s="2">
        <v>30</v>
      </c>
      <c r="F26" s="2">
        <v>60</v>
      </c>
      <c r="G26" s="2">
        <v>2</v>
      </c>
    </row>
  </sheetData>
  <sortState xmlns:xlrd2="http://schemas.microsoft.com/office/spreadsheetml/2017/richdata2" ref="A2:G26">
    <sortCondition descending="1" ref="F2:F26"/>
  </sortState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30D4-F8F3-4EDB-8A0E-4614956546C7}">
  <dimension ref="A1:G5"/>
  <sheetViews>
    <sheetView topLeftCell="A33" workbookViewId="0">
      <selection activeCell="R18" sqref="R18"/>
    </sheetView>
  </sheetViews>
  <sheetFormatPr defaultRowHeight="12.75"/>
  <sheetData>
    <row r="1" spans="1:7" ht="15">
      <c r="A1" s="2">
        <v>107</v>
      </c>
      <c r="B1" s="2" t="s">
        <v>7</v>
      </c>
      <c r="C1" s="2" t="s">
        <v>8</v>
      </c>
      <c r="D1" s="2">
        <v>50</v>
      </c>
      <c r="E1" s="2">
        <v>80</v>
      </c>
      <c r="F1" s="2">
        <v>100</v>
      </c>
      <c r="G1" s="2">
        <v>5</v>
      </c>
    </row>
    <row r="2" spans="1:7" ht="15">
      <c r="A2" s="2">
        <v>125</v>
      </c>
      <c r="B2" s="2" t="s">
        <v>9</v>
      </c>
      <c r="C2" s="2" t="s">
        <v>8</v>
      </c>
      <c r="D2" s="2">
        <v>47</v>
      </c>
      <c r="E2" s="2">
        <v>79</v>
      </c>
      <c r="F2" s="2">
        <v>99</v>
      </c>
      <c r="G2" s="2">
        <v>5</v>
      </c>
    </row>
    <row r="3" spans="1:7" ht="15">
      <c r="A3" s="2">
        <v>115</v>
      </c>
      <c r="B3" s="2" t="s">
        <v>10</v>
      </c>
      <c r="C3" s="2" t="s">
        <v>8</v>
      </c>
      <c r="D3" s="2">
        <v>48</v>
      </c>
      <c r="E3" s="2">
        <v>78</v>
      </c>
      <c r="F3" s="2">
        <v>98</v>
      </c>
      <c r="G3" s="2">
        <v>5</v>
      </c>
    </row>
    <row r="4" spans="1:7" ht="15">
      <c r="A4" s="2">
        <v>123</v>
      </c>
      <c r="B4" s="2" t="s">
        <v>11</v>
      </c>
      <c r="C4" s="2" t="s">
        <v>12</v>
      </c>
      <c r="D4" s="2">
        <v>46</v>
      </c>
      <c r="E4" s="2">
        <v>77</v>
      </c>
      <c r="F4" s="2">
        <v>96</v>
      </c>
      <c r="G4" s="2">
        <v>5</v>
      </c>
    </row>
    <row r="5" spans="1:7" ht="15">
      <c r="A5" s="3">
        <v>104</v>
      </c>
      <c r="B5" s="3" t="s">
        <v>13</v>
      </c>
      <c r="C5" s="3" t="s">
        <v>8</v>
      </c>
      <c r="D5" s="3">
        <v>45</v>
      </c>
      <c r="E5" s="3">
        <v>75</v>
      </c>
      <c r="F5" s="3">
        <v>95</v>
      </c>
      <c r="G5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AB77-0257-4D97-B0A2-6135094F5742}">
  <dimension ref="A1:B7"/>
  <sheetViews>
    <sheetView workbookViewId="0">
      <selection activeCell="B3" sqref="B3"/>
    </sheetView>
  </sheetViews>
  <sheetFormatPr defaultRowHeight="12.75"/>
  <cols>
    <col min="1" max="1" width="13.85546875" bestFit="1" customWidth="1"/>
    <col min="2" max="2" width="27" bestFit="1" customWidth="1"/>
    <col min="3" max="3" width="25.5703125" bestFit="1" customWidth="1"/>
  </cols>
  <sheetData>
    <row r="1" spans="1:2">
      <c r="A1" s="4" t="s">
        <v>2</v>
      </c>
      <c r="B1" t="s">
        <v>37</v>
      </c>
    </row>
    <row r="2" spans="1:2">
      <c r="A2" t="s">
        <v>32</v>
      </c>
      <c r="B2" s="5">
        <v>3.415650255319866</v>
      </c>
    </row>
    <row r="3" spans="1:2">
      <c r="A3" t="s">
        <v>27</v>
      </c>
      <c r="B3" s="5">
        <v>3.9623225512317668</v>
      </c>
    </row>
    <row r="4" spans="1:2">
      <c r="A4" t="s">
        <v>8</v>
      </c>
      <c r="B4" s="5">
        <v>5.2630789467763757</v>
      </c>
    </row>
    <row r="5" spans="1:2">
      <c r="A5" t="s">
        <v>12</v>
      </c>
      <c r="B5" s="5">
        <v>2.2360679774997898</v>
      </c>
    </row>
    <row r="6" spans="1:2">
      <c r="A6" t="s">
        <v>19</v>
      </c>
      <c r="B6" s="5">
        <v>4.7923550230202219</v>
      </c>
    </row>
    <row r="7" spans="1:2">
      <c r="A7" t="s">
        <v>38</v>
      </c>
      <c r="B7" s="5">
        <v>12.668859459319927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A845-9AF1-44EE-8083-AEBFD7F7C8BE}">
  <sheetPr filterMode="1"/>
  <dimension ref="A1:I26"/>
  <sheetViews>
    <sheetView workbookViewId="0">
      <selection activeCell="J47" sqref="J47"/>
    </sheetView>
  </sheetViews>
  <sheetFormatPr defaultColWidth="19.7109375" defaultRowHeight="12.75"/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39</v>
      </c>
      <c r="I1" s="6" t="s">
        <v>40</v>
      </c>
    </row>
    <row r="2" spans="1:9" ht="15" hidden="1">
      <c r="A2" s="2">
        <v>107</v>
      </c>
      <c r="B2" s="2" t="s">
        <v>7</v>
      </c>
      <c r="C2" s="2" t="s">
        <v>8</v>
      </c>
      <c r="D2" s="2">
        <v>50</v>
      </c>
      <c r="E2" s="2">
        <v>80</v>
      </c>
      <c r="F2" s="2">
        <v>100</v>
      </c>
      <c r="G2" s="2">
        <v>5</v>
      </c>
      <c r="H2">
        <f xml:space="preserve"> (F2 * G2) / D2</f>
        <v>10</v>
      </c>
      <c r="I2">
        <f>RANK(H2, H$2:H$27, 0)</f>
        <v>9</v>
      </c>
    </row>
    <row r="3" spans="1:9" ht="15" hidden="1">
      <c r="A3" s="2">
        <v>125</v>
      </c>
      <c r="B3" s="2" t="s">
        <v>9</v>
      </c>
      <c r="C3" s="2" t="s">
        <v>8</v>
      </c>
      <c r="D3" s="2">
        <v>47</v>
      </c>
      <c r="E3" s="2">
        <v>79</v>
      </c>
      <c r="F3" s="2">
        <v>99</v>
      </c>
      <c r="G3" s="2">
        <v>5</v>
      </c>
      <c r="H3">
        <f t="shared" ref="H3:H26" si="0" xml:space="preserve"> (F3 * G3) / D3</f>
        <v>10.531914893617021</v>
      </c>
      <c r="I3">
        <f t="shared" ref="I3:I26" si="1">RANK(H3, H$2:H$27, 0)</f>
        <v>6</v>
      </c>
    </row>
    <row r="4" spans="1:9" ht="15" hidden="1">
      <c r="A4" s="2">
        <v>115</v>
      </c>
      <c r="B4" s="2" t="s">
        <v>10</v>
      </c>
      <c r="C4" s="2" t="s">
        <v>8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10.208333333333334</v>
      </c>
      <c r="I4">
        <f t="shared" si="1"/>
        <v>8</v>
      </c>
    </row>
    <row r="5" spans="1:9" ht="15" hidden="1">
      <c r="A5" s="2">
        <v>123</v>
      </c>
      <c r="B5" s="2" t="s">
        <v>11</v>
      </c>
      <c r="C5" s="2" t="s">
        <v>12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10.434782608695652</v>
      </c>
      <c r="I5">
        <f t="shared" si="1"/>
        <v>7</v>
      </c>
    </row>
    <row r="6" spans="1:9" ht="15" hidden="1">
      <c r="A6" s="3">
        <v>104</v>
      </c>
      <c r="B6" s="3" t="s">
        <v>13</v>
      </c>
      <c r="C6" s="3" t="s">
        <v>8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10.555555555555555</v>
      </c>
      <c r="I6">
        <f t="shared" si="1"/>
        <v>5</v>
      </c>
    </row>
    <row r="7" spans="1:9" ht="15" hidden="1">
      <c r="A7" s="3">
        <v>112</v>
      </c>
      <c r="B7" s="3" t="s">
        <v>14</v>
      </c>
      <c r="C7" s="3" t="s">
        <v>12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10.681818181818182</v>
      </c>
      <c r="I7">
        <f t="shared" si="1"/>
        <v>4</v>
      </c>
    </row>
    <row r="8" spans="1:9" ht="15">
      <c r="A8" s="3">
        <v>118</v>
      </c>
      <c r="B8" s="3" t="s">
        <v>15</v>
      </c>
      <c r="C8" s="3" t="s">
        <v>12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10.813953488372093</v>
      </c>
      <c r="I8">
        <f t="shared" si="1"/>
        <v>3</v>
      </c>
    </row>
    <row r="9" spans="1:9" ht="15">
      <c r="A9" s="2">
        <v>109</v>
      </c>
      <c r="B9" s="2" t="s">
        <v>16</v>
      </c>
      <c r="C9" s="2" t="s">
        <v>12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10.952380952380953</v>
      </c>
      <c r="I9">
        <f t="shared" si="1"/>
        <v>2</v>
      </c>
    </row>
    <row r="10" spans="1:9" ht="15">
      <c r="A10" s="3">
        <v>102</v>
      </c>
      <c r="B10" s="3" t="s">
        <v>17</v>
      </c>
      <c r="C10" s="3" t="s">
        <v>12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11.25</v>
      </c>
      <c r="I10">
        <f t="shared" si="1"/>
        <v>1</v>
      </c>
    </row>
    <row r="11" spans="1:9" ht="15" hidden="1">
      <c r="A11" s="3">
        <v>114</v>
      </c>
      <c r="B11" s="3" t="s">
        <v>18</v>
      </c>
      <c r="C11" s="3" t="s">
        <v>19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8.6829268292682933</v>
      </c>
      <c r="I11">
        <f t="shared" si="1"/>
        <v>14</v>
      </c>
    </row>
    <row r="12" spans="1:9" ht="15" hidden="1">
      <c r="A12" s="2">
        <v>119</v>
      </c>
      <c r="B12" s="2" t="s">
        <v>20</v>
      </c>
      <c r="C12" s="2" t="s">
        <v>8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8.9230769230769234</v>
      </c>
      <c r="I12">
        <f t="shared" si="1"/>
        <v>13</v>
      </c>
    </row>
    <row r="13" spans="1:9" ht="15" hidden="1">
      <c r="A13" s="3">
        <v>106</v>
      </c>
      <c r="B13" s="3" t="s">
        <v>21</v>
      </c>
      <c r="C13" s="3" t="s">
        <v>19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8.9473684210526319</v>
      </c>
      <c r="I13">
        <f t="shared" si="1"/>
        <v>12</v>
      </c>
    </row>
    <row r="14" spans="1:9" ht="15" hidden="1">
      <c r="A14" s="3">
        <v>110</v>
      </c>
      <c r="B14" s="3" t="s">
        <v>22</v>
      </c>
      <c r="C14" s="3" t="s">
        <v>19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8.9729729729729737</v>
      </c>
      <c r="I14">
        <f t="shared" si="1"/>
        <v>11</v>
      </c>
    </row>
    <row r="15" spans="1:9" ht="15" hidden="1">
      <c r="A15" s="2">
        <v>101</v>
      </c>
      <c r="B15" s="2" t="s">
        <v>23</v>
      </c>
      <c r="C15" s="2" t="s">
        <v>19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9.1428571428571423</v>
      </c>
      <c r="I15">
        <f t="shared" si="1"/>
        <v>10</v>
      </c>
    </row>
    <row r="16" spans="1:9" ht="15" hidden="1">
      <c r="A16" s="3">
        <v>120</v>
      </c>
      <c r="B16" s="3" t="s">
        <v>24</v>
      </c>
      <c r="C16" s="3" t="s">
        <v>19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8.6666666666666661</v>
      </c>
      <c r="I16">
        <f t="shared" si="1"/>
        <v>15</v>
      </c>
    </row>
    <row r="17" spans="1:9" ht="15" hidden="1">
      <c r="A17" s="3">
        <v>124</v>
      </c>
      <c r="B17" s="3" t="s">
        <v>25</v>
      </c>
      <c r="C17" s="3" t="s">
        <v>19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6.7058823529411766</v>
      </c>
      <c r="I17">
        <f t="shared" si="1"/>
        <v>22</v>
      </c>
    </row>
    <row r="18" spans="1:9" ht="15" hidden="1">
      <c r="A18" s="2">
        <v>113</v>
      </c>
      <c r="B18" s="2" t="s">
        <v>26</v>
      </c>
      <c r="C18" s="2" t="s">
        <v>27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6.8181818181818183</v>
      </c>
      <c r="I18">
        <f t="shared" si="1"/>
        <v>21</v>
      </c>
    </row>
    <row r="19" spans="1:9" ht="15" hidden="1">
      <c r="A19" s="3">
        <v>122</v>
      </c>
      <c r="B19" s="3" t="s">
        <v>28</v>
      </c>
      <c r="C19" s="3" t="s">
        <v>27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6.9375</v>
      </c>
      <c r="I19">
        <f t="shared" si="1"/>
        <v>20</v>
      </c>
    </row>
    <row r="20" spans="1:9" ht="15" hidden="1">
      <c r="A20" s="2">
        <v>117</v>
      </c>
      <c r="B20" s="2" t="s">
        <v>29</v>
      </c>
      <c r="C20" s="2" t="s">
        <v>27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6.967741935483871</v>
      </c>
      <c r="I20">
        <f t="shared" si="1"/>
        <v>18</v>
      </c>
    </row>
    <row r="21" spans="1:9" ht="15" hidden="1">
      <c r="A21" s="2">
        <v>103</v>
      </c>
      <c r="B21" s="2" t="s">
        <v>30</v>
      </c>
      <c r="C21" s="2" t="s">
        <v>27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7</v>
      </c>
      <c r="I21">
        <f t="shared" si="1"/>
        <v>17</v>
      </c>
    </row>
    <row r="22" spans="1:9" ht="15" hidden="1">
      <c r="A22" s="2">
        <v>111</v>
      </c>
      <c r="B22" s="2" t="s">
        <v>31</v>
      </c>
      <c r="C22" s="2" t="s">
        <v>32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7.0344827586206895</v>
      </c>
      <c r="I22">
        <f t="shared" si="1"/>
        <v>16</v>
      </c>
    </row>
    <row r="23" spans="1:9" ht="15" hidden="1">
      <c r="A23" s="3">
        <v>108</v>
      </c>
      <c r="B23" s="3" t="s">
        <v>33</v>
      </c>
      <c r="C23" s="3" t="s">
        <v>27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6.9642857142857144</v>
      </c>
      <c r="I23">
        <f t="shared" si="1"/>
        <v>19</v>
      </c>
    </row>
    <row r="24" spans="1:9" ht="15" hidden="1">
      <c r="A24" s="2">
        <v>121</v>
      </c>
      <c r="B24" s="2" t="s">
        <v>34</v>
      </c>
      <c r="C24" s="2" t="s">
        <v>32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4.7407407407407405</v>
      </c>
      <c r="I24">
        <f t="shared" si="1"/>
        <v>25</v>
      </c>
    </row>
    <row r="25" spans="1:9" ht="15" hidden="1">
      <c r="A25" s="3">
        <v>116</v>
      </c>
      <c r="B25" s="3" t="s">
        <v>35</v>
      </c>
      <c r="C25" s="3" t="s">
        <v>32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4.7692307692307692</v>
      </c>
      <c r="I25">
        <f t="shared" si="1"/>
        <v>24</v>
      </c>
    </row>
    <row r="26" spans="1:9" ht="15" hidden="1">
      <c r="A26" s="2">
        <v>105</v>
      </c>
      <c r="B26" s="2" t="s">
        <v>36</v>
      </c>
      <c r="C26" s="2" t="s">
        <v>32</v>
      </c>
      <c r="D26" s="2">
        <v>25</v>
      </c>
      <c r="E26" s="2">
        <v>30</v>
      </c>
      <c r="F26" s="2">
        <v>60</v>
      </c>
      <c r="G26" s="2">
        <v>2</v>
      </c>
      <c r="H26">
        <f t="shared" si="0"/>
        <v>4.8</v>
      </c>
      <c r="I26">
        <f t="shared" si="1"/>
        <v>23</v>
      </c>
    </row>
  </sheetData>
  <autoFilter ref="A1:I26" xr:uid="{8DD3A845-9AF1-44EE-8083-AEBFD7F7C8BE}">
    <filterColumn colId="8">
      <customFilters>
        <customFilter operator="lessThanOrEqual" val="3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F589-7541-4E50-AB2A-D426FB7E939C}">
  <dimension ref="A1:J26"/>
  <sheetViews>
    <sheetView topLeftCell="A23" workbookViewId="0">
      <selection activeCell="I50" sqref="I50"/>
    </sheetView>
  </sheetViews>
  <sheetFormatPr defaultColWidth="18" defaultRowHeight="12.75"/>
  <cols>
    <col min="8" max="8" width="36.5703125" bestFit="1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">
      <c r="A2" s="2">
        <v>107</v>
      </c>
      <c r="B2" s="2" t="s">
        <v>7</v>
      </c>
      <c r="C2" s="2" t="s">
        <v>8</v>
      </c>
      <c r="D2" s="2">
        <v>50</v>
      </c>
      <c r="E2" s="2">
        <v>80</v>
      </c>
      <c r="F2" s="2">
        <v>100</v>
      </c>
      <c r="G2" s="2">
        <v>5</v>
      </c>
      <c r="J2">
        <f>CORREL(D2:D27, G2:G27)</f>
        <v>0.94623485838187738</v>
      </c>
    </row>
    <row r="3" spans="1:10" ht="15">
      <c r="A3" s="2">
        <v>125</v>
      </c>
      <c r="B3" s="2" t="s">
        <v>9</v>
      </c>
      <c r="C3" s="2" t="s">
        <v>8</v>
      </c>
      <c r="D3" s="2">
        <v>47</v>
      </c>
      <c r="E3" s="2">
        <v>79</v>
      </c>
      <c r="F3" s="2">
        <v>99</v>
      </c>
      <c r="G3" s="2">
        <v>5</v>
      </c>
      <c r="J3">
        <f>CORREL(E2:E27, G2:G27)</f>
        <v>0.9574553703647628</v>
      </c>
    </row>
    <row r="4" spans="1:10" ht="58.5">
      <c r="A4" s="2">
        <v>115</v>
      </c>
      <c r="B4" s="2" t="s">
        <v>10</v>
      </c>
      <c r="C4" s="2" t="s">
        <v>8</v>
      </c>
      <c r="D4" s="2">
        <v>48</v>
      </c>
      <c r="E4" s="2">
        <v>78</v>
      </c>
      <c r="F4" s="2">
        <v>98</v>
      </c>
      <c r="G4" s="2">
        <v>5</v>
      </c>
      <c r="J4" s="7" t="s">
        <v>41</v>
      </c>
    </row>
    <row r="5" spans="1:10" ht="15">
      <c r="A5" s="2">
        <v>123</v>
      </c>
      <c r="B5" s="2" t="s">
        <v>11</v>
      </c>
      <c r="C5" s="2" t="s">
        <v>12</v>
      </c>
      <c r="D5" s="2">
        <v>46</v>
      </c>
      <c r="E5" s="2">
        <v>77</v>
      </c>
      <c r="F5" s="2">
        <v>96</v>
      </c>
      <c r="G5" s="2">
        <v>5</v>
      </c>
    </row>
    <row r="6" spans="1:10" ht="15">
      <c r="A6" s="3">
        <v>104</v>
      </c>
      <c r="B6" s="3" t="s">
        <v>13</v>
      </c>
      <c r="C6" s="3" t="s">
        <v>8</v>
      </c>
      <c r="D6" s="3">
        <v>45</v>
      </c>
      <c r="E6" s="3">
        <v>75</v>
      </c>
      <c r="F6" s="3">
        <v>95</v>
      </c>
      <c r="G6" s="3">
        <v>5</v>
      </c>
    </row>
    <row r="7" spans="1:10" ht="15">
      <c r="A7" s="3">
        <v>112</v>
      </c>
      <c r="B7" s="3" t="s">
        <v>14</v>
      </c>
      <c r="C7" s="3" t="s">
        <v>12</v>
      </c>
      <c r="D7" s="3">
        <v>44</v>
      </c>
      <c r="E7" s="3">
        <v>73</v>
      </c>
      <c r="F7" s="3">
        <v>94</v>
      </c>
      <c r="G7" s="3">
        <v>5</v>
      </c>
    </row>
    <row r="8" spans="1:10" ht="15">
      <c r="A8" s="3">
        <v>118</v>
      </c>
      <c r="B8" s="3" t="s">
        <v>15</v>
      </c>
      <c r="C8" s="3" t="s">
        <v>12</v>
      </c>
      <c r="D8" s="3">
        <v>43</v>
      </c>
      <c r="E8" s="3">
        <v>75</v>
      </c>
      <c r="F8" s="3">
        <v>93</v>
      </c>
      <c r="G8" s="3">
        <v>5</v>
      </c>
    </row>
    <row r="9" spans="1:10" ht="15">
      <c r="A9" s="2">
        <v>109</v>
      </c>
      <c r="B9" s="2" t="s">
        <v>16</v>
      </c>
      <c r="C9" s="2" t="s">
        <v>12</v>
      </c>
      <c r="D9" s="2">
        <v>42</v>
      </c>
      <c r="E9" s="2">
        <v>70</v>
      </c>
      <c r="F9" s="2">
        <v>92</v>
      </c>
      <c r="G9" s="2">
        <v>5</v>
      </c>
    </row>
    <row r="10" spans="1:10" ht="15">
      <c r="A10" s="3">
        <v>102</v>
      </c>
      <c r="B10" s="3" t="s">
        <v>17</v>
      </c>
      <c r="C10" s="3" t="s">
        <v>12</v>
      </c>
      <c r="D10" s="3">
        <v>40</v>
      </c>
      <c r="E10" s="3">
        <v>65</v>
      </c>
      <c r="F10" s="3">
        <v>90</v>
      </c>
      <c r="G10" s="3">
        <v>5</v>
      </c>
    </row>
    <row r="11" spans="1:10" ht="15">
      <c r="A11" s="3">
        <v>114</v>
      </c>
      <c r="B11" s="3" t="s">
        <v>18</v>
      </c>
      <c r="C11" s="3" t="s">
        <v>19</v>
      </c>
      <c r="D11" s="3">
        <v>41</v>
      </c>
      <c r="E11" s="3">
        <v>66</v>
      </c>
      <c r="F11" s="3">
        <v>89</v>
      </c>
      <c r="G11" s="3">
        <v>4</v>
      </c>
    </row>
    <row r="12" spans="1:10" ht="15">
      <c r="A12" s="2">
        <v>119</v>
      </c>
      <c r="B12" s="2" t="s">
        <v>20</v>
      </c>
      <c r="C12" s="2" t="s">
        <v>8</v>
      </c>
      <c r="D12" s="2">
        <v>39</v>
      </c>
      <c r="E12" s="2">
        <v>60</v>
      </c>
      <c r="F12" s="2">
        <v>87</v>
      </c>
      <c r="G12" s="2">
        <v>4</v>
      </c>
    </row>
    <row r="13" spans="1:10" ht="15">
      <c r="A13" s="3">
        <v>106</v>
      </c>
      <c r="B13" s="3" t="s">
        <v>21</v>
      </c>
      <c r="C13" s="3" t="s">
        <v>19</v>
      </c>
      <c r="D13" s="3">
        <v>38</v>
      </c>
      <c r="E13" s="3">
        <v>58</v>
      </c>
      <c r="F13" s="3">
        <v>85</v>
      </c>
      <c r="G13" s="3">
        <v>4</v>
      </c>
    </row>
    <row r="14" spans="1:10" ht="15">
      <c r="A14" s="3">
        <v>110</v>
      </c>
      <c r="B14" s="3" t="s">
        <v>22</v>
      </c>
      <c r="C14" s="3" t="s">
        <v>19</v>
      </c>
      <c r="D14" s="3">
        <v>37</v>
      </c>
      <c r="E14" s="3">
        <v>55</v>
      </c>
      <c r="F14" s="3">
        <v>83</v>
      </c>
      <c r="G14" s="3">
        <v>4</v>
      </c>
    </row>
    <row r="15" spans="1:10" ht="15">
      <c r="A15" s="2">
        <v>101</v>
      </c>
      <c r="B15" s="2" t="s">
        <v>23</v>
      </c>
      <c r="C15" s="2" t="s">
        <v>19</v>
      </c>
      <c r="D15" s="2">
        <v>35</v>
      </c>
      <c r="E15" s="2">
        <v>50</v>
      </c>
      <c r="F15" s="2">
        <v>80</v>
      </c>
      <c r="G15" s="2">
        <v>4</v>
      </c>
    </row>
    <row r="16" spans="1:10" ht="15">
      <c r="A16" s="3">
        <v>120</v>
      </c>
      <c r="B16" s="3" t="s">
        <v>24</v>
      </c>
      <c r="C16" s="3" t="s">
        <v>19</v>
      </c>
      <c r="D16" s="3">
        <v>36</v>
      </c>
      <c r="E16" s="3">
        <v>52</v>
      </c>
      <c r="F16" s="3">
        <v>78</v>
      </c>
      <c r="G16" s="3">
        <v>4</v>
      </c>
    </row>
    <row r="17" spans="1:7" ht="15">
      <c r="A17" s="3">
        <v>124</v>
      </c>
      <c r="B17" s="3" t="s">
        <v>25</v>
      </c>
      <c r="C17" s="3" t="s">
        <v>19</v>
      </c>
      <c r="D17" s="3">
        <v>34</v>
      </c>
      <c r="E17" s="3">
        <v>48</v>
      </c>
      <c r="F17" s="3">
        <v>76</v>
      </c>
      <c r="G17" s="3">
        <v>3</v>
      </c>
    </row>
    <row r="18" spans="1:7" ht="15">
      <c r="A18" s="2">
        <v>113</v>
      </c>
      <c r="B18" s="2" t="s">
        <v>26</v>
      </c>
      <c r="C18" s="2" t="s">
        <v>27</v>
      </c>
      <c r="D18" s="2">
        <v>33</v>
      </c>
      <c r="E18" s="2">
        <v>45</v>
      </c>
      <c r="F18" s="2">
        <v>75</v>
      </c>
      <c r="G18" s="2">
        <v>3</v>
      </c>
    </row>
    <row r="19" spans="1:7" ht="15">
      <c r="A19" s="3">
        <v>122</v>
      </c>
      <c r="B19" s="3" t="s">
        <v>28</v>
      </c>
      <c r="C19" s="3" t="s">
        <v>27</v>
      </c>
      <c r="D19" s="3">
        <v>32</v>
      </c>
      <c r="E19" s="3">
        <v>44</v>
      </c>
      <c r="F19" s="3">
        <v>74</v>
      </c>
      <c r="G19" s="3">
        <v>3</v>
      </c>
    </row>
    <row r="20" spans="1:7" ht="15">
      <c r="A20" s="2">
        <v>117</v>
      </c>
      <c r="B20" s="2" t="s">
        <v>29</v>
      </c>
      <c r="C20" s="2" t="s">
        <v>27</v>
      </c>
      <c r="D20" s="2">
        <v>31</v>
      </c>
      <c r="E20" s="2">
        <v>42</v>
      </c>
      <c r="F20" s="2">
        <v>72</v>
      </c>
      <c r="G20" s="2">
        <v>3</v>
      </c>
    </row>
    <row r="21" spans="1:7" ht="15">
      <c r="A21" s="2">
        <v>103</v>
      </c>
      <c r="B21" s="2" t="s">
        <v>30</v>
      </c>
      <c r="C21" s="2" t="s">
        <v>27</v>
      </c>
      <c r="D21" s="2">
        <v>30</v>
      </c>
      <c r="E21" s="2">
        <v>40</v>
      </c>
      <c r="F21" s="2">
        <v>70</v>
      </c>
      <c r="G21" s="2">
        <v>3</v>
      </c>
    </row>
    <row r="22" spans="1:7" ht="15">
      <c r="A22" s="2">
        <v>111</v>
      </c>
      <c r="B22" s="2" t="s">
        <v>31</v>
      </c>
      <c r="C22" s="2" t="s">
        <v>32</v>
      </c>
      <c r="D22" s="2">
        <v>29</v>
      </c>
      <c r="E22" s="2">
        <v>38</v>
      </c>
      <c r="F22" s="2">
        <v>68</v>
      </c>
      <c r="G22" s="2">
        <v>3</v>
      </c>
    </row>
    <row r="23" spans="1:7" ht="15">
      <c r="A23" s="3">
        <v>108</v>
      </c>
      <c r="B23" s="3" t="s">
        <v>33</v>
      </c>
      <c r="C23" s="3" t="s">
        <v>27</v>
      </c>
      <c r="D23" s="3">
        <v>28</v>
      </c>
      <c r="E23" s="3">
        <v>35</v>
      </c>
      <c r="F23" s="3">
        <v>65</v>
      </c>
      <c r="G23" s="3">
        <v>3</v>
      </c>
    </row>
    <row r="24" spans="1:7" ht="15">
      <c r="A24" s="2">
        <v>121</v>
      </c>
      <c r="B24" s="2" t="s">
        <v>34</v>
      </c>
      <c r="C24" s="2" t="s">
        <v>32</v>
      </c>
      <c r="D24" s="2">
        <v>27</v>
      </c>
      <c r="E24" s="2">
        <v>34</v>
      </c>
      <c r="F24" s="2">
        <v>64</v>
      </c>
      <c r="G24" s="2">
        <v>2</v>
      </c>
    </row>
    <row r="25" spans="1:7" ht="15">
      <c r="A25" s="3">
        <v>116</v>
      </c>
      <c r="B25" s="3" t="s">
        <v>35</v>
      </c>
      <c r="C25" s="3" t="s">
        <v>32</v>
      </c>
      <c r="D25" s="3">
        <v>26</v>
      </c>
      <c r="E25" s="3">
        <v>32</v>
      </c>
      <c r="F25" s="3">
        <v>62</v>
      </c>
      <c r="G25" s="3">
        <v>2</v>
      </c>
    </row>
    <row r="26" spans="1:7" ht="15">
      <c r="A26" s="2">
        <v>105</v>
      </c>
      <c r="B26" s="2" t="s">
        <v>36</v>
      </c>
      <c r="C26" s="2" t="s">
        <v>32</v>
      </c>
      <c r="D26" s="2">
        <v>25</v>
      </c>
      <c r="E26" s="2">
        <v>30</v>
      </c>
      <c r="F26" s="2">
        <v>60</v>
      </c>
      <c r="G26" s="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5495-ABE8-4004-8646-477AC8AC76B7}">
  <sheetPr filterMode="1"/>
  <dimension ref="A1:K26"/>
  <sheetViews>
    <sheetView workbookViewId="0">
      <selection activeCell="K1" sqref="K1"/>
    </sheetView>
  </sheetViews>
  <sheetFormatPr defaultColWidth="17.5703125" defaultRowHeight="12.75"/>
  <cols>
    <col min="11" max="11" width="32.5703125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42</v>
      </c>
      <c r="K1" t="s">
        <v>43</v>
      </c>
    </row>
    <row r="2" spans="1:11" ht="15" hidden="1">
      <c r="A2" s="2">
        <v>107</v>
      </c>
      <c r="B2" s="2" t="s">
        <v>7</v>
      </c>
      <c r="C2" s="2" t="s">
        <v>8</v>
      </c>
      <c r="D2" s="2">
        <v>50</v>
      </c>
      <c r="E2" s="2">
        <v>80</v>
      </c>
      <c r="F2" s="2">
        <v>100</v>
      </c>
      <c r="G2" s="2">
        <v>5</v>
      </c>
      <c r="J2">
        <f>AVERAGE(D2:D26)</f>
        <v>37.04</v>
      </c>
      <c r="K2" t="str">
        <f>IF(AND(G2&gt;=4, D2&lt;$J$2), "Yes", "No")</f>
        <v>No</v>
      </c>
    </row>
    <row r="3" spans="1:11" ht="15" hidden="1">
      <c r="A3" s="2">
        <v>125</v>
      </c>
      <c r="B3" s="2" t="s">
        <v>9</v>
      </c>
      <c r="C3" s="2" t="s">
        <v>8</v>
      </c>
      <c r="D3" s="2">
        <v>47</v>
      </c>
      <c r="E3" s="2">
        <v>79</v>
      </c>
      <c r="F3" s="2">
        <v>99</v>
      </c>
      <c r="G3" s="2">
        <v>5</v>
      </c>
      <c r="K3" t="str">
        <f t="shared" ref="K3:K26" si="0">IF(AND(G3&gt;=4, D3&lt;$J$2), "Yes", "No")</f>
        <v>No</v>
      </c>
    </row>
    <row r="4" spans="1:11" ht="15" hidden="1">
      <c r="A4" s="2">
        <v>115</v>
      </c>
      <c r="B4" s="2" t="s">
        <v>10</v>
      </c>
      <c r="C4" s="2" t="s">
        <v>8</v>
      </c>
      <c r="D4" s="2">
        <v>48</v>
      </c>
      <c r="E4" s="2">
        <v>78</v>
      </c>
      <c r="F4" s="2">
        <v>98</v>
      </c>
      <c r="G4" s="2">
        <v>5</v>
      </c>
      <c r="K4" t="str">
        <f t="shared" si="0"/>
        <v>No</v>
      </c>
    </row>
    <row r="5" spans="1:11" ht="15" hidden="1">
      <c r="A5" s="2">
        <v>123</v>
      </c>
      <c r="B5" s="2" t="s">
        <v>11</v>
      </c>
      <c r="C5" s="2" t="s">
        <v>12</v>
      </c>
      <c r="D5" s="2">
        <v>46</v>
      </c>
      <c r="E5" s="2">
        <v>77</v>
      </c>
      <c r="F5" s="2">
        <v>96</v>
      </c>
      <c r="G5" s="2">
        <v>5</v>
      </c>
      <c r="K5" t="str">
        <f t="shared" si="0"/>
        <v>No</v>
      </c>
    </row>
    <row r="6" spans="1:11" ht="15" hidden="1">
      <c r="A6" s="3">
        <v>104</v>
      </c>
      <c r="B6" s="3" t="s">
        <v>13</v>
      </c>
      <c r="C6" s="3" t="s">
        <v>8</v>
      </c>
      <c r="D6" s="3">
        <v>45</v>
      </c>
      <c r="E6" s="3">
        <v>75</v>
      </c>
      <c r="F6" s="3">
        <v>95</v>
      </c>
      <c r="G6" s="3">
        <v>5</v>
      </c>
      <c r="K6" t="str">
        <f t="shared" si="0"/>
        <v>No</v>
      </c>
    </row>
    <row r="7" spans="1:11" ht="15" hidden="1">
      <c r="A7" s="3">
        <v>112</v>
      </c>
      <c r="B7" s="3" t="s">
        <v>14</v>
      </c>
      <c r="C7" s="3" t="s">
        <v>12</v>
      </c>
      <c r="D7" s="3">
        <v>44</v>
      </c>
      <c r="E7" s="3">
        <v>73</v>
      </c>
      <c r="F7" s="3">
        <v>94</v>
      </c>
      <c r="G7" s="3">
        <v>5</v>
      </c>
      <c r="K7" t="str">
        <f t="shared" si="0"/>
        <v>No</v>
      </c>
    </row>
    <row r="8" spans="1:11" ht="15" hidden="1">
      <c r="A8" s="3">
        <v>118</v>
      </c>
      <c r="B8" s="3" t="s">
        <v>15</v>
      </c>
      <c r="C8" s="3" t="s">
        <v>12</v>
      </c>
      <c r="D8" s="3">
        <v>43</v>
      </c>
      <c r="E8" s="3">
        <v>75</v>
      </c>
      <c r="F8" s="3">
        <v>93</v>
      </c>
      <c r="G8" s="3">
        <v>5</v>
      </c>
      <c r="K8" t="str">
        <f t="shared" si="0"/>
        <v>No</v>
      </c>
    </row>
    <row r="9" spans="1:11" ht="15" hidden="1">
      <c r="A9" s="2">
        <v>109</v>
      </c>
      <c r="B9" s="2" t="s">
        <v>16</v>
      </c>
      <c r="C9" s="2" t="s">
        <v>12</v>
      </c>
      <c r="D9" s="2">
        <v>42</v>
      </c>
      <c r="E9" s="2">
        <v>70</v>
      </c>
      <c r="F9" s="2">
        <v>92</v>
      </c>
      <c r="G9" s="2">
        <v>5</v>
      </c>
      <c r="K9" t="str">
        <f t="shared" si="0"/>
        <v>No</v>
      </c>
    </row>
    <row r="10" spans="1:11" ht="15" hidden="1">
      <c r="A10" s="3">
        <v>102</v>
      </c>
      <c r="B10" s="3" t="s">
        <v>17</v>
      </c>
      <c r="C10" s="3" t="s">
        <v>12</v>
      </c>
      <c r="D10" s="3">
        <v>40</v>
      </c>
      <c r="E10" s="3">
        <v>65</v>
      </c>
      <c r="F10" s="3">
        <v>90</v>
      </c>
      <c r="G10" s="3">
        <v>5</v>
      </c>
      <c r="K10" t="str">
        <f t="shared" si="0"/>
        <v>No</v>
      </c>
    </row>
    <row r="11" spans="1:11" ht="15" hidden="1">
      <c r="A11" s="3">
        <v>114</v>
      </c>
      <c r="B11" s="3" t="s">
        <v>18</v>
      </c>
      <c r="C11" s="3" t="s">
        <v>19</v>
      </c>
      <c r="D11" s="3">
        <v>41</v>
      </c>
      <c r="E11" s="3">
        <v>66</v>
      </c>
      <c r="F11" s="3">
        <v>89</v>
      </c>
      <c r="G11" s="3">
        <v>4</v>
      </c>
      <c r="K11" t="str">
        <f t="shared" si="0"/>
        <v>No</v>
      </c>
    </row>
    <row r="12" spans="1:11" ht="15" hidden="1">
      <c r="A12" s="2">
        <v>119</v>
      </c>
      <c r="B12" s="2" t="s">
        <v>20</v>
      </c>
      <c r="C12" s="2" t="s">
        <v>8</v>
      </c>
      <c r="D12" s="2">
        <v>39</v>
      </c>
      <c r="E12" s="2">
        <v>60</v>
      </c>
      <c r="F12" s="2">
        <v>87</v>
      </c>
      <c r="G12" s="2">
        <v>4</v>
      </c>
      <c r="K12" t="str">
        <f t="shared" si="0"/>
        <v>No</v>
      </c>
    </row>
    <row r="13" spans="1:11" ht="15" hidden="1">
      <c r="A13" s="3">
        <v>106</v>
      </c>
      <c r="B13" s="3" t="s">
        <v>21</v>
      </c>
      <c r="C13" s="3" t="s">
        <v>19</v>
      </c>
      <c r="D13" s="3">
        <v>38</v>
      </c>
      <c r="E13" s="3">
        <v>58</v>
      </c>
      <c r="F13" s="3">
        <v>85</v>
      </c>
      <c r="G13" s="3">
        <v>4</v>
      </c>
      <c r="K13" t="str">
        <f t="shared" si="0"/>
        <v>No</v>
      </c>
    </row>
    <row r="14" spans="1:11" ht="15">
      <c r="A14" s="3">
        <v>110</v>
      </c>
      <c r="B14" s="3" t="s">
        <v>22</v>
      </c>
      <c r="C14" s="3" t="s">
        <v>19</v>
      </c>
      <c r="D14" s="3">
        <v>37</v>
      </c>
      <c r="E14" s="3">
        <v>55</v>
      </c>
      <c r="F14" s="3">
        <v>83</v>
      </c>
      <c r="G14" s="3">
        <v>4</v>
      </c>
      <c r="K14" t="str">
        <f t="shared" si="0"/>
        <v>Yes</v>
      </c>
    </row>
    <row r="15" spans="1:11" ht="15">
      <c r="A15" s="2">
        <v>101</v>
      </c>
      <c r="B15" s="2" t="s">
        <v>23</v>
      </c>
      <c r="C15" s="2" t="s">
        <v>19</v>
      </c>
      <c r="D15" s="2">
        <v>35</v>
      </c>
      <c r="E15" s="2">
        <v>50</v>
      </c>
      <c r="F15" s="2">
        <v>80</v>
      </c>
      <c r="G15" s="2">
        <v>4</v>
      </c>
      <c r="K15" t="str">
        <f t="shared" si="0"/>
        <v>Yes</v>
      </c>
    </row>
    <row r="16" spans="1:11" ht="15">
      <c r="A16" s="3">
        <v>120</v>
      </c>
      <c r="B16" s="3" t="s">
        <v>24</v>
      </c>
      <c r="C16" s="3" t="s">
        <v>19</v>
      </c>
      <c r="D16" s="3">
        <v>36</v>
      </c>
      <c r="E16" s="3">
        <v>52</v>
      </c>
      <c r="F16" s="3">
        <v>78</v>
      </c>
      <c r="G16" s="3">
        <v>4</v>
      </c>
      <c r="K16" t="str">
        <f t="shared" si="0"/>
        <v>Yes</v>
      </c>
    </row>
    <row r="17" spans="1:11" ht="15" hidden="1">
      <c r="A17" s="3">
        <v>124</v>
      </c>
      <c r="B17" s="3" t="s">
        <v>25</v>
      </c>
      <c r="C17" s="3" t="s">
        <v>19</v>
      </c>
      <c r="D17" s="3">
        <v>34</v>
      </c>
      <c r="E17" s="3">
        <v>48</v>
      </c>
      <c r="F17" s="3">
        <v>76</v>
      </c>
      <c r="G17" s="3">
        <v>3</v>
      </c>
      <c r="K17" t="str">
        <f t="shared" si="0"/>
        <v>No</v>
      </c>
    </row>
    <row r="18" spans="1:11" ht="15" hidden="1">
      <c r="A18" s="2">
        <v>113</v>
      </c>
      <c r="B18" s="2" t="s">
        <v>26</v>
      </c>
      <c r="C18" s="2" t="s">
        <v>27</v>
      </c>
      <c r="D18" s="2">
        <v>33</v>
      </c>
      <c r="E18" s="2">
        <v>45</v>
      </c>
      <c r="F18" s="2">
        <v>75</v>
      </c>
      <c r="G18" s="2">
        <v>3</v>
      </c>
      <c r="K18" t="str">
        <f t="shared" si="0"/>
        <v>No</v>
      </c>
    </row>
    <row r="19" spans="1:11" ht="15" hidden="1">
      <c r="A19" s="3">
        <v>122</v>
      </c>
      <c r="B19" s="3" t="s">
        <v>28</v>
      </c>
      <c r="C19" s="3" t="s">
        <v>27</v>
      </c>
      <c r="D19" s="3">
        <v>32</v>
      </c>
      <c r="E19" s="3">
        <v>44</v>
      </c>
      <c r="F19" s="3">
        <v>74</v>
      </c>
      <c r="G19" s="3">
        <v>3</v>
      </c>
      <c r="K19" t="str">
        <f t="shared" si="0"/>
        <v>No</v>
      </c>
    </row>
    <row r="20" spans="1:11" ht="15" hidden="1">
      <c r="A20" s="2">
        <v>117</v>
      </c>
      <c r="B20" s="2" t="s">
        <v>29</v>
      </c>
      <c r="C20" s="2" t="s">
        <v>27</v>
      </c>
      <c r="D20" s="2">
        <v>31</v>
      </c>
      <c r="E20" s="2">
        <v>42</v>
      </c>
      <c r="F20" s="2">
        <v>72</v>
      </c>
      <c r="G20" s="2">
        <v>3</v>
      </c>
      <c r="K20" t="str">
        <f t="shared" si="0"/>
        <v>No</v>
      </c>
    </row>
    <row r="21" spans="1:11" ht="15" hidden="1">
      <c r="A21" s="2">
        <v>103</v>
      </c>
      <c r="B21" s="2" t="s">
        <v>30</v>
      </c>
      <c r="C21" s="2" t="s">
        <v>27</v>
      </c>
      <c r="D21" s="2">
        <v>30</v>
      </c>
      <c r="E21" s="2">
        <v>40</v>
      </c>
      <c r="F21" s="2">
        <v>70</v>
      </c>
      <c r="G21" s="2">
        <v>3</v>
      </c>
      <c r="K21" t="str">
        <f t="shared" si="0"/>
        <v>No</v>
      </c>
    </row>
    <row r="22" spans="1:11" ht="15" hidden="1">
      <c r="A22" s="2">
        <v>111</v>
      </c>
      <c r="B22" s="2" t="s">
        <v>31</v>
      </c>
      <c r="C22" s="2" t="s">
        <v>32</v>
      </c>
      <c r="D22" s="2">
        <v>29</v>
      </c>
      <c r="E22" s="2">
        <v>38</v>
      </c>
      <c r="F22" s="2">
        <v>68</v>
      </c>
      <c r="G22" s="2">
        <v>3</v>
      </c>
      <c r="K22" t="str">
        <f t="shared" si="0"/>
        <v>No</v>
      </c>
    </row>
    <row r="23" spans="1:11" ht="15" hidden="1">
      <c r="A23" s="3">
        <v>108</v>
      </c>
      <c r="B23" s="3" t="s">
        <v>33</v>
      </c>
      <c r="C23" s="3" t="s">
        <v>27</v>
      </c>
      <c r="D23" s="3">
        <v>28</v>
      </c>
      <c r="E23" s="3">
        <v>35</v>
      </c>
      <c r="F23" s="3">
        <v>65</v>
      </c>
      <c r="G23" s="3">
        <v>3</v>
      </c>
      <c r="K23" t="str">
        <f t="shared" si="0"/>
        <v>No</v>
      </c>
    </row>
    <row r="24" spans="1:11" ht="15" hidden="1">
      <c r="A24" s="2">
        <v>121</v>
      </c>
      <c r="B24" s="2" t="s">
        <v>34</v>
      </c>
      <c r="C24" s="2" t="s">
        <v>32</v>
      </c>
      <c r="D24" s="2">
        <v>27</v>
      </c>
      <c r="E24" s="2">
        <v>34</v>
      </c>
      <c r="F24" s="2">
        <v>64</v>
      </c>
      <c r="G24" s="2">
        <v>2</v>
      </c>
      <c r="K24" t="str">
        <f t="shared" si="0"/>
        <v>No</v>
      </c>
    </row>
    <row r="25" spans="1:11" ht="15" hidden="1">
      <c r="A25" s="3">
        <v>116</v>
      </c>
      <c r="B25" s="3" t="s">
        <v>35</v>
      </c>
      <c r="C25" s="3" t="s">
        <v>32</v>
      </c>
      <c r="D25" s="3">
        <v>26</v>
      </c>
      <c r="E25" s="3">
        <v>32</v>
      </c>
      <c r="F25" s="3">
        <v>62</v>
      </c>
      <c r="G25" s="3">
        <v>2</v>
      </c>
      <c r="K25" t="str">
        <f t="shared" si="0"/>
        <v>No</v>
      </c>
    </row>
    <row r="26" spans="1:11" ht="15" hidden="1">
      <c r="A26" s="2">
        <v>105</v>
      </c>
      <c r="B26" s="2" t="s">
        <v>36</v>
      </c>
      <c r="C26" s="2" t="s">
        <v>32</v>
      </c>
      <c r="D26" s="2">
        <v>25</v>
      </c>
      <c r="E26" s="2">
        <v>30</v>
      </c>
      <c r="F26" s="2">
        <v>60</v>
      </c>
      <c r="G26" s="2">
        <v>2</v>
      </c>
      <c r="K26" t="str">
        <f t="shared" si="0"/>
        <v>No</v>
      </c>
    </row>
  </sheetData>
  <autoFilter ref="J1:K26" xr:uid="{33AA5495-ABE8-4004-8646-477AC8AC76B7}">
    <filterColumn colId="1">
      <filters>
        <filter val="Ye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4157-FFF3-46A3-84E1-785D5C2F1E3C}">
  <dimension ref="A1:I54"/>
  <sheetViews>
    <sheetView tabSelected="1" topLeftCell="A8" workbookViewId="0">
      <selection activeCell="C50" sqref="C50"/>
    </sheetView>
  </sheetViews>
  <sheetFormatPr defaultColWidth="23.28515625" defaultRowHeight="12.75"/>
  <cols>
    <col min="2" max="2" width="58.7109375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44</v>
      </c>
      <c r="I1" s="6" t="s">
        <v>45</v>
      </c>
    </row>
    <row r="2" spans="1:9" ht="15">
      <c r="A2" s="2">
        <v>107</v>
      </c>
      <c r="B2" s="2" t="s">
        <v>7</v>
      </c>
      <c r="C2" s="2" t="s">
        <v>8</v>
      </c>
      <c r="D2" s="2">
        <v>50</v>
      </c>
      <c r="E2" s="2">
        <v>80</v>
      </c>
      <c r="F2" s="2">
        <v>100</v>
      </c>
      <c r="G2" s="2">
        <v>5</v>
      </c>
      <c r="H2">
        <f>E2/D2</f>
        <v>1.6</v>
      </c>
      <c r="I2">
        <f>MAX(H2:H26)</f>
        <v>1.7441860465116279</v>
      </c>
    </row>
    <row r="3" spans="1:9" ht="15">
      <c r="A3" s="2">
        <v>125</v>
      </c>
      <c r="B3" s="2" t="s">
        <v>9</v>
      </c>
      <c r="C3" s="2" t="s">
        <v>8</v>
      </c>
      <c r="D3" s="2">
        <v>47</v>
      </c>
      <c r="E3" s="2">
        <v>79</v>
      </c>
      <c r="F3" s="2">
        <v>99</v>
      </c>
      <c r="G3" s="2">
        <v>5</v>
      </c>
      <c r="H3">
        <f t="shared" ref="H3:H26" si="0">E3/D3</f>
        <v>1.6808510638297873</v>
      </c>
    </row>
    <row r="4" spans="1:9" ht="15">
      <c r="A4" s="2">
        <v>115</v>
      </c>
      <c r="B4" s="2" t="s">
        <v>10</v>
      </c>
      <c r="C4" s="2" t="s">
        <v>8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1.625</v>
      </c>
    </row>
    <row r="5" spans="1:9" ht="15">
      <c r="A5" s="2">
        <v>123</v>
      </c>
      <c r="B5" s="2" t="s">
        <v>11</v>
      </c>
      <c r="C5" s="2" t="s">
        <v>12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1.673913043478261</v>
      </c>
    </row>
    <row r="6" spans="1:9" ht="15">
      <c r="A6" s="3">
        <v>104</v>
      </c>
      <c r="B6" s="3" t="s">
        <v>13</v>
      </c>
      <c r="C6" s="3" t="s">
        <v>8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1.6666666666666667</v>
      </c>
    </row>
    <row r="7" spans="1:9" ht="15">
      <c r="A7" s="3">
        <v>112</v>
      </c>
      <c r="B7" s="3" t="s">
        <v>14</v>
      </c>
      <c r="C7" s="3" t="s">
        <v>12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1.6590909090909092</v>
      </c>
    </row>
    <row r="8" spans="1:9" ht="15">
      <c r="A8" s="3">
        <v>118</v>
      </c>
      <c r="B8" s="3" t="s">
        <v>15</v>
      </c>
      <c r="C8" s="3" t="s">
        <v>12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1.7441860465116279</v>
      </c>
    </row>
    <row r="9" spans="1:9" ht="15">
      <c r="A9" s="2">
        <v>109</v>
      </c>
      <c r="B9" s="2" t="s">
        <v>16</v>
      </c>
      <c r="C9" s="2" t="s">
        <v>12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1.6666666666666667</v>
      </c>
    </row>
    <row r="10" spans="1:9" ht="15">
      <c r="A10" s="3">
        <v>102</v>
      </c>
      <c r="B10" s="3" t="s">
        <v>17</v>
      </c>
      <c r="C10" s="3" t="s">
        <v>12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1.625</v>
      </c>
    </row>
    <row r="11" spans="1:9" ht="15">
      <c r="A11" s="3">
        <v>114</v>
      </c>
      <c r="B11" s="3" t="s">
        <v>18</v>
      </c>
      <c r="C11" s="3" t="s">
        <v>19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1.6097560975609757</v>
      </c>
    </row>
    <row r="12" spans="1:9" ht="15">
      <c r="A12" s="2">
        <v>119</v>
      </c>
      <c r="B12" s="2" t="s">
        <v>20</v>
      </c>
      <c r="C12" s="2" t="s">
        <v>8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1.5384615384615385</v>
      </c>
    </row>
    <row r="13" spans="1:9" ht="15">
      <c r="A13" s="3">
        <v>106</v>
      </c>
      <c r="B13" s="3" t="s">
        <v>21</v>
      </c>
      <c r="C13" s="3" t="s">
        <v>19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1.5263157894736843</v>
      </c>
    </row>
    <row r="14" spans="1:9" ht="15">
      <c r="A14" s="3">
        <v>110</v>
      </c>
      <c r="B14" s="3" t="s">
        <v>22</v>
      </c>
      <c r="C14" s="3" t="s">
        <v>19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1.4864864864864864</v>
      </c>
    </row>
    <row r="15" spans="1:9" ht="15">
      <c r="A15" s="2">
        <v>101</v>
      </c>
      <c r="B15" s="2" t="s">
        <v>23</v>
      </c>
      <c r="C15" s="2" t="s">
        <v>19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1.4285714285714286</v>
      </c>
    </row>
    <row r="16" spans="1:9" ht="15">
      <c r="A16" s="3">
        <v>120</v>
      </c>
      <c r="B16" s="3" t="s">
        <v>24</v>
      </c>
      <c r="C16" s="3" t="s">
        <v>19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1.4444444444444444</v>
      </c>
    </row>
    <row r="17" spans="1:8" ht="15">
      <c r="A17" s="3">
        <v>124</v>
      </c>
      <c r="B17" s="3" t="s">
        <v>25</v>
      </c>
      <c r="C17" s="3" t="s">
        <v>19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1.411764705882353</v>
      </c>
    </row>
    <row r="18" spans="1:8" ht="15">
      <c r="A18" s="2">
        <v>113</v>
      </c>
      <c r="B18" s="2" t="s">
        <v>26</v>
      </c>
      <c r="C18" s="2" t="s">
        <v>27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1.3636363636363635</v>
      </c>
    </row>
    <row r="19" spans="1:8" ht="15">
      <c r="A19" s="3">
        <v>122</v>
      </c>
      <c r="B19" s="3" t="s">
        <v>28</v>
      </c>
      <c r="C19" s="3" t="s">
        <v>27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1.375</v>
      </c>
    </row>
    <row r="20" spans="1:8" ht="15">
      <c r="A20" s="2">
        <v>117</v>
      </c>
      <c r="B20" s="2" t="s">
        <v>29</v>
      </c>
      <c r="C20" s="2" t="s">
        <v>27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1.3548387096774193</v>
      </c>
    </row>
    <row r="21" spans="1:8" ht="15">
      <c r="A21" s="2">
        <v>103</v>
      </c>
      <c r="B21" s="2" t="s">
        <v>30</v>
      </c>
      <c r="C21" s="2" t="s">
        <v>27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1.3333333333333333</v>
      </c>
    </row>
    <row r="22" spans="1:8" ht="15">
      <c r="A22" s="2">
        <v>111</v>
      </c>
      <c r="B22" s="2" t="s">
        <v>31</v>
      </c>
      <c r="C22" s="2" t="s">
        <v>32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1.3103448275862069</v>
      </c>
    </row>
    <row r="23" spans="1:8" ht="15">
      <c r="A23" s="3">
        <v>108</v>
      </c>
      <c r="B23" s="3" t="s">
        <v>33</v>
      </c>
      <c r="C23" s="3" t="s">
        <v>27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1.25</v>
      </c>
    </row>
    <row r="24" spans="1:8" ht="15">
      <c r="A24" s="2">
        <v>121</v>
      </c>
      <c r="B24" s="2" t="s">
        <v>34</v>
      </c>
      <c r="C24" s="2" t="s">
        <v>32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1.2592592592592593</v>
      </c>
    </row>
    <row r="25" spans="1:8" ht="15">
      <c r="A25" s="3">
        <v>116</v>
      </c>
      <c r="B25" s="3" t="s">
        <v>35</v>
      </c>
      <c r="C25" s="3" t="s">
        <v>32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1.2307692307692308</v>
      </c>
    </row>
    <row r="26" spans="1:8" ht="15">
      <c r="A26" s="2">
        <v>105</v>
      </c>
      <c r="B26" s="2" t="s">
        <v>36</v>
      </c>
      <c r="C26" s="2" t="s">
        <v>32</v>
      </c>
      <c r="D26" s="2">
        <v>25</v>
      </c>
      <c r="E26" s="2">
        <v>30</v>
      </c>
      <c r="F26" s="2">
        <v>60</v>
      </c>
      <c r="G26" s="2">
        <v>2</v>
      </c>
      <c r="H26">
        <f t="shared" si="0"/>
        <v>1.2</v>
      </c>
    </row>
    <row r="29" spans="1:8">
      <c r="B29" t="s">
        <v>46</v>
      </c>
    </row>
    <row r="32" spans="1:8">
      <c r="B32" t="s">
        <v>47</v>
      </c>
      <c r="C32" s="8" t="str">
        <f>INDEX(B2:B27, MATCH(I2, H2:H26, 0))</f>
        <v>Arjun</v>
      </c>
    </row>
    <row r="34" spans="2:3">
      <c r="B34" t="s">
        <v>48</v>
      </c>
      <c r="C34">
        <f>INDEX(D2:D26,MATCH(I2,H2:H26,0))</f>
        <v>43</v>
      </c>
    </row>
    <row r="36" spans="2:3">
      <c r="B36" t="s">
        <v>49</v>
      </c>
      <c r="C36">
        <f>INDEX(F2:F26, MATCH(I2,H2:H26,0))</f>
        <v>93</v>
      </c>
    </row>
    <row r="38" spans="2:3">
      <c r="B38" t="s">
        <v>50</v>
      </c>
      <c r="C38">
        <f>INDEX(G2:G26,MATCH(I2,H2:H26,0))</f>
        <v>5</v>
      </c>
    </row>
    <row r="45" spans="2:3">
      <c r="B45" t="s">
        <v>51</v>
      </c>
    </row>
    <row r="48" spans="2:3">
      <c r="B48" t="s">
        <v>52</v>
      </c>
      <c r="C48" s="8" t="str">
        <f>_xlfn.XLOOKUP(M2, L2:L27, B2:B27)</f>
        <v>Rahul</v>
      </c>
    </row>
    <row r="50" spans="2:3">
      <c r="B50" t="s">
        <v>2</v>
      </c>
      <c r="C50" s="8" t="str">
        <f>_xlfn.XLOOKUP(M2, L2:L27, C2:C27)</f>
        <v>IT</v>
      </c>
    </row>
    <row r="52" spans="2:3">
      <c r="B52" t="s">
        <v>49</v>
      </c>
      <c r="C52">
        <f>_xlfn.XLOOKUP(M2, L2:L27, F2:F27)</f>
        <v>100</v>
      </c>
    </row>
    <row r="54" spans="2:3">
      <c r="B54" t="s">
        <v>53</v>
      </c>
      <c r="C54">
        <f>_xlfn.XLOOKUP(M2, L2:L27, G2:G27)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2025-07-02T21:15:48Z</dcterms:created>
  <dcterms:modified xsi:type="dcterms:W3CDTF">2025-07-02T21:16:59Z</dcterms:modified>
  <cp:category/>
  <cp:contentStatus/>
</cp:coreProperties>
</file>