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62CEA705-0E2E-4389-9EA8-0A748CBFAE80}" xr6:coauthVersionLast="47" xr6:coauthVersionMax="47" xr10:uidLastSave="{00000000-0000-0000-0000-000000000000}"/>
  <bookViews>
    <workbookView xWindow="-108" yWindow="-108" windowWidth="23256" windowHeight="12456" tabRatio="690" activeTab="5" xr2:uid="{00000000-000D-0000-FFFF-FFFF00000000}"/>
  </bookViews>
  <sheets>
    <sheet name="Sheet1" sheetId="1" r:id="rId1"/>
    <sheet name="Sheet2" sheetId="2" r:id="rId2"/>
    <sheet name="Jan sales" sheetId="3" r:id="rId3"/>
    <sheet name="Feb Sales" sheetId="4" r:id="rId4"/>
    <sheet name="March Sales" sheetId="5" r:id="rId5"/>
    <sheet name="Total Sales" sheetId="6" r:id="rId6"/>
    <sheet name="Math And Statistical Function" sheetId="7" r:id="rId7"/>
    <sheet name="Logical Functions" sheetId="8" r:id="rId8"/>
    <sheet name="SouthSales" sheetId="10" r:id="rId9"/>
    <sheet name="NorthSales" sheetId="9" r:id="rId10"/>
    <sheet name="EastSales" sheetId="11" r:id="rId11"/>
    <sheet name="WestSales" sheetId="12" r:id="rId12"/>
    <sheet name="Summary Sales" sheetId="16" r:id="rId13"/>
    <sheet name="Autofill" sheetId="17" r:id="rId14"/>
    <sheet name="Flashfill" sheetId="18" r:id="rId15"/>
    <sheet name="AutofillNonadjacent" sheetId="19" r:id="rId16"/>
    <sheet name="CustomList" sheetId="20" r:id="rId17"/>
  </sheets>
  <definedNames>
    <definedName name="Allowances">'Logical Functions'!$C$28:$C$31</definedName>
    <definedName name="allSales">SalesData[[Jan]:[March]]</definedName>
    <definedName name="FebSales">SalesData[Feb]</definedName>
    <definedName name="gstRate">Sheet2!$I$9</definedName>
    <definedName name="JanSales">SalesData[Jan]</definedName>
    <definedName name="KetanMarks">'Logical Functions'!$B$3:$D$3</definedName>
    <definedName name="MarchSales">SalesData[March]</definedName>
    <definedName name="MathScore">'Logical Functions'!$B$2:$B$4</definedName>
    <definedName name="Name">'Logical Functions'!$A$28:$A$31</definedName>
    <definedName name="NehaMarks">'Logical Functions'!$B$2:$D$2</definedName>
    <definedName name="NetRevenue">Table5[net_revenue]</definedName>
    <definedName name="profit">Table5[profit]</definedName>
    <definedName name="SahilMarks">'Logical Functions'!$B$4:$D$4</definedName>
    <definedName name="Salary">'Logical Functions'!$B$28:$B$31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P34" i="1" l="1"/>
  <c r="P30" i="1"/>
  <c r="C3" i="19"/>
  <c r="C4" i="19"/>
  <c r="C5" i="19"/>
  <c r="C6" i="19"/>
  <c r="C2" i="19"/>
  <c r="P26" i="1"/>
  <c r="P22" i="1"/>
  <c r="G28" i="8"/>
  <c r="F28" i="8"/>
  <c r="F21" i="8"/>
  <c r="D25" i="8"/>
  <c r="C25" i="8"/>
  <c r="B25" i="8"/>
  <c r="B5" i="8"/>
  <c r="F4" i="8"/>
  <c r="F3" i="8"/>
  <c r="F2" i="8"/>
  <c r="D10" i="2"/>
  <c r="D11" i="2"/>
  <c r="D9" i="2"/>
  <c r="H2" i="8"/>
  <c r="I2" i="8"/>
  <c r="D10" i="8"/>
  <c r="D11" i="8"/>
  <c r="D12" i="8"/>
  <c r="D9" i="8"/>
  <c r="C9" i="8"/>
  <c r="I3" i="8"/>
  <c r="I4" i="8"/>
  <c r="H3" i="8"/>
  <c r="H4" i="8"/>
  <c r="E4" i="8"/>
  <c r="G4" i="8" s="1"/>
  <c r="C10" i="8"/>
  <c r="C11" i="8"/>
  <c r="C12" i="8"/>
  <c r="E3" i="8"/>
  <c r="G3" i="8" s="1"/>
  <c r="E2" i="8"/>
  <c r="G2" i="8" s="1"/>
  <c r="D8" i="7"/>
  <c r="D7" i="7"/>
  <c r="D6" i="7"/>
  <c r="D5" i="7"/>
  <c r="D4" i="7"/>
  <c r="G4" i="7"/>
  <c r="D3" i="7"/>
  <c r="G3" i="7"/>
  <c r="C3" i="6"/>
  <c r="D2" i="5"/>
  <c r="D2" i="4"/>
  <c r="D2" i="3"/>
  <c r="C9" i="2"/>
  <c r="C10" i="2"/>
  <c r="C11" i="2"/>
  <c r="D3" i="2"/>
  <c r="D4" i="2"/>
  <c r="D5" i="2"/>
  <c r="D2" i="2"/>
  <c r="C6" i="2"/>
  <c r="B6" i="2"/>
  <c r="P18" i="1"/>
  <c r="P12" i="1"/>
  <c r="P15" i="1"/>
  <c r="P5" i="1"/>
  <c r="P9" i="1"/>
  <c r="G15345" i="1"/>
  <c r="G15346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<sst xmlns="http://schemas.openxmlformats.org/spreadsheetml/2006/main" count="92336" uniqueCount="15531">
  <si>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</si>
  <si>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</si>
  <si>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</si>
  <si>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</si>
  <si>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</si>
  <si>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</si>
  <si>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</si>
  <si>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</si>
  <si>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</si>
  <si>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</si>
  <si>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</si>
  <si>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</si>
  <si>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</si>
  <si>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</si>
  <si>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</si>
  <si>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</si>
  <si>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</si>
  <si>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</si>
  <si>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</si>
  <si>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</si>
  <si>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</si>
  <si>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</si>
  <si>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</si>
  <si>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</si>
  <si>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</si>
  <si>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</si>
  <si>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</si>
  <si>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</si>
  <si>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</si>
  <si>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</si>
  <si>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</si>
  <si>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</si>
  <si>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</si>
  <si>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</si>
  <si>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</si>
  <si>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</si>
  <si>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</si>
  <si>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</si>
  <si>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</si>
  <si>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</si>
  <si>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</si>
  <si>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</si>
  <si>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</si>
  <si>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</si>
  <si>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</si>
  <si>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</si>
  <si>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</si>
  <si>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</si>
  <si>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</si>
  <si>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</si>
  <si>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</si>
  <si>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</si>
  <si>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</si>
  <si>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</si>
  <si>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</si>
  <si>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</si>
  <si>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</si>
  <si>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</si>
  <si>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</si>
  <si>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</si>
  <si>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</si>
  <si>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</si>
  <si>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</si>
  <si>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</si>
  <si>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</si>
  <si>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</si>
  <si>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</si>
  <si>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</si>
  <si>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</si>
  <si>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</si>
  <si>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</si>
  <si>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</si>
  <si>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</si>
  <si>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</si>
  <si>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</si>
  <si>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</si>
  <si>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</si>
  <si>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</si>
  <si>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</si>
  <si>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</si>
  <si>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</si>
  <si>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</si>
  <si>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</si>
  <si>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</si>
  <si>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</si>
  <si>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</si>
  <si>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</si>
  <si>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</si>
  <si>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</si>
  <si>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</si>
  <si>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</si>
  <si>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</si>
  <si>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</si>
  <si>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</si>
  <si>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</si>
  <si>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</si>
  <si>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</si>
  <si>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</si>
  <si>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</si>
  <si>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</si>
  <si>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</si>
  <si>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</si>
  <si>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</si>
  <si>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</si>
  <si>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</si>
  <si>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</si>
  <si>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</si>
  <si>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</si>
  <si>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</si>
  <si>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</si>
  <si>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</si>
  <si>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</si>
  <si>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</si>
  <si>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</si>
  <si>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</si>
  <si>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</si>
  <si>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</si>
  <si>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</si>
  <si>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</si>
  <si>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</si>
  <si>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</si>
  <si>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</si>
  <si>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</si>
  <si>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</si>
  <si>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</si>
  <si>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</si>
  <si>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</si>
  <si>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</si>
  <si>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</si>
  <si>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</si>
  <si>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</si>
  <si>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</si>
  <si>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</si>
  <si>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</si>
  <si>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</si>
  <si>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</si>
  <si>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</si>
  <si>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</si>
  <si>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</si>
  <si>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</si>
  <si>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</si>
  <si>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</si>
  <si>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</si>
  <si>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</si>
  <si>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</si>
  <si>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</si>
  <si>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</si>
  <si>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</si>
  <si>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</si>
  <si>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</si>
  <si>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</si>
  <si>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</si>
  <si>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</si>
  <si>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</si>
  <si>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</si>
  <si>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</si>
  <si>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</si>
  <si>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</si>
  <si>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</si>
  <si>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</si>
  <si>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</si>
  <si>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</si>
  <si>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</si>
  <si>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</si>
  <si>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</si>
  <si>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</si>
  <si>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</si>
  <si>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</si>
  <si>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</si>
  <si>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</si>
  <si>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</si>
  <si>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</si>
  <si>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</si>
  <si>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</si>
  <si>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</si>
  <si>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</si>
  <si>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</si>
  <si>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</si>
  <si>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</si>
  <si>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</si>
  <si>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</si>
  <si>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</si>
  <si>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</si>
  <si>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</si>
  <si>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</si>
  <si>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</si>
  <si>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</si>
  <si>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</si>
  <si>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</si>
  <si>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</si>
  <si>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</si>
  <si>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</si>
  <si>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</si>
  <si>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</si>
  <si>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</si>
  <si>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</si>
  <si>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</si>
  <si>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</si>
  <si>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</si>
  <si>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</si>
  <si>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</si>
  <si>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</si>
  <si>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</si>
  <si>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</si>
  <si>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</si>
  <si>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</si>
  <si>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</si>
  <si>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</si>
  <si>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</si>
  <si>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</si>
  <si>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</si>
  <si>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</si>
  <si>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</si>
  <si>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</si>
  <si>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</si>
  <si>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</si>
  <si>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</si>
  <si>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</si>
  <si>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</si>
  <si>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</si>
  <si>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</si>
  <si>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</si>
  <si>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</si>
  <si>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</si>
  <si>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</si>
  <si>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</si>
  <si>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</si>
  <si>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</si>
  <si>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</si>
  <si>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</si>
  <si>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</si>
  <si>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</si>
  <si>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</si>
  <si>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</si>
  <si>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</si>
  <si>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</si>
  <si>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</si>
  <si>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</si>
  <si>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</si>
  <si>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</si>
  <si>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</si>
  <si>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</si>
  <si>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</si>
  <si>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</si>
  <si>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</si>
  <si>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</si>
  <si>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</si>
  <si>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</si>
  <si>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</si>
  <si>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</si>
  <si>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</si>
  <si>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</si>
  <si>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</si>
  <si>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</si>
  <si>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</si>
  <si>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</si>
  <si>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</si>
  <si>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</si>
  <si>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</si>
  <si>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</si>
  <si>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</si>
  <si>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</si>
  <si>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</si>
  <si>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</si>
  <si>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</si>
  <si>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</si>
  <si>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</si>
  <si>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</si>
  <si>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</si>
  <si>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</si>
  <si>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</si>
  <si>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</si>
  <si>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</si>
  <si>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</si>
  <si>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</si>
  <si>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</si>
  <si>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</si>
  <si>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</si>
  <si>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</si>
  <si>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</si>
  <si>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</si>
  <si>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</si>
  <si>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</si>
  <si>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</si>
  <si>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</si>
  <si>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</si>
  <si>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</si>
  <si>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</si>
  <si>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</si>
  <si>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</si>
  <si>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</si>
  <si>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</si>
  <si>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</si>
  <si>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</si>
  <si>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</si>
  <si>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</si>
  <si>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</si>
  <si>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</si>
  <si>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</si>
  <si>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</si>
  <si>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</si>
  <si>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</si>
  <si>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</si>
  <si>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</si>
  <si>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</si>
  <si>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</si>
  <si>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</si>
  <si>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</si>
  <si>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</si>
  <si>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</si>
  <si>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</si>
  <si>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</si>
  <si>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</si>
  <si>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</si>
  <si>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</si>
  <si>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</si>
  <si>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</si>
  <si>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</si>
  <si>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</si>
  <si>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</si>
  <si>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</si>
  <si>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</si>
  <si>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</si>
  <si>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</si>
  <si>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</si>
  <si>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</si>
  <si>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</si>
  <si>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</si>
  <si>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</si>
  <si>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</si>
  <si>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</si>
  <si>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</si>
  <si>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</si>
  <si>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</si>
  <si>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</si>
  <si>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</si>
  <si>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</si>
  <si>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</si>
  <si>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</si>
  <si>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</si>
  <si>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</si>
  <si>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</si>
  <si>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</si>
  <si>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</si>
  <si>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</si>
  <si>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</si>
  <si>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</si>
  <si>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</si>
  <si>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</si>
  <si>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</si>
  <si>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</si>
  <si>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</si>
  <si>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</si>
  <si>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</si>
  <si>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</si>
  <si>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</si>
  <si>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</si>
  <si>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</si>
  <si>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</si>
  <si>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</si>
  <si>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</si>
  <si>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</si>
  <si>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</si>
  <si>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</si>
  <si>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</si>
  <si>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</si>
  <si>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</si>
  <si>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</si>
  <si>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</si>
  <si>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</si>
  <si>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</si>
  <si>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</si>
  <si>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</si>
  <si>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</si>
  <si>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</si>
  <si>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</si>
  <si>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</si>
  <si>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</si>
  <si>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</si>
  <si>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</si>
  <si>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</si>
  <si>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</si>
  <si>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</si>
  <si>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</si>
  <si>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</si>
  <si>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</si>
  <si>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</si>
  <si>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</si>
  <si>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</si>
  <si>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</si>
  <si>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</si>
  <si>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</si>
  <si>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</si>
  <si>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</si>
  <si>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</si>
  <si>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</si>
  <si>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</si>
  <si>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</si>
  <si>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</si>
  <si>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</si>
  <si>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</si>
  <si>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</si>
  <si>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</si>
  <si>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</si>
  <si>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</si>
  <si>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</si>
  <si>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</si>
  <si>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</si>
  <si>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</si>
  <si>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</si>
  <si>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</si>
  <si>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</si>
  <si>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</si>
  <si>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</si>
  <si>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</si>
  <si>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</si>
  <si>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</si>
  <si>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</si>
  <si>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</si>
  <si>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</si>
  <si>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</si>
  <si>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</si>
  <si>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</si>
  <si>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</si>
  <si>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</si>
  <si>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</si>
  <si>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</si>
  <si>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</si>
  <si>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</si>
  <si>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</si>
  <si>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</si>
  <si>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</si>
  <si>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</si>
  <si>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</si>
  <si>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</si>
  <si>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</si>
  <si>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</si>
  <si>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</si>
  <si>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</si>
  <si>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</si>
  <si>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</si>
  <si>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</si>
  <si>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</si>
  <si>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</si>
  <si>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</si>
  <si>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</si>
  <si>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</si>
  <si>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</si>
  <si>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</si>
  <si>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</si>
  <si>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</si>
  <si>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</si>
  <si>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</si>
  <si>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</si>
  <si>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</si>
  <si>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</si>
  <si>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</si>
  <si>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</si>
  <si>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</si>
  <si>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</si>
  <si>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</si>
  <si>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</si>
  <si>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</si>
  <si>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</si>
  <si>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</si>
  <si>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</si>
  <si>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</si>
  <si>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</si>
  <si>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</si>
  <si>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</si>
  <si>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</si>
  <si>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</si>
  <si>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</si>
  <si>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</si>
  <si>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</si>
  <si>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</si>
  <si>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</si>
  <si>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</si>
  <si>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</si>
  <si>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</si>
  <si>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</si>
  <si>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</si>
  <si>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</si>
  <si>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</si>
  <si>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</si>
  <si>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</si>
  <si>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</si>
  <si>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</si>
  <si>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</si>
  <si>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</si>
  <si>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</si>
  <si>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</si>
  <si>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</si>
  <si>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</si>
  <si>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</si>
  <si>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</si>
  <si>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</si>
  <si>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</si>
  <si>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</si>
  <si>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</si>
  <si>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</si>
  <si>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</si>
  <si>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</si>
  <si>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</si>
  <si>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</si>
  <si>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</si>
  <si>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</si>
  <si>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</si>
  <si>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</si>
  <si>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</si>
  <si>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</si>
  <si>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</si>
  <si>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</si>
  <si>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</si>
  <si>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</si>
  <si>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</si>
  <si>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</si>
  <si>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</si>
  <si>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</si>
  <si>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</si>
  <si>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</si>
  <si>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</si>
  <si>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</si>
  <si>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</si>
  <si>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</si>
  <si>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</si>
  <si>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</si>
  <si>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</si>
  <si>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</si>
  <si>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</si>
  <si>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</si>
  <si>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</si>
  <si>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</si>
  <si>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</si>
  <si>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</si>
  <si>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</si>
  <si>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</si>
  <si>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</si>
  <si>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</si>
  <si>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</si>
  <si>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</si>
  <si>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</si>
  <si>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</si>
  <si>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</si>
  <si>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</si>
  <si>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</si>
  <si>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</si>
  <si>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</si>
  <si>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</si>
  <si>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</si>
  <si>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</si>
  <si>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</si>
  <si>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</si>
  <si>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</si>
  <si>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</si>
  <si>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</si>
  <si>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</si>
  <si>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</si>
  <si>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</si>
  <si>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</si>
  <si>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</si>
  <si>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</si>
  <si>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</si>
  <si>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</si>
  <si>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</si>
  <si>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</si>
  <si>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</si>
  <si>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</si>
  <si>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</si>
  <si>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</si>
  <si>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</si>
  <si>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</si>
  <si>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</si>
  <si>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</si>
  <si>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</si>
  <si>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</si>
  <si>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</si>
  <si>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</si>
  <si>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</si>
  <si>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</si>
  <si>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</si>
  <si>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</si>
  <si>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</si>
  <si>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</si>
  <si>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</si>
  <si>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</si>
  <si>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</si>
  <si>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</si>
  <si>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</si>
  <si>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</si>
  <si>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</si>
  <si>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</si>
  <si>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</si>
  <si>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</si>
  <si>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</si>
  <si>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</si>
  <si>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</si>
  <si>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</si>
  <si>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</si>
  <si>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</si>
  <si>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</si>
  <si>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</si>
  <si>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</si>
  <si>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</si>
  <si>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</si>
  <si>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</si>
  <si>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</si>
  <si>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</si>
  <si>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</si>
  <si>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</si>
  <si>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</si>
  <si>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</si>
  <si>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</si>
  <si>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</si>
  <si>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</si>
  <si>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</si>
  <si>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</si>
  <si>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</si>
  <si>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</si>
  <si>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</si>
  <si>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</si>
  <si>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</si>
  <si>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</si>
  <si>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</si>
  <si>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</si>
  <si>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</si>
  <si>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</si>
  <si>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</si>
  <si>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</si>
  <si>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</si>
  <si>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</si>
  <si>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</si>
  <si>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</si>
  <si>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</si>
  <si>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</si>
  <si>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</si>
  <si>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</si>
  <si>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</si>
  <si>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</si>
  <si>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</si>
  <si>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</si>
  <si>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</si>
  <si>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</si>
  <si>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</si>
  <si>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</si>
  <si>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</si>
  <si>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</si>
  <si>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</si>
  <si>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</si>
  <si>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</si>
  <si>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</si>
  <si>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</si>
  <si>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</si>
  <si>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</si>
  <si>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</si>
  <si>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</si>
  <si>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</si>
  <si>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</si>
  <si>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</si>
  <si>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</si>
  <si>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</si>
  <si>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</si>
  <si>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</si>
  <si>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</si>
  <si>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</si>
  <si>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</si>
  <si>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</si>
  <si>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</si>
  <si>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</si>
  <si>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</si>
  <si>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</si>
  <si>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</si>
  <si>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</si>
  <si>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</si>
  <si>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</si>
  <si>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</si>
  <si>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</si>
  <si>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</si>
  <si>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</si>
  <si>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</si>
  <si>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</si>
  <si>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</si>
  <si>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</si>
  <si>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</si>
  <si>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</si>
  <si>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</si>
  <si>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</si>
  <si>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</si>
  <si>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</si>
  <si>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</si>
  <si>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</si>
  <si>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</si>
  <si>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</si>
  <si>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</si>
  <si>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</si>
  <si>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</si>
  <si>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</si>
  <si>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</si>
  <si>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</si>
  <si>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</si>
  <si>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</si>
  <si>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</si>
  <si>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</si>
  <si>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</si>
  <si>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</si>
  <si>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</si>
  <si>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</si>
  <si>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</si>
  <si>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</si>
  <si>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</si>
  <si>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</si>
  <si>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</si>
  <si>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</si>
  <si>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</si>
  <si>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</si>
  <si>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</si>
  <si>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</si>
  <si>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</si>
  <si>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</si>
  <si>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</si>
  <si>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</si>
  <si>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</si>
  <si>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</si>
  <si>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</si>
  <si>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</si>
  <si>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</si>
  <si>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</si>
  <si>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</si>
  <si>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</si>
  <si>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</si>
  <si>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</si>
  <si>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</si>
  <si>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</si>
  <si>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</si>
  <si>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</si>
  <si>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</si>
  <si>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</si>
  <si>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</si>
  <si>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</si>
  <si>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</si>
  <si>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</si>
  <si>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</si>
  <si>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</si>
  <si>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</si>
  <si>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</si>
  <si>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</si>
  <si>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</si>
  <si>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</si>
  <si>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</si>
  <si>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</si>
  <si>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</si>
  <si>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</si>
  <si>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</si>
  <si>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</si>
  <si>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</si>
  <si>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</si>
  <si>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</si>
  <si>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</si>
  <si>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</si>
  <si>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</si>
  <si>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</si>
  <si>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</si>
  <si>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</si>
  <si>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</si>
  <si>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</si>
  <si>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</si>
  <si>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</si>
  <si>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</si>
  <si>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</si>
  <si>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</si>
  <si>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</si>
  <si>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</si>
  <si>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</si>
  <si>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</si>
  <si>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</si>
  <si>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</si>
  <si>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</si>
  <si>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</si>
  <si>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</si>
  <si>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</si>
  <si>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</si>
  <si>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</si>
  <si>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</si>
  <si>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</si>
  <si>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</si>
  <si>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</si>
  <si>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</si>
  <si>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</si>
  <si>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</si>
  <si>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</si>
  <si>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</si>
  <si>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</si>
  <si>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</si>
  <si>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</si>
  <si>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</si>
  <si>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</si>
  <si>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</si>
  <si>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</si>
  <si>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</si>
  <si>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</si>
  <si>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</si>
  <si>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</si>
  <si>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</si>
  <si>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</si>
  <si>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</si>
  <si>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</si>
  <si>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</si>
  <si>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</si>
  <si>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</si>
  <si>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</si>
  <si>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</si>
  <si>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</si>
  <si>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</si>
  <si>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</si>
  <si>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</si>
  <si>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</si>
  <si>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</si>
  <si>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</si>
  <si>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</si>
  <si>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</si>
  <si>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</si>
  <si>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</si>
  <si>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</si>
  <si>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</si>
  <si>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</si>
  <si>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</si>
  <si>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</si>
  <si>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</si>
  <si>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</si>
  <si>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</si>
  <si>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</si>
  <si>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</si>
  <si>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</si>
  <si>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</si>
  <si>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</si>
  <si>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</si>
  <si>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</si>
  <si>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</si>
  <si>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</si>
  <si>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</si>
  <si>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</si>
  <si>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</si>
  <si>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</si>
  <si>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</si>
  <si>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</si>
  <si>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</si>
  <si>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</si>
  <si>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</si>
  <si>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</si>
  <si>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</si>
  <si>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</si>
  <si>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</si>
  <si>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</si>
  <si>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</si>
  <si>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</si>
  <si>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</si>
  <si>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</si>
  <si>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</si>
  <si>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</si>
  <si>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</si>
  <si>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</si>
  <si>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</si>
  <si>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</si>
  <si>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</si>
  <si>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</si>
  <si>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</si>
  <si>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</si>
  <si>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</si>
  <si>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</si>
  <si>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</si>
  <si>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</si>
  <si>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</si>
  <si>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</si>
  <si>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</si>
  <si>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</si>
  <si>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</si>
  <si>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</si>
  <si>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</si>
  <si>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</si>
  <si>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</si>
  <si>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</si>
  <si>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</si>
  <si>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</si>
  <si>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</si>
  <si>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</si>
  <si>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</si>
  <si>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</si>
  <si>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</si>
  <si>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</si>
  <si>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</si>
  <si>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</si>
  <si>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</si>
  <si>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</si>
  <si>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</si>
  <si>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</si>
  <si>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</si>
  <si>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</si>
  <si>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</si>
  <si>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</si>
  <si>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</si>
  <si>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</si>
  <si>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</si>
  <si>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</si>
  <si>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</si>
  <si>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</si>
  <si>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</si>
  <si>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</si>
  <si>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</si>
  <si>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</si>
  <si>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</si>
  <si>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</si>
  <si>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</si>
  <si>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</si>
  <si>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</si>
  <si>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</si>
  <si>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</si>
  <si>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</si>
  <si>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</si>
  <si>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</si>
  <si>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</si>
  <si>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</si>
  <si>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</si>
  <si>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</si>
  <si>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</si>
  <si>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</si>
  <si>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</si>
  <si>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</si>
  <si>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</si>
  <si>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</si>
  <si>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</si>
  <si>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</si>
  <si>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</si>
  <si>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</si>
  <si>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</si>
  <si>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</si>
  <si>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</si>
  <si>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</si>
  <si>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</si>
  <si>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</si>
  <si>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</si>
  <si>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</si>
  <si>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</si>
  <si>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</si>
  <si>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</si>
  <si>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</si>
  <si>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</si>
  <si>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</si>
  <si>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</si>
  <si>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</si>
  <si>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</si>
  <si>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</si>
  <si>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</si>
  <si>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</si>
  <si>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</si>
  <si>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</si>
  <si>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</si>
  <si>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</si>
  <si>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</si>
  <si>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</si>
  <si>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</si>
  <si>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</si>
  <si>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</si>
  <si>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</si>
  <si>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</si>
  <si>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</si>
  <si>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</si>
  <si>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</si>
  <si>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</si>
  <si>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</si>
  <si>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</si>
  <si>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</si>
  <si>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</si>
  <si>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</si>
  <si>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</si>
  <si>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</si>
  <si>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</si>
  <si>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</si>
  <si>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</si>
  <si>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</si>
  <si>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</si>
  <si>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</si>
  <si>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</si>
  <si>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</si>
  <si>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</si>
  <si>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</si>
  <si>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</si>
  <si>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</si>
  <si>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</si>
  <si>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</si>
  <si>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</si>
  <si>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</si>
  <si>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</si>
  <si>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</si>
  <si>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</si>
  <si>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</si>
  <si>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</si>
  <si>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</si>
  <si>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</si>
  <si>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</si>
  <si>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</si>
  <si>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</si>
  <si>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</si>
  <si>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</si>
  <si>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</si>
  <si>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</si>
  <si>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</si>
  <si>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</si>
  <si>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</si>
  <si>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</si>
  <si>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</si>
  <si>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</si>
  <si>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</si>
  <si>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</si>
  <si>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</si>
  <si>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</si>
  <si>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</si>
  <si>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</si>
  <si>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</si>
  <si>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</si>
  <si>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</si>
  <si>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</si>
  <si>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</si>
  <si>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</si>
  <si>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</si>
  <si>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</si>
  <si>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</si>
  <si>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</si>
  <si>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</si>
  <si>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</si>
  <si>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</si>
  <si>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</si>
  <si>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</si>
  <si>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</si>
  <si>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</si>
  <si>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</si>
  <si>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</si>
  <si>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</si>
  <si>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</si>
  <si>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</si>
  <si>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</si>
  <si>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</si>
  <si>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</si>
  <si>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</si>
  <si>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</si>
  <si>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</si>
  <si>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</si>
  <si>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</si>
  <si>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</si>
  <si>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</si>
  <si>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</si>
  <si>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</si>
  <si>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</si>
  <si>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</si>
  <si>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</si>
  <si>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</si>
  <si>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</si>
  <si>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</si>
  <si>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</si>
  <si>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</si>
  <si>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</si>
  <si>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</si>
  <si>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</si>
  <si>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</si>
  <si>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</si>
  <si>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</si>
  <si>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</si>
  <si>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</si>
  <si>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</si>
  <si>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</si>
  <si>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</si>
  <si>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</si>
  <si>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</si>
  <si>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</si>
  <si>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</si>
  <si>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</si>
  <si>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</si>
  <si>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</si>
  <si>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</si>
  <si>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</si>
  <si>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</si>
  <si>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</si>
  <si>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</si>
  <si>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</si>
  <si>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</si>
  <si>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</si>
  <si>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</si>
  <si>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</si>
  <si>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</si>
  <si>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</si>
  <si>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</si>
  <si>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</si>
  <si>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</si>
  <si>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</si>
  <si>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</si>
  <si>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</si>
  <si>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</si>
  <si>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</si>
  <si>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</si>
  <si>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</si>
  <si>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</si>
  <si>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</si>
  <si>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</si>
  <si>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</si>
  <si>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</si>
  <si>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</si>
  <si>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</si>
  <si>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</si>
  <si>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</si>
  <si>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</si>
  <si>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</si>
  <si>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</si>
  <si>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</si>
  <si>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</si>
  <si>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</si>
  <si>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</si>
  <si>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</si>
  <si>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</si>
  <si>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</si>
  <si>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</si>
  <si>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</si>
  <si>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</si>
  <si>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</si>
  <si>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</si>
  <si>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</si>
  <si>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</si>
  <si>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</si>
  <si>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</si>
  <si>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</si>
  <si>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</si>
  <si>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</si>
  <si>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</si>
  <si>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</si>
  <si>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</si>
  <si>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</si>
  <si>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</si>
  <si>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</si>
  <si>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</si>
  <si>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</si>
  <si>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</si>
  <si>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</si>
  <si>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</si>
  <si>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</si>
  <si>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</si>
  <si>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</si>
  <si>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</si>
  <si>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</si>
  <si>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</si>
  <si>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</si>
  <si>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</si>
  <si>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</si>
  <si>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</si>
  <si>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</si>
  <si>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</si>
  <si>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</si>
  <si>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</si>
  <si>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</si>
  <si>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</si>
  <si>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</si>
  <si>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</si>
  <si>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</si>
  <si>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</si>
  <si>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</si>
  <si>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</si>
  <si>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</si>
  <si>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</si>
  <si>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</si>
  <si>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</si>
  <si>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</si>
  <si>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</si>
  <si>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</si>
  <si>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</si>
  <si>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</si>
  <si>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</si>
  <si>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</si>
  <si>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</si>
  <si>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</si>
  <si>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</si>
  <si>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</si>
  <si>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</si>
  <si>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</si>
  <si>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</si>
  <si>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</si>
  <si>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</si>
  <si>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</si>
  <si>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</si>
  <si>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</si>
  <si>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</si>
  <si>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</si>
  <si>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</si>
  <si>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</si>
  <si>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</si>
  <si>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</si>
  <si>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</si>
  <si>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</si>
  <si>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</si>
  <si>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</si>
  <si>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</si>
  <si>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</si>
  <si>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</si>
  <si>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</si>
  <si>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</si>
  <si>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</si>
  <si>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</si>
  <si>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</si>
  <si>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</si>
  <si>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</si>
  <si>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</si>
  <si>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</si>
  <si>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</si>
  <si>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</si>
  <si>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</si>
  <si>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</si>
  <si>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</si>
  <si>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</si>
  <si>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</si>
  <si>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</si>
  <si>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</si>
  <si>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</si>
  <si>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</si>
  <si>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</si>
  <si>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</si>
  <si>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</si>
  <si>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</si>
  <si>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</si>
  <si>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</si>
  <si>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</si>
  <si>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</si>
  <si>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</si>
  <si>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</si>
  <si>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</si>
  <si>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</si>
  <si>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</si>
  <si>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</si>
  <si>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</si>
  <si>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</si>
  <si>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</si>
  <si>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</si>
  <si>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</si>
  <si>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</si>
  <si>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</si>
  <si>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</si>
  <si>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</si>
  <si>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</si>
  <si>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</si>
  <si>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</si>
  <si>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</si>
  <si>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</si>
  <si>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</si>
  <si>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</si>
  <si>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</si>
  <si>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</si>
  <si>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</si>
  <si>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</si>
  <si>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</si>
  <si>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</si>
  <si>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</si>
  <si>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</si>
  <si>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</si>
  <si>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</si>
  <si>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</si>
  <si>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</si>
  <si>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</si>
  <si>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</si>
  <si>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</si>
  <si>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</si>
  <si>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</si>
  <si>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</si>
  <si>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</si>
  <si>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</si>
  <si>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</si>
  <si>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</si>
  <si>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</si>
  <si>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</si>
  <si>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</si>
  <si>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</si>
  <si>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</si>
  <si>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</si>
  <si>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</si>
  <si>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</si>
  <si>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</si>
  <si>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</si>
  <si>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</si>
  <si>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</si>
  <si>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</si>
  <si>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</si>
  <si>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</si>
  <si>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</si>
  <si>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</si>
  <si>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</si>
  <si>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</si>
  <si>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</si>
  <si>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</si>
  <si>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</si>
  <si>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</si>
  <si>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</si>
  <si>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</si>
  <si>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</si>
  <si>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</si>
  <si>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</si>
  <si>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</si>
  <si>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</si>
  <si>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</si>
  <si>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</si>
  <si>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</si>
  <si>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</si>
  <si>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</si>
  <si>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</si>
  <si>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</si>
  <si>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</si>
  <si>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</si>
  <si>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</si>
  <si>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</si>
  <si>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</si>
  <si>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</si>
  <si>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</si>
  <si>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</si>
  <si>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</si>
  <si>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</si>
  <si>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</si>
  <si>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</si>
  <si>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</si>
  <si>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</si>
  <si>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</si>
  <si>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</si>
  <si>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</si>
  <si>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</si>
  <si>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</si>
  <si>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</si>
  <si>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</si>
  <si>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</si>
  <si>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</si>
  <si>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</si>
  <si>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</si>
  <si>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</si>
  <si>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</si>
  <si>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</si>
  <si>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</si>
  <si>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</si>
  <si>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</si>
  <si>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</si>
  <si>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</si>
  <si>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</si>
  <si>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</si>
  <si>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</si>
  <si>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</si>
  <si>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</si>
  <si>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</si>
  <si>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</si>
  <si>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</si>
  <si>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</si>
  <si>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</si>
  <si>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</si>
  <si>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</si>
  <si>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</si>
  <si>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</si>
  <si>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</si>
  <si>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</si>
  <si>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</si>
  <si>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</si>
  <si>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</si>
  <si>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</si>
  <si>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</si>
  <si>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</si>
  <si>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</si>
  <si>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</si>
  <si>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</si>
  <si>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</si>
  <si>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</si>
  <si>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</si>
  <si>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</si>
  <si>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</si>
  <si>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</si>
  <si>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</si>
  <si>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</si>
  <si>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</si>
  <si>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</si>
  <si>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</si>
  <si>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</si>
  <si>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</si>
  <si>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</si>
  <si>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</si>
  <si>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</si>
  <si>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</si>
  <si>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</si>
  <si>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</si>
  <si>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</si>
  <si>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</si>
  <si>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</si>
  <si>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</si>
  <si>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</si>
  <si>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</si>
  <si>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</si>
  <si>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</si>
  <si>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</si>
  <si>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</si>
  <si>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</si>
  <si>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</si>
  <si>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</si>
  <si>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</si>
  <si>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</si>
  <si>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</si>
  <si>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</si>
  <si>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</si>
  <si>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</si>
  <si>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</si>
  <si>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</si>
  <si>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</si>
  <si>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</si>
  <si>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</si>
  <si>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</si>
  <si>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</si>
  <si>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</si>
  <si>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</si>
  <si>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</si>
  <si>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</si>
  <si>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</si>
  <si>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</si>
  <si>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</si>
  <si>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</si>
  <si>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</si>
  <si>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</si>
  <si>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</si>
  <si>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</si>
  <si>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</si>
  <si>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</si>
  <si>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</si>
  <si>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</si>
  <si>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</si>
  <si>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</si>
  <si>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</si>
  <si>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</si>
  <si>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</si>
  <si>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</si>
  <si>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</si>
  <si>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</si>
  <si>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</si>
  <si>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</si>
  <si>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</si>
  <si>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</si>
  <si>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</si>
  <si>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</si>
  <si>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</si>
  <si>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</si>
  <si>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</si>
  <si>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</si>
  <si>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</si>
  <si>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</si>
  <si>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</si>
  <si>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</si>
  <si>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</si>
  <si>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</si>
  <si>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</si>
  <si>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</si>
  <si>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</si>
  <si>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</si>
  <si>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</si>
  <si>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</si>
  <si>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</si>
  <si>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</si>
  <si>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</si>
  <si>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</si>
  <si>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</si>
  <si>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</si>
  <si>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</si>
  <si>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</si>
  <si>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</si>
  <si>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</si>
  <si>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</si>
  <si>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</si>
  <si>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</si>
  <si>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</si>
  <si>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</si>
  <si>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</si>
  <si>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</si>
  <si>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</si>
  <si>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</si>
  <si>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</si>
  <si>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</si>
  <si>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</si>
  <si>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</si>
  <si>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</si>
  <si>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</si>
  <si>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</si>
  <si>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</si>
  <si>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</si>
  <si>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</si>
  <si>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</si>
  <si>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</si>
  <si>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</si>
  <si>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</si>
  <si>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</si>
  <si>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</si>
  <si>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</si>
  <si>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</si>
  <si>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</si>
  <si>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</si>
  <si>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</si>
  <si>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</si>
  <si>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</si>
  <si>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</si>
  <si>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</si>
  <si>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</si>
  <si>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</si>
  <si>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</si>
  <si>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</si>
  <si>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</si>
  <si>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</si>
  <si>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</si>
  <si>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</si>
  <si>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</si>
  <si>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</si>
  <si>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</si>
  <si>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</si>
  <si>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</si>
  <si>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</si>
  <si>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</si>
  <si>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</si>
  <si>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</si>
  <si>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</si>
  <si>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</si>
  <si>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</si>
  <si>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</si>
  <si>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</si>
  <si>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</si>
  <si>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</si>
  <si>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</si>
  <si>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</si>
  <si>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</si>
  <si>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</si>
  <si>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</si>
  <si>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</si>
  <si>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</si>
  <si>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</si>
  <si>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</si>
  <si>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</si>
  <si>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</si>
  <si>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</si>
  <si>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</si>
  <si>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</si>
  <si>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</si>
  <si>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</si>
  <si>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</si>
  <si>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</si>
  <si>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</si>
  <si>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</si>
  <si>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</si>
  <si>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</si>
  <si>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</si>
  <si>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</si>
  <si>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</si>
  <si>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</si>
  <si>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</si>
  <si>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</si>
  <si>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</si>
  <si>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</si>
  <si>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</si>
  <si>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</si>
  <si>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</si>
  <si>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</si>
  <si>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</si>
  <si>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</si>
  <si>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</si>
  <si>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</si>
  <si>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</si>
  <si>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</si>
  <si>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</si>
  <si>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</si>
  <si>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</si>
  <si>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</si>
  <si>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</si>
  <si>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</si>
  <si>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</si>
  <si>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</si>
  <si>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</si>
  <si>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</si>
  <si>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</si>
  <si>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</si>
  <si>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</si>
  <si>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</si>
  <si>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</si>
  <si>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</si>
  <si>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</si>
  <si>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</si>
  <si>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</si>
  <si>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</si>
  <si>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</si>
  <si>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</si>
  <si>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</si>
  <si>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</si>
  <si>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</si>
  <si>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</si>
  <si>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</si>
  <si>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</si>
  <si>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</si>
  <si>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</si>
  <si>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</si>
  <si>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</si>
  <si>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</si>
  <si>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</si>
  <si>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</si>
  <si>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</si>
  <si>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</si>
  <si>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</si>
  <si>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</si>
  <si>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</si>
  <si>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</si>
  <si>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</si>
  <si>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</si>
  <si>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</si>
  <si>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</si>
  <si>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</si>
  <si>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</si>
  <si>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</si>
  <si>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</si>
  <si>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</si>
  <si>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</si>
  <si>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</si>
  <si>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</si>
  <si>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</si>
  <si>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</si>
  <si>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</si>
  <si>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</si>
  <si>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</si>
  <si>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</si>
  <si>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</si>
  <si>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</si>
  <si>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</si>
  <si>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</si>
  <si>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</si>
  <si>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</si>
  <si>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</si>
  <si>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</si>
  <si>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</si>
  <si>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</si>
  <si>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</si>
  <si>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</si>
  <si>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</si>
  <si>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</si>
  <si>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</si>
  <si>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</si>
  <si>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</si>
  <si>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</si>
  <si>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</si>
  <si>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</si>
  <si>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</si>
  <si>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</si>
  <si>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</si>
  <si>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</si>
  <si>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</si>
  <si>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</si>
  <si>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</si>
  <si>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</si>
  <si>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</si>
  <si>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</si>
  <si>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</si>
  <si>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</si>
  <si>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</si>
  <si>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</si>
  <si>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</si>
  <si>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</si>
  <si>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</si>
  <si>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</si>
  <si>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</si>
  <si>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</si>
  <si>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</si>
  <si>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</si>
  <si>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</si>
  <si>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</si>
  <si>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</si>
  <si>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</si>
  <si>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</si>
  <si>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</si>
  <si>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</si>
  <si>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</si>
  <si>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</si>
  <si>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</si>
  <si>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</si>
  <si>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</si>
  <si>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</si>
  <si>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</si>
  <si>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</si>
  <si>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</si>
  <si>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</si>
  <si>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</si>
  <si>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</si>
  <si>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</si>
  <si>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</si>
  <si>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</si>
  <si>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</si>
  <si>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</si>
  <si>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</si>
  <si>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</si>
  <si>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</si>
  <si>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</si>
  <si>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</si>
  <si>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</si>
  <si>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</si>
  <si>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</si>
  <si>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</si>
  <si>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</si>
  <si>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</si>
  <si>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</si>
  <si>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</si>
  <si>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</si>
  <si>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</si>
  <si>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</si>
  <si>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</si>
  <si>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</si>
  <si>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</si>
  <si>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</si>
  <si>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</si>
  <si>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</si>
  <si>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</si>
  <si>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</si>
  <si>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</si>
  <si>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</si>
  <si>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</si>
  <si>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</si>
  <si>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</si>
  <si>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</si>
  <si>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</si>
  <si>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</si>
  <si>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</si>
  <si>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</si>
  <si>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</si>
  <si>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</si>
  <si>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</si>
  <si>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</si>
  <si>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</si>
  <si>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</si>
  <si>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</si>
  <si>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</si>
  <si>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</si>
  <si>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</si>
  <si>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</si>
  <si>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</si>
  <si>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</si>
  <si>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</si>
  <si>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</si>
  <si>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</si>
  <si>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</si>
  <si>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</si>
  <si>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</si>
  <si>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</si>
  <si>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</si>
  <si>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</si>
  <si>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</si>
  <si>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</si>
  <si>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</si>
  <si>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</si>
  <si>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</si>
  <si>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</si>
  <si>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</si>
  <si>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</si>
  <si>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</si>
  <si>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</si>
  <si>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</si>
  <si>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</si>
  <si>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</si>
  <si>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</si>
  <si>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</si>
  <si>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</si>
  <si>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</si>
  <si>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</si>
  <si>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</si>
  <si>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</si>
  <si>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</si>
  <si>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</si>
  <si>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</si>
  <si>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</si>
  <si>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</si>
  <si>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</si>
  <si>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</si>
  <si>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</si>
  <si>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</si>
  <si>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</si>
  <si>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</si>
  <si>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</si>
  <si>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</si>
  <si>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</si>
  <si>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</si>
  <si>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</si>
  <si>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</si>
  <si>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</si>
  <si>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</si>
  <si>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</si>
  <si>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</si>
  <si>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</si>
  <si>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</si>
  <si>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</si>
  <si>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</si>
  <si>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</si>
  <si>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</si>
  <si>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</si>
  <si>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</si>
  <si>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</si>
  <si>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</si>
  <si>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</si>
  <si>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</si>
  <si>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</si>
  <si>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</si>
  <si>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</si>
  <si>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</si>
  <si>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</si>
  <si>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</si>
  <si>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</si>
  <si>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</si>
  <si>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</si>
  <si>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</si>
  <si>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</si>
  <si>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</si>
  <si>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</si>
  <si>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</si>
  <si>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</si>
  <si>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</si>
  <si>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</si>
  <si>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</si>
  <si>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</si>
  <si>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</si>
  <si>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</si>
  <si>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</si>
  <si>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</si>
  <si>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</si>
  <si>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</si>
  <si>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</si>
  <si>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</si>
  <si>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</si>
  <si>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</si>
  <si>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</si>
  <si>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</si>
  <si>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</si>
  <si>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</si>
  <si>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</si>
  <si>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</si>
  <si>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</si>
  <si>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</si>
  <si>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</si>
  <si>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</si>
  <si>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</si>
  <si>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</si>
  <si>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</si>
  <si>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</si>
  <si>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</si>
  <si>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</si>
  <si>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</si>
  <si>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</si>
  <si>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</si>
  <si>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</si>
  <si>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</si>
  <si>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</si>
  <si>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</si>
  <si>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</si>
  <si>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</si>
  <si>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</si>
  <si>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</si>
  <si>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</si>
  <si>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</si>
  <si>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</si>
  <si>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</si>
  <si>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</si>
  <si>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</si>
  <si>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</si>
  <si>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</si>
  <si>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</si>
  <si>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</si>
  <si>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</si>
  <si>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</si>
  <si>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</si>
  <si>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</si>
  <si>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</si>
  <si>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</si>
  <si>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</si>
  <si>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</si>
  <si>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</si>
  <si>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</si>
  <si>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</si>
  <si>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</si>
  <si>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</si>
  <si>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</si>
  <si>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</si>
  <si>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</si>
  <si>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</si>
  <si>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</si>
  <si>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</si>
  <si>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</si>
  <si>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</si>
  <si>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</si>
  <si>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</si>
  <si>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</si>
  <si>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</si>
  <si>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</si>
  <si>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</si>
  <si>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</si>
  <si>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</si>
  <si>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</si>
  <si>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</si>
  <si>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</si>
  <si>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</si>
  <si>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</si>
  <si>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</si>
  <si>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</si>
  <si>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</si>
  <si>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</si>
  <si>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</si>
  <si>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</si>
  <si>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</si>
  <si>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</si>
  <si>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</si>
  <si>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</si>
  <si>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</si>
  <si>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</si>
  <si>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</si>
  <si>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</si>
  <si>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</si>
  <si>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</si>
  <si>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</si>
  <si>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</si>
  <si>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</si>
  <si>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</si>
  <si>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</si>
  <si>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</si>
  <si>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</si>
  <si>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</si>
  <si>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</si>
  <si>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</si>
  <si>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</si>
  <si>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</si>
  <si>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</si>
  <si>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</si>
  <si>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</si>
  <si>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</si>
  <si>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</si>
  <si>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</si>
  <si>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</si>
  <si>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</si>
  <si>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</si>
  <si>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</si>
  <si>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</si>
  <si>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</si>
  <si>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</si>
  <si>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</si>
  <si>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</si>
  <si>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</si>
  <si>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</si>
  <si>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</si>
  <si>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</si>
  <si>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</si>
  <si>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</si>
  <si>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</si>
  <si>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</si>
  <si>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</si>
  <si>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</si>
  <si>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</si>
  <si>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</si>
  <si>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</si>
  <si>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</si>
  <si>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</si>
  <si>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</si>
  <si>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</si>
  <si>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</si>
  <si>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</si>
  <si>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</si>
  <si>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</si>
  <si>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</si>
  <si>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</si>
  <si>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</si>
  <si>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</si>
  <si>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</si>
  <si>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</si>
  <si>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</si>
  <si>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</si>
  <si>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</si>
  <si>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</si>
  <si>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</si>
  <si>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</si>
  <si>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</si>
  <si>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</si>
  <si>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</si>
  <si>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</si>
  <si>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</si>
  <si>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</si>
  <si>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</si>
  <si>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</si>
  <si>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</si>
  <si>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</si>
  <si>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</si>
  <si>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</si>
  <si>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</si>
  <si>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</si>
  <si>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</si>
  <si>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</si>
  <si>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</si>
  <si>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</si>
  <si>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</si>
  <si>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</si>
  <si>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</si>
  <si>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</si>
  <si>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</si>
  <si>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</si>
  <si>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</si>
  <si>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</si>
  <si>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</si>
  <si>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</si>
  <si>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</si>
  <si>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</si>
  <si>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</si>
  <si>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</si>
  <si>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</si>
  <si>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</si>
  <si>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</si>
  <si>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</si>
  <si>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</si>
  <si>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</si>
  <si>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</si>
  <si>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</si>
  <si>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</si>
  <si>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</si>
  <si>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</si>
  <si>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</si>
  <si>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</si>
  <si>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</si>
  <si>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</si>
  <si>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</si>
  <si>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</si>
  <si>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</si>
  <si>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</si>
  <si>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</si>
  <si>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</si>
  <si>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</si>
  <si>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</si>
  <si>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</si>
  <si>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</si>
  <si>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</si>
  <si>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</si>
  <si>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</si>
  <si>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</si>
  <si>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</si>
  <si>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</si>
  <si>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</si>
  <si>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</si>
  <si>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</si>
  <si>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</si>
  <si>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</si>
  <si>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</si>
  <si>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</si>
  <si>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</si>
  <si>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</si>
  <si>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</si>
  <si>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</si>
  <si>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</si>
  <si>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</si>
  <si>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</si>
  <si>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</si>
  <si>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</si>
  <si>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</si>
  <si>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</si>
  <si>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</si>
  <si>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</si>
  <si>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</si>
  <si>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</si>
  <si>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</si>
  <si>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</si>
  <si>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</si>
  <si>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</si>
  <si>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</si>
  <si>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</si>
  <si>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</si>
  <si>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</si>
  <si>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</si>
  <si>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</si>
  <si>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</si>
  <si>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</si>
  <si>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</si>
  <si>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</si>
  <si>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</si>
  <si>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</si>
  <si>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</si>
  <si>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</si>
  <si>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</si>
  <si>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</si>
  <si>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</si>
  <si>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</si>
  <si>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</si>
  <si>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</si>
  <si>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</si>
  <si>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</si>
  <si>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</si>
  <si>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</si>
  <si>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</si>
  <si>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</si>
  <si>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</si>
  <si>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</si>
  <si>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</si>
  <si>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</si>
  <si>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</si>
  <si>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</si>
  <si>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</si>
  <si>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</si>
  <si>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</si>
  <si>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</si>
  <si>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</si>
  <si>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</si>
  <si>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</si>
  <si>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</si>
  <si>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</si>
  <si>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</si>
  <si>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</si>
  <si>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</si>
  <si>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</si>
  <si>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</si>
  <si>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</si>
  <si>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</si>
  <si>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</si>
  <si>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</si>
  <si>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</si>
  <si>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</si>
  <si>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</si>
  <si>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</si>
  <si>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</si>
  <si>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</si>
  <si>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</si>
  <si>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</si>
  <si>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</si>
  <si>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</si>
  <si>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</si>
  <si>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</si>
  <si>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</si>
  <si>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</si>
  <si>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</si>
  <si>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</si>
  <si>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</si>
  <si>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</si>
  <si>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</si>
  <si>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</si>
  <si>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</si>
  <si>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</si>
  <si>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</si>
  <si>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</si>
  <si>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</si>
  <si>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</si>
  <si>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</si>
  <si>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</si>
  <si>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</si>
  <si>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</si>
  <si>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</si>
  <si>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</si>
  <si>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</si>
  <si>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</si>
  <si>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</si>
  <si>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</si>
  <si>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</si>
  <si>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</si>
  <si>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</si>
  <si>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</si>
  <si>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</si>
  <si>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</si>
  <si>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</si>
  <si>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</si>
  <si>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</si>
  <si>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</si>
  <si>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</si>
  <si>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</si>
  <si>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</si>
  <si>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</si>
  <si>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</si>
  <si>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</si>
  <si>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</si>
  <si>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</si>
  <si>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</si>
  <si>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</si>
  <si>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</si>
  <si>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</si>
  <si>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</si>
  <si>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</si>
  <si>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</si>
  <si>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</si>
  <si>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</si>
  <si>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</si>
  <si>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</si>
  <si>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</si>
  <si>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</si>
  <si>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</si>
  <si>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</si>
  <si>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</si>
  <si>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</si>
  <si>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</si>
  <si>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</si>
  <si>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</si>
  <si>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</si>
  <si>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</si>
  <si>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</si>
  <si>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</si>
  <si>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</si>
  <si>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</si>
  <si>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</si>
  <si>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</si>
  <si>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</si>
  <si>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</si>
  <si>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</si>
  <si>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</si>
  <si>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</si>
  <si>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</si>
  <si>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</si>
  <si>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</si>
  <si>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</si>
  <si>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</si>
  <si>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</si>
  <si>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</si>
  <si>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</si>
  <si>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</si>
  <si>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</si>
  <si>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</si>
  <si>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</si>
  <si>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</si>
  <si>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</si>
  <si>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</si>
  <si>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</si>
  <si>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</si>
  <si>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</si>
  <si>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</si>
  <si>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</si>
  <si>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</si>
  <si>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</si>
  <si>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</si>
  <si>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</si>
  <si>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</si>
  <si>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</si>
  <si>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</si>
  <si>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</si>
  <si>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</si>
  <si>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</si>
  <si>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</si>
  <si>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</si>
  <si>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</si>
  <si>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</si>
  <si>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</si>
  <si>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</si>
  <si>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</si>
  <si>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</si>
  <si>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</si>
  <si>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</si>
  <si>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</si>
  <si>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</si>
  <si>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</si>
  <si>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</si>
  <si>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</si>
  <si>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</si>
  <si>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</si>
  <si>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</si>
  <si>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</si>
  <si>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</si>
  <si>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</si>
  <si>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</si>
  <si>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</si>
  <si>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</si>
  <si>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</si>
  <si>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</si>
  <si>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</si>
  <si>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</si>
  <si>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</si>
  <si>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</si>
  <si>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</si>
  <si>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</si>
  <si>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</si>
  <si>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</si>
  <si>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</si>
  <si>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</si>
  <si>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</si>
  <si>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</si>
  <si>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</si>
  <si>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</si>
  <si>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</si>
  <si>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</si>
  <si>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</si>
  <si>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</si>
  <si>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</si>
  <si>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</si>
  <si>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</si>
  <si>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</si>
  <si>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</si>
  <si>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</si>
  <si>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</si>
  <si>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</si>
  <si>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</si>
  <si>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</si>
  <si>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</si>
  <si>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</si>
  <si>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</si>
  <si>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</si>
  <si>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</si>
  <si>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</si>
  <si>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</si>
  <si>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</si>
  <si>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</si>
  <si>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</si>
  <si>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</si>
  <si>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</si>
  <si>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</si>
  <si>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</si>
  <si>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</si>
  <si>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</si>
  <si>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</si>
  <si>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</si>
  <si>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</si>
  <si>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</si>
  <si>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</si>
  <si>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</si>
  <si>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</si>
  <si>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</si>
  <si>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</si>
  <si>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</si>
  <si>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</si>
  <si>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</si>
  <si>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</si>
  <si>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</si>
  <si>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</si>
  <si>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</si>
  <si>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</si>
  <si>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</si>
  <si>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</si>
  <si>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</si>
  <si>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</si>
  <si>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</si>
  <si>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</si>
  <si>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</si>
  <si>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</si>
  <si>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</si>
  <si>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</si>
  <si>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</si>
  <si>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</si>
  <si>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</si>
  <si>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</si>
  <si>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</si>
  <si>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</si>
  <si>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</si>
  <si>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</si>
  <si>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</si>
  <si>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</si>
  <si>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</si>
  <si>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</si>
  <si>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</si>
  <si>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</si>
  <si>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</si>
  <si>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</si>
  <si>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</si>
  <si>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</si>
  <si>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</si>
  <si>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</si>
  <si>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</si>
  <si>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</si>
  <si>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</si>
  <si>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</si>
  <si>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</si>
  <si>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</si>
  <si>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</si>
  <si>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</si>
  <si>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</si>
  <si>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</si>
  <si>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</si>
  <si>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</si>
  <si>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</si>
  <si>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</si>
  <si>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</si>
  <si>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</si>
  <si>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</si>
  <si>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</si>
  <si>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</si>
  <si>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</si>
  <si>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</si>
  <si>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</si>
  <si>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</si>
  <si>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</si>
  <si>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</si>
  <si>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</si>
  <si>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</si>
  <si>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</si>
  <si>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</si>
  <si>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</si>
  <si>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</si>
  <si>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</si>
  <si>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</si>
  <si>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</si>
  <si>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</si>
  <si>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</si>
  <si>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</si>
  <si>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</si>
  <si>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</si>
  <si>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</si>
  <si>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</si>
  <si>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</si>
  <si>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</si>
  <si>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</si>
  <si>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</si>
  <si>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</si>
  <si>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</si>
  <si>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</si>
  <si>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</si>
  <si>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</si>
  <si>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</si>
  <si>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</si>
  <si>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</si>
  <si>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</si>
  <si>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</si>
  <si>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</si>
  <si>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</si>
  <si>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</si>
  <si>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</si>
  <si>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</si>
  <si>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</si>
  <si>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</si>
  <si>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</si>
  <si>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</si>
  <si>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</si>
  <si>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</si>
  <si>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</si>
  <si>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</si>
  <si>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</si>
  <si>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</si>
  <si>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</si>
  <si>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</si>
  <si>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</si>
  <si>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</si>
  <si>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</si>
  <si>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</si>
  <si>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</si>
  <si>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</si>
  <si>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</si>
  <si>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</si>
  <si>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</si>
  <si>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</si>
  <si>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</si>
  <si>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</si>
  <si>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</si>
  <si>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</si>
  <si>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</si>
  <si>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</si>
  <si>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</si>
  <si>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</si>
  <si>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</si>
  <si>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</si>
  <si>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</si>
  <si>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</si>
  <si>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</si>
  <si>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</si>
  <si>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</si>
  <si>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</si>
  <si>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</si>
  <si>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</si>
  <si>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</si>
  <si>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</si>
  <si>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</si>
  <si>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</si>
  <si>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</si>
  <si>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</si>
  <si>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</si>
  <si>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</si>
  <si>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</si>
  <si>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</si>
  <si>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</si>
  <si>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</si>
  <si>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</si>
  <si>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</si>
  <si>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</si>
  <si>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</si>
  <si>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</si>
  <si>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</si>
  <si>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</si>
  <si>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</si>
  <si>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</si>
  <si>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</si>
  <si>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</si>
  <si>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</si>
  <si>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</si>
  <si>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</si>
  <si>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</si>
  <si>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</si>
  <si>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</si>
  <si>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</si>
  <si>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</si>
  <si>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</si>
  <si>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</si>
  <si>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</si>
  <si>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</si>
  <si>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</si>
  <si>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</si>
  <si>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</si>
  <si>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</si>
  <si>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</si>
  <si>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</si>
  <si>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</si>
  <si>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</si>
  <si>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</si>
  <si>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</si>
  <si>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</si>
  <si>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</si>
  <si>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</si>
  <si>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</si>
  <si>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</si>
  <si>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</si>
  <si>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</si>
  <si>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</si>
  <si>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</si>
  <si>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</si>
  <si>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</si>
  <si>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</si>
  <si>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</si>
  <si>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</si>
  <si>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</si>
  <si>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</si>
  <si>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</si>
  <si>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</si>
  <si>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</si>
  <si>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</si>
  <si>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</si>
  <si>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</si>
  <si>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</si>
  <si>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</si>
  <si>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</si>
  <si>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</si>
  <si>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</si>
  <si>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</si>
  <si>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</si>
  <si>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</si>
  <si>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</si>
  <si>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</si>
  <si>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</si>
  <si>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</si>
  <si>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</si>
  <si>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</si>
  <si>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</si>
  <si>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</si>
  <si>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</si>
  <si>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</si>
  <si>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</si>
  <si>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</si>
  <si>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</si>
  <si>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</si>
  <si>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</si>
  <si>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</si>
  <si>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</si>
  <si>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</si>
  <si>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</si>
  <si>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</si>
  <si>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</si>
  <si>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</si>
  <si>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</si>
  <si>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</si>
  <si>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</si>
  <si>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</si>
  <si>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</si>
  <si>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</si>
  <si>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</si>
  <si>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</si>
  <si>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</si>
  <si>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</si>
  <si>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</si>
  <si>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</si>
  <si>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</si>
  <si>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</si>
  <si>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</si>
  <si>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</si>
  <si>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</si>
  <si>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</si>
  <si>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</si>
  <si>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</si>
  <si>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</si>
  <si>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</si>
  <si>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</si>
  <si>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</si>
  <si>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</si>
  <si>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</si>
  <si>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</si>
  <si>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</si>
  <si>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</si>
  <si>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</si>
  <si>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</si>
  <si>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</si>
  <si>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</si>
  <si>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</si>
  <si>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</si>
  <si>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</si>
  <si>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</si>
  <si>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</si>
  <si>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</si>
  <si>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</si>
  <si>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</si>
  <si>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</si>
  <si>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</si>
  <si>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</si>
  <si>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</si>
  <si>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</si>
  <si>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</si>
  <si>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</si>
  <si>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</si>
  <si>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</si>
  <si>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</si>
  <si>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</si>
  <si>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</si>
  <si>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</si>
  <si>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</si>
  <si>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</si>
  <si>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</si>
  <si>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</si>
  <si>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</si>
  <si>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</si>
  <si>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</si>
  <si>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</si>
  <si>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</si>
  <si>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</si>
  <si>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</si>
  <si>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</si>
  <si>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</si>
  <si>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</si>
  <si>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</si>
  <si>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</si>
  <si>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</si>
  <si>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</si>
  <si>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</si>
  <si>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</si>
  <si>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</si>
  <si>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</si>
  <si>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</si>
  <si>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</si>
  <si>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</si>
  <si>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</si>
  <si>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</si>
  <si>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</si>
  <si>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</si>
  <si>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</si>
  <si>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</si>
  <si>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</si>
  <si>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</si>
  <si>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</si>
  <si>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</si>
  <si>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</si>
  <si>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</si>
  <si>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</si>
  <si>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</si>
  <si>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</si>
  <si>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</si>
  <si>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</si>
  <si>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</si>
  <si>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</si>
  <si>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</si>
  <si>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</si>
  <si>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</si>
  <si>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</si>
  <si>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</si>
  <si>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</si>
  <si>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</si>
  <si>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</si>
  <si>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</si>
  <si>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</si>
  <si>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</si>
  <si>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</si>
  <si>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</si>
  <si>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</si>
  <si>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</si>
  <si>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</si>
  <si>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</si>
  <si>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</si>
  <si>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</si>
  <si>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</si>
  <si>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</si>
  <si>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</si>
  <si>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</si>
  <si>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</si>
  <si>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</si>
  <si>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</si>
  <si>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</si>
  <si>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</si>
  <si>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</si>
  <si>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</si>
  <si>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</si>
  <si>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</si>
  <si>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</si>
  <si>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</si>
  <si>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</si>
  <si>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</si>
  <si>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</si>
  <si>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</si>
  <si>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</si>
  <si>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</si>
  <si>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</si>
  <si>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</si>
  <si>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</si>
  <si>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</si>
  <si>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</si>
  <si>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</si>
  <si>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</si>
  <si>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</si>
  <si>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</si>
  <si>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</si>
  <si>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</si>
  <si>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</si>
  <si>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</si>
  <si>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</si>
  <si>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</si>
  <si>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</si>
  <si>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</si>
  <si>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</si>
  <si>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</si>
  <si>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</si>
  <si>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</si>
  <si>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</si>
  <si>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</si>
  <si>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</si>
  <si>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</si>
  <si>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</si>
  <si>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</si>
  <si>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</si>
  <si>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</si>
  <si>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</si>
  <si>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</si>
  <si>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</si>
  <si>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</si>
  <si>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</si>
  <si>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</si>
  <si>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</si>
  <si>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</si>
  <si>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</si>
  <si>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</si>
  <si>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</si>
  <si>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</si>
  <si>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</si>
  <si>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</si>
  <si>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</si>
  <si>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</si>
  <si>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</si>
  <si>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</si>
  <si>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</si>
  <si>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</si>
  <si>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</si>
  <si>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</si>
  <si>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</si>
  <si>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</si>
  <si>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</si>
  <si>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</si>
  <si>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</si>
  <si>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</si>
  <si>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</si>
  <si>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</si>
  <si>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</si>
  <si>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</si>
  <si>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</si>
  <si>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</si>
  <si>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</si>
  <si>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</si>
  <si>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</si>
  <si>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</si>
  <si>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</si>
  <si>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</si>
  <si>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</si>
  <si>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</si>
  <si>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</si>
  <si>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</si>
  <si>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</si>
  <si>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</si>
  <si>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</si>
  <si>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</si>
  <si>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</si>
  <si>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</si>
  <si>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</si>
  <si>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</si>
  <si>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</si>
  <si>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</si>
  <si>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</si>
  <si>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</si>
  <si>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</si>
  <si>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</si>
  <si>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</si>
  <si>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</si>
  <si>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</si>
  <si>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</si>
  <si>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</si>
  <si>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</si>
  <si>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</si>
  <si>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</si>
  <si>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</si>
  <si>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</si>
  <si>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</si>
  <si>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</si>
  <si>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</si>
  <si>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</si>
  <si>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</si>
  <si>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</si>
  <si>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</si>
  <si>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</si>
  <si>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</si>
  <si>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</si>
  <si>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</si>
  <si>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</si>
  <si>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</si>
  <si>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</si>
  <si>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</si>
  <si>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</si>
  <si>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</si>
  <si>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</si>
  <si>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</si>
  <si>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</si>
  <si>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</si>
  <si>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</si>
  <si>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</si>
  <si>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</si>
  <si>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</si>
  <si>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</si>
  <si>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</si>
  <si>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</si>
  <si>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</si>
  <si>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</si>
  <si>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</si>
  <si>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</si>
  <si>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</si>
  <si>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</si>
  <si>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</si>
  <si>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</si>
  <si>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</si>
  <si>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</si>
  <si>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</si>
  <si>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</si>
  <si>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</si>
  <si>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</si>
  <si>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</si>
  <si>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</si>
  <si>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</si>
  <si>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</si>
  <si>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</si>
  <si>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</si>
  <si>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</si>
  <si>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</si>
  <si>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</si>
  <si>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</si>
  <si>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</si>
  <si>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</si>
  <si>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</si>
  <si>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</si>
  <si>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</si>
  <si>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</si>
  <si>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</si>
  <si>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</si>
  <si>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</si>
  <si>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</si>
  <si>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</si>
  <si>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</si>
  <si>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</si>
  <si>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</si>
  <si>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</si>
  <si>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</si>
  <si>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</si>
  <si>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</si>
  <si>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</si>
  <si>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</si>
  <si>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</si>
  <si>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</si>
  <si>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</si>
  <si>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</si>
  <si>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</si>
  <si>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</si>
  <si>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</si>
  <si>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</si>
  <si>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</si>
  <si>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</si>
  <si>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</si>
  <si>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</si>
  <si>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</si>
  <si>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</si>
  <si>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</si>
  <si>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</si>
  <si>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</si>
  <si>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</si>
  <si>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</si>
  <si>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</si>
  <si>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</si>
  <si>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</si>
  <si>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</si>
  <si>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</si>
  <si>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</si>
  <si>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</si>
  <si>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</si>
  <si>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</si>
  <si>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</si>
  <si>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</si>
  <si>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</si>
  <si>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</si>
  <si>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</si>
  <si>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</si>
  <si>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</si>
  <si>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</si>
  <si>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</si>
  <si>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</si>
  <si>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</si>
  <si>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</si>
  <si>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</si>
  <si>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</si>
  <si>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</si>
  <si>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</si>
  <si>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</si>
  <si>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</si>
  <si>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</si>
  <si>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</si>
  <si>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</si>
  <si>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</si>
  <si>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</si>
  <si>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</si>
  <si>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</si>
  <si>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</si>
  <si>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</si>
  <si>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</si>
  <si>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</si>
  <si>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</si>
  <si>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</si>
  <si>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</si>
  <si>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</si>
  <si>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</si>
  <si>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</si>
  <si>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</si>
  <si>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</si>
  <si>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</si>
  <si>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</si>
  <si>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</si>
  <si>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</si>
  <si>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</si>
  <si>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</si>
  <si>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</si>
  <si>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</si>
  <si>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</si>
  <si>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</si>
  <si>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</si>
  <si>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</si>
  <si>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</si>
  <si>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</si>
  <si>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</si>
  <si>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</si>
  <si>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</si>
  <si>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</si>
  <si>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</si>
  <si>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</si>
  <si>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</si>
  <si>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</si>
  <si>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</si>
  <si>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</si>
  <si>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</si>
  <si>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</si>
  <si>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</si>
  <si>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</si>
  <si>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</si>
  <si>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</si>
  <si>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</si>
  <si>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</si>
  <si>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</si>
  <si>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</si>
  <si>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</si>
  <si>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</si>
  <si>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</si>
  <si>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</si>
  <si>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</si>
  <si>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</si>
  <si>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</si>
  <si>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</si>
  <si>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</si>
  <si>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</si>
  <si>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</si>
  <si>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</si>
  <si>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</si>
  <si>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</si>
  <si>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</si>
  <si>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</si>
  <si>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</si>
  <si>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</si>
  <si>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</si>
  <si>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</si>
  <si>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</si>
  <si>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</si>
  <si>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</si>
  <si>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</si>
  <si>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</si>
  <si>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</si>
  <si>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</si>
  <si>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</si>
  <si>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</si>
  <si>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</si>
  <si>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</si>
  <si>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</si>
  <si>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</si>
  <si>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</si>
  <si>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</si>
  <si>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</si>
  <si>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</si>
  <si>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</si>
  <si>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</si>
  <si>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</si>
  <si>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</si>
  <si>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</si>
  <si>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</si>
  <si>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</si>
  <si>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</si>
  <si>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</si>
  <si>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</si>
  <si>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</si>
  <si>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</si>
  <si>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</si>
  <si>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</si>
  <si>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</si>
  <si>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</si>
  <si>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</si>
  <si>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</si>
  <si>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</si>
  <si>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</si>
  <si>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</si>
  <si>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</si>
  <si>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</si>
  <si>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</si>
  <si>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</si>
  <si>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</si>
  <si>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</si>
  <si>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</si>
  <si>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</si>
  <si>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</si>
  <si>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</si>
  <si>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</si>
  <si>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</si>
  <si>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</si>
  <si>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</si>
  <si>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</si>
  <si>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</si>
  <si>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</si>
  <si>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</si>
  <si>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</si>
  <si>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</si>
  <si>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</si>
  <si>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</si>
  <si>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</si>
  <si>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</si>
  <si>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</si>
  <si>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</si>
  <si>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</si>
  <si>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</si>
  <si>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</si>
  <si>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</si>
  <si>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</si>
  <si>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</si>
  <si>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</si>
  <si>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</si>
  <si>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</si>
  <si>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</si>
  <si>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</si>
  <si>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</si>
  <si>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</si>
  <si>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</si>
  <si>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</si>
  <si>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</si>
  <si>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</si>
  <si>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</si>
  <si>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</si>
  <si>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</si>
  <si>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</si>
  <si>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</si>
  <si>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</si>
  <si>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</si>
  <si>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</si>
  <si>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</si>
  <si>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</si>
  <si>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</si>
  <si>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</si>
  <si>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</si>
  <si>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</si>
  <si>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</si>
  <si>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</si>
  <si>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</si>
  <si>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</si>
  <si>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</si>
  <si>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</si>
  <si>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</si>
  <si>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</si>
  <si>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</si>
  <si>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</si>
  <si>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</si>
  <si>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</si>
  <si>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</si>
  <si>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</si>
  <si>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</si>
  <si>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</si>
  <si>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</si>
  <si>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</si>
  <si>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</si>
  <si>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</si>
  <si>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</si>
  <si>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</si>
  <si>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</si>
  <si>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</si>
  <si>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</si>
  <si>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</si>
  <si>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</si>
  <si>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</si>
  <si>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</si>
  <si>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</si>
  <si>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</si>
  <si>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</si>
  <si>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</si>
  <si>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</si>
  <si>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</si>
  <si>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</si>
  <si>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</si>
  <si>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</si>
  <si>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</si>
  <si>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</si>
  <si>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</si>
  <si>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</si>
  <si>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</si>
  <si>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</si>
  <si>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</si>
  <si>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</si>
  <si>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</si>
  <si>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</si>
  <si>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</si>
  <si>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</si>
  <si>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</si>
  <si>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</si>
  <si>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</si>
  <si>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</si>
  <si>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</si>
  <si>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</si>
  <si>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</si>
  <si>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</si>
  <si>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</si>
  <si>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</si>
  <si>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</si>
  <si>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</si>
  <si>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</si>
  <si>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</si>
  <si>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</si>
  <si>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</si>
  <si>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</si>
  <si>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</si>
  <si>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</si>
  <si>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</si>
  <si>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</si>
  <si>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</si>
  <si>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</si>
  <si>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</si>
  <si>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</si>
  <si>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</si>
  <si>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</si>
  <si>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</si>
  <si>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</si>
  <si>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</si>
  <si>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</si>
  <si>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</si>
  <si>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</si>
  <si>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</si>
  <si>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</si>
  <si>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</si>
  <si>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</si>
  <si>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</si>
  <si>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</si>
  <si>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</si>
  <si>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</si>
  <si>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</si>
  <si>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</si>
  <si>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</si>
  <si>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</si>
  <si>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</si>
  <si>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</si>
  <si>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</si>
  <si>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</si>
  <si>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</si>
  <si>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</si>
  <si>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</si>
  <si>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</si>
  <si>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</si>
  <si>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</si>
  <si>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</si>
  <si>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</si>
  <si>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</si>
  <si>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</si>
  <si>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</si>
  <si>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</si>
  <si>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</si>
  <si>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</si>
  <si>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</si>
  <si>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</si>
  <si>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</si>
  <si>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</si>
  <si>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</si>
  <si>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</si>
  <si>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</si>
  <si>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</si>
  <si>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</si>
  <si>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</si>
  <si>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</si>
  <si>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</si>
  <si>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</si>
  <si>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</si>
  <si>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</si>
  <si>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</si>
  <si>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</si>
  <si>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</si>
  <si>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</si>
  <si>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</si>
  <si>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</si>
  <si>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</si>
  <si>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</si>
  <si>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</si>
  <si>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</si>
  <si>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</si>
  <si>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</si>
  <si>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</si>
  <si>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</si>
  <si>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</si>
  <si>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</si>
  <si>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</si>
  <si>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</si>
  <si>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</si>
  <si>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</si>
  <si>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</si>
  <si>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</si>
  <si>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</si>
  <si>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</si>
  <si>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</si>
  <si>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</si>
  <si>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</si>
  <si>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</si>
  <si>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</si>
  <si>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</si>
  <si>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</si>
  <si>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</si>
  <si>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</si>
  <si>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</si>
  <si>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</si>
  <si>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</si>
  <si>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</si>
  <si>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</si>
  <si>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</si>
  <si>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</si>
  <si>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</si>
  <si>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</si>
  <si>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</si>
  <si>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</si>
  <si>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</si>
  <si>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</si>
  <si>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</si>
  <si>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</si>
  <si>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</si>
  <si>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</si>
  <si>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</si>
  <si>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</si>
  <si>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</si>
  <si>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</si>
  <si>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</si>
  <si>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</si>
  <si>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</si>
  <si>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</si>
  <si>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</si>
  <si>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</si>
  <si>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</si>
  <si>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</si>
  <si>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</si>
  <si>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</si>
  <si>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</si>
  <si>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</si>
  <si>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</si>
  <si>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</si>
  <si>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</si>
  <si>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</si>
  <si>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</si>
  <si>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</si>
  <si>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</si>
  <si>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</si>
  <si>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</si>
  <si>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</si>
  <si>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</si>
  <si>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</si>
  <si>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</si>
  <si>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</si>
  <si>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</si>
  <si>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</si>
  <si>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</si>
  <si>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</si>
  <si>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</si>
  <si>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</si>
  <si>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</si>
  <si>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</si>
  <si>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</si>
  <si>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</si>
  <si>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</si>
  <si>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</si>
  <si>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</si>
  <si>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</si>
  <si>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</si>
  <si>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</si>
  <si>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</si>
  <si>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</si>
  <si>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</si>
  <si>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</si>
  <si>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</si>
  <si>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</si>
  <si>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</si>
  <si>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</si>
  <si>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</si>
  <si>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</si>
  <si>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</si>
  <si>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</si>
  <si>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</si>
  <si>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</si>
  <si>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</si>
  <si>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</si>
  <si>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</si>
  <si>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</si>
  <si>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</si>
  <si>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</si>
  <si>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</si>
  <si>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</si>
  <si>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</si>
  <si>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</si>
  <si>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</si>
  <si>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</si>
  <si>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</si>
  <si>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</si>
  <si>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</si>
  <si>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</si>
  <si>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</si>
  <si>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</si>
  <si>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</si>
  <si>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</si>
  <si>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</si>
  <si>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</si>
  <si>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</si>
  <si>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</si>
  <si>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</si>
  <si>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</si>
  <si>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</si>
  <si>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</si>
  <si>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</si>
  <si>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</si>
  <si>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</si>
  <si>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</si>
  <si>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</si>
  <si>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</si>
  <si>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</si>
  <si>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</si>
  <si>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</si>
  <si>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</si>
  <si>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</si>
  <si>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</si>
  <si>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</si>
  <si>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</si>
  <si>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</si>
  <si>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</si>
  <si>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</si>
  <si>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</si>
  <si>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</si>
  <si>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</si>
  <si>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</si>
  <si>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</si>
  <si>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</si>
  <si>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</si>
  <si>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</si>
  <si>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</si>
  <si>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</si>
  <si>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</si>
  <si>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</si>
  <si>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</si>
  <si>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</si>
  <si>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</si>
  <si>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</si>
  <si>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</si>
  <si>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</si>
  <si>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</si>
  <si>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</si>
  <si>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</si>
  <si>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</si>
  <si>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</si>
  <si>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</si>
  <si>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</si>
  <si>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</si>
  <si>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</si>
  <si>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</si>
  <si>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</si>
  <si>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</si>
  <si>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</si>
  <si>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</si>
  <si>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</si>
  <si>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</si>
  <si>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</si>
  <si>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</si>
  <si>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</si>
  <si>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</si>
  <si>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</si>
  <si>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</si>
  <si>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</si>
  <si>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</si>
  <si>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</si>
  <si>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</si>
  <si>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</si>
  <si>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</si>
  <si>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</si>
  <si>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</si>
  <si>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</si>
  <si>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</si>
  <si>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</si>
  <si>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</si>
  <si>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</si>
  <si>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</si>
  <si>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</si>
  <si>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</si>
  <si>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</si>
  <si>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</si>
  <si>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</si>
  <si>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</si>
  <si>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</si>
  <si>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</si>
  <si>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</si>
  <si>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</si>
  <si>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</si>
  <si>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</si>
  <si>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</si>
  <si>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</si>
  <si>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</si>
  <si>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</si>
  <si>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</si>
  <si>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</si>
  <si>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</si>
  <si>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</si>
  <si>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</si>
  <si>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</si>
  <si>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</si>
  <si>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</si>
  <si>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</si>
  <si>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</si>
  <si>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</si>
  <si>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</si>
  <si>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</si>
  <si>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</si>
  <si>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</si>
  <si>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</si>
  <si>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</si>
  <si>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</si>
  <si>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</si>
  <si>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</si>
  <si>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</si>
  <si>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</si>
  <si>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</si>
  <si>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</si>
  <si>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</si>
  <si>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</si>
  <si>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</si>
  <si>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</si>
  <si>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</si>
  <si>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</si>
  <si>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</si>
  <si>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</si>
  <si>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</si>
  <si>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</si>
  <si>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</si>
  <si>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</si>
  <si>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</si>
  <si>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</si>
  <si>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</si>
  <si>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</si>
  <si>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</si>
  <si>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</si>
  <si>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</si>
  <si>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</si>
  <si>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</si>
  <si>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</si>
  <si>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</si>
  <si>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</si>
  <si>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</si>
  <si>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</si>
  <si>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</si>
  <si>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</si>
  <si>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</si>
  <si>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</si>
  <si>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</si>
  <si>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</si>
  <si>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</si>
  <si>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</si>
  <si>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</si>
  <si>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</si>
  <si>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</si>
  <si>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</si>
  <si>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</si>
  <si>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</si>
  <si>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</si>
  <si>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</si>
  <si>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</si>
  <si>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</si>
  <si>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</si>
  <si>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</si>
  <si>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</si>
  <si>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</si>
  <si>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</si>
  <si>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</si>
  <si>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</si>
  <si>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</si>
  <si>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</si>
  <si>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</si>
  <si>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</si>
  <si>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</si>
  <si>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</si>
  <si>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</si>
  <si>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</si>
  <si>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</si>
  <si>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</si>
  <si>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</si>
  <si>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</si>
  <si>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</si>
  <si>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</si>
  <si>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</si>
  <si>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</si>
  <si>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</si>
  <si>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</si>
  <si>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</si>
  <si>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</si>
  <si>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</si>
  <si>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</si>
  <si>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</si>
  <si>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</si>
  <si>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</si>
  <si>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</si>
  <si>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</si>
  <si>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</si>
  <si>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</si>
  <si>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</si>
  <si>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</si>
  <si>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</si>
  <si>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</si>
  <si>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</si>
  <si>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</si>
  <si>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</si>
  <si>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</si>
  <si>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</si>
  <si>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</si>
  <si>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</si>
  <si>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</si>
  <si>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</si>
  <si>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</si>
  <si>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</si>
  <si>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</si>
  <si>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</si>
  <si>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</si>
  <si>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</si>
  <si>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</si>
  <si>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</si>
  <si>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</si>
  <si>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</si>
  <si>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</si>
  <si>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</si>
  <si>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</si>
  <si>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</si>
  <si>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</si>
  <si>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</si>
  <si>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</si>
  <si>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</si>
  <si>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</si>
  <si>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</si>
  <si>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</si>
  <si>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</si>
  <si>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</si>
  <si>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</si>
  <si>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</si>
  <si>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</si>
  <si>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</si>
  <si>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</si>
  <si>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</si>
  <si>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</si>
  <si>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</si>
  <si>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</si>
  <si>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</si>
  <si>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</si>
  <si>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</si>
  <si>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</si>
  <si>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</si>
  <si>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</si>
  <si>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</si>
  <si>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</si>
  <si>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</si>
  <si>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</si>
  <si>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</si>
  <si>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</si>
  <si>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</si>
  <si>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</si>
  <si>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</si>
  <si>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</si>
  <si>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</si>
  <si>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</si>
  <si>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</si>
  <si>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</si>
  <si>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</si>
  <si>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</si>
  <si>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</si>
  <si>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</si>
  <si>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</si>
  <si>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</si>
  <si>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</si>
  <si>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</si>
  <si>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</si>
  <si>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</si>
  <si>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</si>
  <si>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</si>
  <si>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</si>
  <si>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</si>
  <si>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</si>
  <si>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</si>
  <si>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</si>
  <si>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</si>
  <si>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</si>
  <si>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</si>
  <si>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</si>
  <si>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</si>
  <si>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</si>
  <si>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</si>
  <si>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</si>
  <si>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</si>
  <si>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</si>
  <si>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</si>
  <si>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</si>
  <si>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</si>
  <si>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</si>
  <si>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</si>
  <si>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</si>
  <si>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</si>
  <si>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</si>
  <si>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</si>
  <si>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</si>
  <si>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</si>
  <si>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</si>
  <si>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</si>
  <si>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</si>
  <si>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</si>
  <si>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</si>
  <si>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</si>
  <si>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</si>
  <si>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</si>
  <si>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</si>
  <si>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</si>
  <si>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</si>
  <si>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</si>
  <si>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</si>
  <si>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</si>
  <si>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</si>
  <si>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</si>
  <si>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</si>
  <si>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</si>
  <si>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</si>
  <si>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</si>
  <si>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</si>
  <si>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</si>
  <si>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</si>
  <si>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</si>
  <si>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</si>
  <si>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</si>
  <si>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</si>
  <si>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</si>
  <si>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</si>
  <si>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</si>
  <si>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</si>
  <si>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</si>
  <si>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</si>
  <si>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</si>
  <si>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</si>
  <si>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</si>
  <si>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</si>
  <si>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</si>
  <si>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</si>
  <si>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</si>
  <si>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</si>
  <si>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</si>
  <si>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</si>
  <si>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</si>
  <si>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</si>
  <si>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</si>
  <si>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</si>
  <si>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</si>
  <si>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</si>
  <si>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</si>
  <si>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</si>
  <si>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</si>
  <si>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</si>
  <si>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</si>
  <si>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</si>
  <si>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</si>
  <si>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</si>
  <si>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</si>
  <si>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</si>
  <si>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</si>
  <si>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</si>
  <si>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</si>
  <si>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</si>
  <si>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</si>
  <si>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</si>
  <si>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</si>
  <si>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</si>
  <si>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</si>
  <si>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</si>
  <si>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</si>
  <si>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</si>
  <si>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</si>
  <si>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</si>
  <si>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</si>
  <si>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</si>
  <si>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</si>
  <si>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</si>
  <si>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</si>
  <si>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</si>
  <si>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</si>
  <si>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</si>
  <si>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</si>
  <si>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</si>
  <si>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</si>
  <si>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</si>
  <si>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</si>
  <si>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</si>
  <si>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</si>
  <si>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</si>
  <si>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</si>
  <si>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</si>
  <si>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</si>
  <si>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</si>
  <si>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</si>
  <si>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</si>
  <si>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</si>
  <si>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</si>
  <si>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</si>
  <si>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</si>
  <si>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</si>
  <si>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</si>
  <si>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</si>
  <si>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</si>
  <si>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</si>
  <si>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</si>
  <si>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</si>
  <si>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</si>
  <si>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</si>
  <si>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</si>
  <si>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</si>
  <si>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</si>
  <si>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</si>
  <si>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</si>
  <si>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</si>
  <si>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</si>
  <si>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</si>
  <si>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</si>
  <si>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</si>
  <si>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</si>
  <si>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</si>
  <si>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</si>
  <si>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</si>
  <si>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</si>
  <si>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</si>
  <si>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</si>
  <si>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</si>
  <si>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</si>
  <si>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</si>
  <si>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</si>
  <si>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</si>
  <si>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</si>
  <si>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</si>
  <si>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</si>
  <si>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</si>
  <si>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</si>
  <si>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</si>
  <si>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</si>
  <si>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</si>
  <si>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</si>
  <si>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</si>
  <si>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</si>
  <si>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</si>
  <si>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</si>
  <si>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</si>
  <si>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</si>
  <si>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</si>
  <si>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</si>
  <si>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</si>
  <si>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</si>
  <si>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</si>
  <si>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</si>
  <si>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</si>
  <si>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</si>
  <si>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</si>
  <si>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</si>
  <si>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</si>
  <si>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</si>
  <si>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</si>
  <si>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</si>
  <si>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</si>
  <si>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</si>
  <si>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</si>
  <si>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</si>
  <si>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</si>
  <si>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</si>
  <si>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</si>
  <si>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</si>
  <si>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</si>
  <si>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</si>
  <si>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</si>
  <si>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</si>
  <si>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</si>
  <si>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</si>
  <si>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</si>
  <si>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</si>
  <si>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</si>
  <si>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</si>
  <si>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</si>
  <si>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</si>
  <si>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</si>
  <si>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</si>
  <si>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</si>
  <si>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</si>
  <si>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</si>
  <si>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</si>
  <si>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</si>
  <si>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</si>
  <si>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</si>
  <si>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</si>
  <si>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</si>
  <si>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</si>
  <si>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</si>
  <si>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</si>
  <si>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</si>
  <si>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</si>
  <si>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</si>
  <si>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</si>
  <si>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</si>
  <si>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</si>
  <si>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</si>
  <si>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</si>
  <si>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</si>
  <si>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</si>
  <si>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</si>
  <si>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</si>
  <si>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</si>
  <si>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</si>
  <si>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</si>
  <si>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</si>
  <si>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</si>
  <si>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</si>
  <si>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</si>
  <si>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</si>
  <si>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</si>
  <si>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</si>
  <si>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</si>
  <si>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</si>
  <si>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</si>
  <si>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</si>
  <si>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</si>
  <si>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</si>
  <si>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</si>
  <si>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</si>
  <si>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</si>
  <si>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</si>
  <si>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</si>
  <si>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</si>
  <si>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</si>
  <si>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</si>
  <si>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</si>
  <si>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</si>
  <si>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</si>
  <si>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</si>
  <si>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</si>
  <si>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</si>
  <si>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</si>
  <si>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</si>
  <si>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</si>
  <si>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</si>
  <si>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</si>
  <si>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</si>
  <si>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</si>
  <si>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</si>
  <si>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</si>
  <si>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</si>
  <si>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</si>
  <si>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</si>
  <si>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</si>
  <si>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</si>
  <si>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</si>
  <si>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</si>
  <si>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</si>
  <si>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</si>
  <si>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</si>
  <si>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</si>
  <si>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</si>
  <si>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</si>
  <si>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</si>
  <si>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</si>
  <si>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</si>
  <si>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</si>
  <si>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</si>
  <si>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</si>
  <si>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</si>
  <si>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</si>
  <si>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</si>
  <si>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</si>
  <si>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</si>
  <si>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</si>
  <si>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</si>
  <si>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</si>
  <si>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</si>
  <si>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</si>
  <si>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</si>
  <si>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</si>
  <si>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</si>
  <si>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</si>
  <si>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</si>
  <si>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</si>
  <si>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</si>
  <si>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</si>
  <si>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</si>
  <si>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</si>
  <si>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</si>
  <si>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</si>
  <si>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</si>
  <si>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</si>
  <si>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</si>
  <si>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</si>
  <si>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</si>
  <si>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</si>
  <si>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</si>
  <si>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</si>
  <si>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</si>
  <si>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</si>
  <si>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</si>
  <si>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</si>
  <si>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</si>
  <si>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</si>
  <si>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</si>
  <si>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</si>
  <si>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</si>
  <si>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</si>
  <si>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</si>
  <si>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</si>
  <si>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</si>
  <si>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</si>
  <si>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</si>
  <si>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</si>
  <si>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</si>
  <si>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</si>
  <si>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</si>
  <si>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</si>
  <si>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</si>
  <si>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</si>
  <si>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</si>
  <si>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</si>
  <si>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</si>
  <si>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</si>
  <si>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</si>
  <si>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</si>
  <si>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</si>
  <si>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</si>
  <si>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</si>
  <si>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</si>
  <si>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</si>
  <si>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</si>
  <si>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</si>
  <si>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</si>
  <si>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</si>
  <si>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</si>
  <si>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</si>
  <si>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</si>
  <si>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</si>
  <si>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</si>
  <si>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</si>
  <si>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</si>
  <si>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</si>
  <si>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</si>
  <si>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</si>
  <si>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</si>
  <si>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</si>
  <si>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</si>
  <si>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</si>
  <si>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</si>
  <si>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</si>
  <si>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</si>
  <si>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</si>
  <si>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</si>
  <si>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</si>
  <si>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</si>
  <si>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</si>
  <si>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</si>
  <si>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</si>
  <si>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</si>
  <si>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</si>
  <si>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</si>
  <si>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</si>
  <si>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</si>
  <si>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</si>
  <si>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</si>
  <si>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</si>
  <si>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</si>
  <si>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</si>
  <si>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</si>
  <si>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</si>
  <si>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</si>
  <si>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</si>
  <si>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</si>
  <si>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</si>
  <si>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</si>
  <si>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</si>
  <si>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</si>
  <si>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</si>
  <si>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</si>
  <si>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</si>
  <si>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</si>
  <si>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</si>
  <si>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</si>
  <si>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</si>
  <si>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</si>
  <si>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</si>
  <si>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</si>
  <si>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</si>
  <si>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</si>
  <si>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</si>
  <si>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</si>
  <si>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</si>
  <si>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</si>
  <si>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</si>
  <si>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</si>
  <si>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</si>
  <si>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</si>
  <si>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</si>
  <si>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</si>
  <si>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</si>
  <si>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</si>
  <si>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</si>
  <si>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</si>
  <si>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</si>
  <si>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</si>
  <si>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</si>
  <si>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</si>
  <si>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</si>
  <si>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</si>
  <si>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</si>
  <si>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</si>
  <si>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</si>
  <si>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</si>
  <si>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</si>
  <si>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</si>
  <si>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</si>
  <si>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</si>
  <si>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</si>
  <si>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</si>
  <si>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</si>
  <si>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</si>
  <si>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</si>
  <si>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</si>
  <si>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</si>
  <si>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</si>
  <si>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</si>
  <si>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</si>
  <si>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</si>
  <si>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</si>
  <si>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</si>
  <si>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</si>
  <si>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</si>
  <si>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</si>
  <si>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</si>
  <si>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</si>
  <si>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</si>
  <si>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</si>
  <si>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</si>
  <si>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</si>
  <si>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</si>
  <si>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</si>
  <si>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</si>
  <si>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</si>
  <si>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</si>
  <si>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</si>
  <si>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</si>
  <si>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</si>
  <si>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</si>
  <si>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</si>
  <si>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</si>
  <si>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</si>
  <si>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</si>
  <si>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</si>
  <si>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</si>
  <si>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</si>
  <si>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</si>
  <si>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</si>
  <si>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</si>
  <si>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</si>
  <si>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</si>
  <si>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</si>
  <si>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</si>
  <si>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</si>
  <si>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</si>
  <si>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</si>
  <si>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</si>
  <si>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</si>
  <si>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</si>
  <si>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</si>
  <si>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</si>
  <si>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</si>
  <si>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</si>
  <si>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</si>
  <si>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</si>
  <si>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</si>
  <si>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</si>
  <si>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</si>
  <si>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</si>
  <si>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</si>
  <si>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</si>
  <si>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</si>
  <si>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</si>
  <si>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</si>
  <si>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</si>
  <si>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</si>
  <si>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</si>
  <si>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</si>
  <si>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</si>
  <si>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</si>
  <si>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</si>
  <si>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</si>
  <si>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</si>
  <si>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</si>
  <si>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</si>
  <si>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</si>
  <si>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</si>
  <si>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</si>
  <si>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</si>
  <si>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</si>
  <si>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</si>
  <si>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</si>
  <si>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</si>
  <si>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</si>
  <si>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</si>
  <si>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</si>
  <si>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</si>
  <si>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</si>
  <si>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</si>
  <si>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</si>
  <si>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</si>
  <si>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</si>
  <si>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</si>
  <si>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</si>
  <si>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</si>
  <si>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</si>
  <si>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</si>
  <si>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</si>
  <si>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</si>
  <si>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</si>
  <si>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</si>
  <si>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</si>
  <si>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</si>
  <si>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</si>
  <si>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</si>
  <si>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</si>
  <si>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</si>
  <si>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</si>
  <si>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</si>
  <si>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</si>
  <si>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</si>
  <si>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</si>
  <si>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</si>
  <si>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</si>
  <si>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</si>
  <si>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</si>
  <si>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</si>
  <si>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</si>
  <si>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</si>
  <si>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</si>
  <si>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</si>
  <si>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</si>
  <si>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</si>
  <si>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</si>
  <si>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</si>
  <si>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</si>
  <si>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</si>
  <si>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</si>
  <si>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</si>
  <si>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</si>
  <si>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</si>
  <si>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</si>
  <si>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</si>
  <si>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</si>
  <si>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</si>
  <si>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</si>
  <si>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</si>
  <si>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</si>
  <si>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</si>
  <si>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</si>
  <si>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</si>
  <si>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</si>
  <si>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</si>
  <si>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</si>
  <si>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</si>
  <si>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</si>
  <si>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</si>
  <si>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</si>
  <si>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</si>
  <si>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</si>
  <si>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</si>
  <si>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</si>
  <si>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</si>
  <si>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</si>
  <si>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</si>
  <si>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</si>
  <si>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</si>
  <si>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</si>
  <si>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</si>
  <si>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</si>
  <si>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</si>
  <si>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</si>
  <si>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</si>
  <si>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</si>
  <si>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</si>
  <si>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</si>
  <si>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</si>
  <si>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</si>
  <si>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</si>
  <si>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</si>
  <si>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</si>
  <si>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</si>
  <si>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</si>
  <si>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</si>
  <si>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</si>
  <si>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</si>
  <si>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</si>
  <si>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</si>
  <si>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</si>
  <si>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</si>
  <si>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</si>
  <si>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</si>
  <si>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</si>
  <si>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</si>
  <si>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</si>
  <si>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</si>
  <si>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</si>
  <si>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</si>
  <si>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</si>
  <si>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</si>
  <si>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</si>
  <si>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</si>
  <si>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</si>
  <si>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</si>
  <si>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</si>
  <si>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</si>
  <si>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</si>
  <si>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</si>
  <si>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</si>
  <si>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</si>
  <si>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</si>
  <si>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</si>
  <si>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</si>
  <si>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</si>
  <si>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</si>
  <si>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</si>
  <si>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</si>
  <si>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</si>
  <si>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</si>
  <si>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</si>
  <si>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</si>
  <si>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</si>
  <si>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</si>
  <si>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</si>
  <si>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</si>
  <si>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</si>
  <si>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</si>
  <si>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</si>
  <si>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</si>
  <si>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</si>
  <si>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</si>
  <si>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</si>
  <si>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</si>
  <si>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</si>
  <si>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</si>
  <si>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</si>
  <si>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</si>
  <si>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</si>
  <si>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</si>
  <si>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</si>
  <si>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</si>
  <si>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</si>
  <si>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</si>
  <si>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</si>
  <si>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</si>
  <si>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</si>
  <si>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</si>
  <si>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</si>
  <si>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</si>
  <si>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</si>
  <si>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</si>
  <si>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</si>
  <si>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</si>
  <si>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</si>
  <si>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</si>
  <si>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</si>
  <si>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</si>
  <si>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</si>
  <si>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</si>
  <si>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</si>
  <si>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</si>
  <si>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</si>
  <si>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</si>
  <si>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</si>
  <si>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</si>
  <si>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</si>
  <si>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</si>
  <si>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</si>
  <si>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</si>
  <si>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</si>
  <si>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</si>
  <si>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</si>
  <si>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</si>
  <si>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</si>
  <si>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</si>
  <si>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</si>
  <si>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</si>
  <si>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</si>
  <si>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</si>
  <si>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</si>
  <si>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</si>
  <si>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</si>
  <si>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</si>
  <si>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</si>
  <si>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</si>
  <si>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</si>
  <si>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</si>
  <si>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</si>
  <si>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</si>
  <si>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</si>
  <si>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</si>
  <si>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</si>
  <si>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</si>
  <si>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</si>
  <si>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</si>
  <si>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</si>
  <si>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</si>
  <si>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</si>
  <si>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</si>
  <si>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</si>
  <si>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</si>
  <si>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</si>
  <si>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</si>
  <si>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</si>
  <si>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</si>
  <si>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</si>
  <si>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</si>
  <si>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</si>
  <si>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</si>
  <si>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</si>
  <si>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</si>
  <si>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</si>
  <si>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</si>
  <si>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</si>
  <si>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</si>
  <si>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</si>
  <si>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</si>
  <si>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</si>
  <si>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</si>
  <si>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</si>
  <si>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</si>
  <si>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</si>
  <si>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</si>
  <si>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</si>
  <si>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</si>
  <si>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</si>
  <si>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</si>
  <si>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</si>
  <si>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</si>
  <si>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</si>
  <si>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</si>
  <si>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</si>
  <si>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</si>
  <si>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</si>
  <si>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</si>
  <si>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</si>
  <si>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</si>
  <si>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</si>
  <si>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</si>
  <si>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</si>
  <si>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</si>
  <si>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</si>
  <si>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</si>
  <si>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</si>
  <si>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</si>
  <si>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</si>
  <si>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</si>
  <si>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</si>
  <si>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</si>
  <si>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</si>
  <si>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</si>
  <si>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</si>
  <si>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</si>
  <si>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</si>
  <si>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</si>
  <si>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</si>
  <si>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</si>
  <si>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</si>
  <si>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</si>
  <si>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</si>
  <si>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</si>
  <si>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</si>
  <si>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</si>
  <si>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</si>
  <si>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</si>
  <si>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</si>
  <si>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</si>
  <si>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</si>
  <si>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</si>
  <si>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</si>
  <si>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</si>
  <si>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</si>
  <si>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</si>
  <si>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</si>
  <si>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</si>
  <si>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</si>
  <si>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</si>
  <si>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</si>
  <si>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</si>
  <si>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</si>
  <si>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</si>
  <si>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</si>
  <si>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</si>
  <si>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</si>
  <si>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</si>
  <si>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</si>
  <si>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</si>
  <si>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</si>
  <si>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</si>
  <si>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</si>
  <si>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</si>
  <si>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</si>
  <si>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</si>
  <si>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</si>
  <si>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</si>
  <si>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</si>
  <si>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</si>
  <si>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</si>
  <si>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</si>
  <si>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</si>
  <si>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</si>
  <si>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</si>
  <si>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</si>
  <si>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</si>
  <si>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</si>
  <si>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</si>
  <si>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</si>
  <si>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</si>
  <si>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</si>
  <si>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</si>
  <si>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</si>
  <si>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</si>
  <si>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</si>
  <si>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</si>
  <si>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</si>
  <si>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</si>
  <si>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</si>
  <si>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</si>
  <si>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</si>
  <si>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</si>
  <si>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</si>
  <si>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</si>
  <si>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</si>
  <si>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</si>
  <si>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</si>
  <si>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</si>
  <si>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</si>
  <si>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</si>
  <si>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</si>
  <si>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</si>
  <si>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</si>
  <si>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</si>
  <si>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</si>
  <si>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</si>
  <si>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</si>
  <si>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</si>
  <si>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</si>
  <si>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</si>
  <si>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</si>
  <si>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</si>
  <si>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</si>
  <si>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</si>
  <si>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</si>
  <si>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</si>
  <si>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</si>
  <si>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</si>
  <si>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</si>
  <si>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</si>
  <si>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</si>
  <si>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</si>
  <si>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</si>
  <si>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</si>
  <si>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</si>
  <si>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</si>
  <si>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</si>
  <si>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</si>
  <si>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</si>
  <si>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</si>
  <si>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</si>
  <si>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</si>
  <si>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</si>
  <si>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</si>
  <si>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</si>
  <si>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</si>
  <si>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</si>
  <si>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</si>
  <si>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</si>
  <si>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</si>
  <si>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</si>
  <si>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</si>
  <si>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</si>
  <si>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</si>
  <si>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</si>
  <si>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</si>
  <si>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</si>
  <si>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</si>
  <si>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</si>
  <si>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</si>
  <si>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</si>
  <si>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</si>
  <si>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</si>
  <si>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</si>
  <si>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</si>
  <si>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</si>
  <si>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</si>
  <si>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</si>
  <si>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</si>
  <si>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</si>
  <si>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</si>
  <si>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</si>
  <si>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</si>
  <si>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</si>
  <si>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</si>
  <si>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</si>
  <si>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</si>
  <si>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</si>
  <si>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</si>
  <si>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</si>
  <si>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</si>
  <si>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</si>
  <si>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</si>
  <si>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</si>
  <si>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</si>
  <si>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</si>
  <si>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</si>
  <si>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</si>
  <si>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</si>
  <si>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</si>
  <si>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</si>
  <si>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</si>
  <si>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</si>
  <si>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</si>
  <si>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</si>
  <si>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</si>
  <si>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</si>
  <si>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</si>
  <si>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</si>
  <si>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</si>
  <si>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</si>
  <si>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</si>
  <si>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</si>
  <si>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</si>
  <si>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</si>
  <si>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</si>
  <si>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</si>
  <si>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</si>
  <si>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</si>
  <si>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</si>
  <si>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</si>
  <si>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</si>
  <si>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</si>
  <si>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</si>
  <si>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</si>
  <si>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</si>
  <si>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</si>
  <si>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</si>
  <si>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</si>
  <si>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</si>
  <si>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</si>
  <si>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</si>
  <si>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</si>
  <si>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</si>
  <si>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</si>
  <si>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</si>
  <si>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</si>
  <si>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</si>
  <si>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</si>
  <si>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</si>
  <si>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</si>
  <si>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</si>
  <si>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</si>
  <si>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</si>
  <si>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</si>
  <si>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</si>
  <si>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</si>
  <si>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</si>
  <si>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</si>
  <si>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</si>
  <si>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</si>
  <si>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</si>
  <si>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</si>
  <si>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</si>
  <si>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</si>
  <si>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</si>
  <si>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</si>
  <si>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</si>
  <si>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</si>
  <si>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</si>
  <si>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</si>
  <si>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</si>
  <si>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</si>
  <si>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</si>
  <si>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</si>
  <si>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</si>
  <si>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</si>
  <si>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</si>
  <si>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</si>
  <si>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</si>
  <si>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</si>
  <si>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</si>
  <si>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</si>
  <si>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</si>
  <si>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</si>
  <si>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</si>
  <si>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</si>
  <si>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</si>
  <si>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</si>
  <si>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</si>
  <si>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</si>
  <si>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</si>
  <si>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</si>
  <si>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</si>
  <si>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</si>
  <si>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</si>
  <si>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</si>
  <si>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</si>
  <si>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</si>
  <si>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</si>
  <si>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</si>
  <si>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</si>
  <si>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</si>
  <si>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</si>
  <si>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</si>
  <si>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</si>
  <si>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</si>
  <si>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</si>
  <si>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</si>
  <si>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</si>
  <si>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</si>
  <si>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</si>
  <si>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</si>
  <si>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</si>
  <si>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</si>
  <si>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</si>
  <si>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</si>
  <si>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</si>
  <si>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</si>
  <si>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</si>
  <si>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</si>
  <si>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</si>
  <si>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</si>
  <si>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</si>
  <si>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</si>
  <si>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</si>
  <si>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</si>
  <si>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</si>
  <si>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</si>
  <si>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</si>
  <si>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</si>
  <si>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</si>
  <si>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</si>
  <si>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</si>
  <si>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</si>
  <si>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</si>
  <si>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</si>
  <si>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</si>
  <si>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</si>
  <si>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</si>
  <si>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</si>
  <si>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</si>
  <si>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</si>
  <si>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</si>
  <si>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</si>
  <si>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</si>
  <si>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</si>
  <si>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</si>
  <si>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</si>
  <si>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</si>
  <si>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</si>
  <si>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</si>
  <si>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</si>
  <si>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</si>
  <si>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</si>
  <si>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</si>
  <si>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</si>
  <si>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</si>
  <si>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</si>
  <si>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</si>
  <si>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</si>
  <si>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</si>
  <si>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</si>
  <si>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</si>
  <si>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</si>
  <si>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</si>
  <si>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</si>
  <si>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</si>
  <si>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</si>
  <si>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</si>
  <si>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</si>
  <si>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</si>
  <si>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</si>
  <si>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</si>
  <si>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</si>
  <si>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</si>
  <si>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</si>
  <si>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</si>
  <si>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</si>
  <si>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</si>
  <si>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</si>
  <si>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</si>
  <si>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</si>
  <si>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</si>
  <si>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</si>
  <si>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</si>
  <si>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</si>
  <si>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</si>
  <si>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</si>
  <si>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</si>
  <si>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</si>
  <si>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</si>
  <si>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</si>
  <si>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</si>
  <si>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</si>
  <si>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</si>
  <si>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</si>
  <si>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</si>
  <si>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</si>
  <si>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</si>
  <si>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</si>
  <si>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</si>
  <si>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</si>
  <si>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</si>
  <si>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</si>
  <si>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</si>
  <si>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</si>
  <si>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</si>
  <si>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</si>
  <si>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</si>
  <si>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</si>
  <si>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</si>
  <si>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</si>
  <si>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</si>
  <si>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</si>
  <si>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</si>
  <si>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</si>
  <si>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</si>
  <si>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</si>
  <si>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</si>
  <si>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</si>
  <si>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</si>
  <si>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</si>
  <si>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</si>
  <si>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</si>
  <si>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</si>
  <si>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</si>
  <si>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</si>
  <si>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</si>
  <si>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</si>
  <si>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</si>
  <si>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</si>
  <si>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</si>
  <si>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</si>
  <si>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</si>
  <si>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</si>
  <si>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</si>
  <si>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</si>
  <si>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</si>
  <si>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</si>
  <si>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</si>
  <si>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</si>
  <si>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</si>
  <si>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</si>
  <si>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</si>
  <si>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</si>
  <si>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</si>
  <si>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</si>
  <si>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</si>
  <si>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</si>
  <si>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</si>
  <si>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</si>
  <si>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</si>
  <si>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</si>
  <si>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</si>
  <si>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</si>
  <si>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</si>
  <si>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</si>
  <si>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</si>
  <si>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</si>
  <si>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</si>
  <si>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</si>
  <si>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</si>
  <si>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</si>
  <si>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</si>
  <si>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</si>
  <si>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</si>
  <si>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</si>
  <si>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</si>
  <si>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</si>
  <si>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</si>
  <si>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</si>
  <si>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</si>
  <si>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</si>
  <si>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</si>
  <si>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</si>
  <si>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</si>
  <si>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</si>
  <si>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</si>
  <si>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</si>
  <si>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</si>
  <si>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</si>
  <si>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</si>
  <si>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</si>
  <si>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</si>
  <si>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</si>
  <si>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</si>
  <si>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</si>
  <si>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</si>
  <si>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</si>
  <si>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</si>
  <si>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</si>
  <si>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</si>
  <si>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</si>
  <si>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</si>
  <si>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</si>
  <si>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</si>
  <si>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</si>
  <si>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</si>
  <si>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</si>
  <si>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</si>
  <si>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</si>
  <si>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</si>
  <si>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</si>
  <si>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</si>
  <si>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</si>
  <si>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</si>
  <si>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</si>
  <si>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</si>
  <si>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</si>
  <si>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</si>
  <si>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</si>
  <si>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</si>
  <si>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</si>
  <si>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</si>
  <si>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</si>
  <si>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</si>
  <si>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</si>
  <si>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</si>
  <si>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</si>
  <si>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</si>
  <si>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</si>
  <si>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</si>
  <si>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</si>
  <si>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</si>
  <si>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</si>
  <si>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</si>
  <si>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</si>
  <si>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</si>
  <si>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</si>
  <si>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</si>
  <si>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</si>
  <si>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</si>
  <si>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</si>
  <si>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</si>
  <si>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</si>
  <si>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</si>
  <si>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</si>
  <si>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</si>
  <si>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</si>
  <si>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</si>
  <si>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</si>
  <si>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</si>
  <si>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</si>
  <si>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</si>
  <si>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</si>
  <si>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</si>
  <si>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</si>
  <si>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</si>
  <si>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</si>
  <si>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</si>
  <si>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</si>
  <si>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</si>
  <si>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</si>
  <si>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</si>
  <si>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</si>
  <si>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</si>
  <si>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</si>
  <si>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</si>
  <si>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</si>
  <si>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</si>
  <si>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</si>
  <si>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</si>
  <si>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</si>
  <si>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</si>
  <si>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</si>
  <si>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</si>
  <si>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</si>
  <si>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</si>
  <si>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</si>
  <si>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</si>
  <si>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</si>
  <si>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</si>
  <si>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</si>
  <si>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</si>
  <si>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</si>
  <si>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</si>
  <si>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</si>
  <si>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</si>
  <si>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</si>
  <si>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</si>
  <si>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</si>
  <si>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</si>
  <si>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</si>
  <si>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</si>
  <si>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</si>
  <si>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</si>
  <si>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</si>
  <si>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</si>
  <si>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</si>
  <si>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</si>
  <si>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</si>
  <si>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</si>
  <si>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</si>
  <si>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</si>
  <si>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</si>
  <si>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</si>
  <si>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</si>
  <si>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</si>
  <si>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</si>
  <si>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</si>
  <si>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</si>
  <si>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</si>
  <si>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</si>
  <si>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</si>
  <si>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</si>
  <si>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</si>
  <si>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</si>
  <si>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</si>
  <si>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</si>
  <si>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</si>
  <si>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</si>
  <si>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</si>
  <si>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</si>
  <si>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</si>
  <si>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</si>
  <si>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</si>
  <si>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</si>
  <si>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</si>
  <si>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</si>
  <si>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</si>
  <si>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</si>
  <si>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</si>
  <si>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</si>
  <si>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</si>
  <si>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</si>
  <si>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</si>
  <si>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</si>
  <si>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</si>
  <si>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</si>
  <si>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</si>
  <si>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</si>
  <si>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</si>
  <si>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</si>
  <si>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</si>
  <si>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</si>
  <si>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</si>
  <si>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</si>
  <si>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</si>
  <si>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</si>
  <si>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</si>
  <si>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</si>
  <si>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</si>
  <si>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</si>
  <si>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</si>
  <si>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</si>
  <si>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</si>
  <si>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</si>
  <si>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</si>
  <si>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</si>
  <si>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</si>
  <si>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</si>
  <si>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</si>
  <si>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</si>
  <si>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</si>
  <si>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</si>
  <si>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</si>
  <si>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</si>
  <si>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</si>
  <si>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</si>
  <si>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</si>
  <si>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</si>
  <si>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</si>
  <si>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</si>
  <si>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</si>
  <si>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</si>
  <si>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</si>
  <si>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</si>
  <si>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</si>
  <si>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</si>
  <si>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</si>
  <si>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</si>
  <si>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</si>
  <si>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</si>
  <si>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</si>
  <si>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</si>
  <si>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</si>
  <si>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</si>
  <si>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</si>
  <si>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</si>
  <si>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</si>
  <si>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</si>
  <si>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</si>
  <si>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</si>
  <si>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</si>
  <si>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</si>
  <si>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</si>
  <si>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</si>
  <si>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</si>
  <si>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</si>
  <si>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</si>
  <si>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</si>
  <si>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</si>
  <si>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</si>
  <si>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</si>
  <si>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</si>
  <si>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</si>
  <si>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</si>
  <si>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</si>
  <si>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</si>
  <si>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</si>
  <si>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</si>
  <si>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</si>
  <si>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</si>
  <si>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</si>
  <si>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</si>
  <si>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</si>
  <si>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</si>
  <si>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</si>
  <si>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</si>
  <si>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</si>
  <si>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</si>
  <si>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</si>
  <si>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</si>
  <si>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</si>
  <si>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</si>
  <si>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</si>
  <si>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</si>
  <si>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</si>
  <si>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</si>
  <si>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</si>
  <si>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</si>
  <si>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</si>
  <si>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</si>
  <si>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</si>
  <si>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</si>
  <si>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</si>
  <si>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</si>
  <si>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</si>
  <si>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</si>
  <si>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</si>
  <si>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</si>
  <si>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</si>
  <si>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</si>
  <si>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</si>
  <si>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</si>
  <si>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</si>
  <si>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</si>
  <si>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</si>
  <si>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</si>
  <si>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</si>
  <si>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</si>
  <si>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</si>
  <si>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</si>
  <si>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</si>
  <si>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</si>
  <si>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</si>
  <si>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</si>
  <si>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</si>
  <si>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</si>
  <si>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</si>
  <si>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</si>
  <si>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</si>
  <si>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</si>
  <si>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</si>
  <si>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</si>
  <si>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</si>
  <si>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</si>
  <si>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</si>
  <si>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</si>
  <si>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</si>
  <si>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</si>
  <si>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</si>
  <si>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</si>
  <si>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</si>
  <si>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</si>
  <si>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</si>
  <si>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</si>
  <si>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</si>
  <si>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</si>
  <si>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</si>
  <si>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</si>
  <si>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</si>
  <si>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</si>
  <si>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</si>
  <si>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</si>
  <si>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</si>
  <si>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</si>
  <si>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</si>
  <si>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</si>
  <si>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</si>
  <si>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</si>
  <si>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</si>
  <si>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</si>
  <si>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</si>
  <si>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</si>
  <si>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</si>
  <si>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</si>
  <si>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</si>
  <si>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</si>
  <si>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</si>
  <si>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</si>
  <si>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</si>
  <si>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</si>
  <si>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</si>
  <si>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</si>
  <si>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</si>
  <si>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</si>
  <si>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</si>
  <si>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</si>
  <si>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</si>
  <si>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</si>
  <si>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</si>
  <si>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</si>
  <si>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</si>
  <si>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</si>
  <si>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</si>
  <si>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</si>
  <si>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</si>
  <si>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</si>
  <si>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</si>
  <si>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</si>
  <si>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</si>
  <si>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</si>
  <si>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</si>
  <si>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</si>
  <si>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</si>
  <si>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</si>
  <si>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</si>
  <si>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</si>
  <si>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</si>
  <si>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</si>
  <si>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</si>
  <si>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</si>
  <si>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</si>
  <si>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</si>
  <si>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</si>
  <si>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</si>
  <si>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</si>
  <si>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</si>
  <si>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</si>
  <si>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</si>
  <si>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</si>
  <si>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</si>
  <si>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</si>
  <si>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</si>
  <si>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</si>
  <si>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</si>
  <si>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</si>
  <si>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</si>
  <si>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</si>
  <si>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</si>
  <si>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</si>
  <si>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</si>
  <si>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</si>
  <si>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</si>
  <si>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</si>
  <si>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</si>
  <si>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</si>
  <si>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</si>
  <si>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</si>
  <si>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</si>
  <si>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</si>
  <si>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</si>
  <si>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</si>
  <si>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</si>
  <si>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</si>
  <si>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</si>
  <si>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</si>
  <si>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</si>
  <si>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</si>
  <si>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</si>
  <si>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</si>
  <si>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</si>
  <si>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</si>
  <si>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</si>
  <si>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</si>
  <si>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</si>
  <si>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</si>
  <si>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</si>
  <si>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</si>
  <si>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</si>
  <si>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</si>
  <si>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</si>
  <si>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</si>
  <si>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</si>
  <si>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</si>
  <si>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</si>
  <si>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</si>
  <si>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</si>
  <si>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</si>
  <si>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</si>
  <si>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</si>
  <si>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</si>
  <si>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</si>
  <si>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</si>
  <si>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</si>
  <si>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</si>
  <si>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</si>
  <si>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</si>
  <si>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</si>
  <si>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</si>
  <si>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</si>
  <si>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</si>
  <si>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</si>
  <si>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</si>
  <si>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</si>
  <si>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</si>
  <si>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</si>
  <si>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</si>
  <si>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</si>
  <si>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</si>
  <si>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</si>
  <si>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</si>
  <si>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</si>
  <si>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</si>
  <si>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</si>
  <si>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</si>
  <si>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</si>
  <si>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</si>
  <si>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</si>
  <si>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</si>
  <si>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</si>
  <si>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</si>
  <si>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</si>
  <si>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</si>
  <si>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</si>
  <si>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</si>
  <si>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</si>
  <si>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</si>
  <si>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</si>
  <si>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</si>
  <si>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</si>
  <si>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</si>
  <si>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</si>
  <si>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</si>
  <si>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</si>
  <si>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</si>
  <si>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</si>
  <si>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</si>
  <si>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</si>
  <si>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</si>
  <si>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</si>
  <si>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</si>
  <si>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</si>
  <si>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</si>
  <si>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</si>
  <si>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</si>
  <si>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</si>
  <si>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</si>
  <si>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</si>
  <si>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</si>
  <si>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</si>
  <si>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</si>
  <si>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</si>
  <si>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</si>
  <si>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</si>
  <si>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</si>
  <si>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</si>
  <si>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</si>
  <si>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</si>
  <si>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</si>
  <si>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</si>
  <si>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</si>
  <si>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</si>
  <si>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</si>
  <si>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</si>
  <si>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</si>
  <si>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</si>
  <si>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</si>
  <si>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</si>
  <si>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</si>
  <si>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</si>
  <si>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</si>
  <si>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</si>
  <si>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</si>
  <si>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</si>
  <si>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</si>
  <si>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</si>
  <si>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</si>
  <si>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</si>
  <si>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</si>
  <si>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</si>
  <si>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</si>
  <si>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</si>
  <si>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</si>
  <si>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</si>
  <si>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</si>
  <si>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</si>
  <si>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</si>
  <si>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</si>
  <si>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</si>
  <si>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</si>
  <si>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</si>
  <si>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</si>
  <si>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</si>
  <si>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</si>
  <si>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</si>
  <si>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</si>
  <si>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</si>
  <si>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</si>
  <si>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</si>
  <si>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</si>
  <si>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</si>
  <si>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</si>
  <si>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</si>
  <si>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</si>
  <si>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</si>
  <si>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</si>
  <si>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</si>
  <si>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</si>
  <si>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</si>
  <si>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</si>
  <si>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</si>
  <si>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</si>
  <si>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</si>
  <si>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</si>
  <si>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</si>
  <si>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</si>
  <si>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</si>
  <si>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</si>
  <si>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</si>
  <si>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</si>
  <si>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</si>
  <si>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</si>
  <si>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</si>
  <si>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</si>
  <si>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</si>
  <si>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</si>
  <si>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</si>
  <si>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</si>
  <si>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</si>
  <si>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</si>
  <si>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</si>
  <si>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</si>
  <si>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</si>
  <si>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</si>
  <si>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</si>
  <si>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</si>
  <si>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</si>
  <si>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</si>
  <si>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</si>
  <si>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</si>
  <si>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</si>
  <si>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</si>
  <si>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</si>
  <si>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</si>
  <si>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</si>
  <si>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</si>
  <si>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</si>
  <si>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</si>
  <si>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</si>
  <si>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</si>
  <si>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</si>
  <si>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</si>
  <si>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</si>
  <si>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</si>
  <si>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</si>
  <si>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</si>
  <si>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</si>
  <si>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</si>
  <si>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</si>
  <si>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</si>
  <si>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</si>
  <si>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</si>
  <si>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</si>
  <si>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</si>
  <si>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</si>
  <si>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</si>
  <si>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</si>
  <si>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</si>
  <si>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</si>
  <si>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</si>
  <si>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</si>
  <si>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</si>
  <si>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</si>
  <si>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</si>
  <si>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</si>
  <si>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</si>
  <si>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</si>
  <si>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</si>
  <si>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</si>
  <si>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</si>
  <si>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</si>
  <si>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</si>
  <si>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</si>
  <si>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</si>
  <si>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</si>
  <si>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</si>
  <si>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</si>
  <si>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</si>
  <si>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</si>
  <si>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</si>
  <si>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</si>
  <si>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</si>
  <si>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</si>
  <si>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</si>
  <si>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</si>
  <si>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</si>
  <si>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</si>
  <si>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</si>
  <si>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</si>
  <si>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</si>
  <si>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</si>
  <si>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</si>
  <si>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</si>
  <si>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</si>
  <si>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</si>
  <si>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</si>
  <si>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</si>
  <si>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</si>
  <si>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</si>
  <si>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</si>
  <si>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</si>
  <si>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</si>
  <si>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</si>
  <si>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</si>
  <si>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</si>
  <si>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</si>
  <si>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</si>
  <si>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</si>
  <si>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</si>
  <si>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</si>
  <si>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</si>
  <si>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</si>
  <si>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</si>
  <si>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</si>
  <si>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</si>
  <si>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</si>
  <si>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</si>
  <si>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</si>
  <si>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</si>
  <si>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</si>
  <si>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</si>
  <si>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</si>
  <si>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</si>
  <si>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</si>
  <si>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</si>
  <si>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</si>
  <si>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</si>
  <si>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</si>
  <si>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</si>
  <si>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</si>
  <si>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</si>
  <si>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</si>
  <si>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</si>
  <si>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</si>
  <si>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</si>
  <si>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</si>
  <si>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</si>
  <si>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</si>
  <si>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</si>
  <si>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</si>
  <si>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</si>
  <si>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</si>
  <si>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</si>
  <si>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</si>
  <si>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</si>
  <si>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</si>
  <si>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</si>
  <si>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</si>
  <si>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</si>
  <si>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</si>
  <si>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</si>
  <si>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</si>
  <si>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</si>
  <si>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</si>
  <si>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</si>
  <si>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</si>
  <si>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</si>
  <si>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</si>
  <si>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</si>
  <si>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</si>
  <si>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</si>
  <si>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</si>
  <si>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</si>
  <si>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</si>
  <si>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</si>
  <si>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</si>
  <si>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</si>
  <si>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</si>
  <si>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</si>
  <si>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</si>
  <si>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</si>
  <si>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</si>
  <si>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</si>
  <si>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</si>
  <si>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</si>
  <si>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</si>
  <si>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</si>
  <si>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</si>
  <si>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</si>
  <si>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</si>
  <si>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</si>
  <si>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</si>
  <si>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</si>
  <si>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</si>
  <si>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</si>
  <si>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</si>
  <si>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</si>
  <si>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</si>
  <si>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</si>
  <si>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</si>
  <si>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</si>
  <si>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</si>
  <si>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</si>
  <si>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</si>
  <si>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</si>
  <si>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</si>
  <si>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</si>
  <si>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</si>
  <si>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</si>
  <si>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</si>
  <si>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</si>
  <si>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</si>
  <si>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</si>
  <si>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</si>
  <si>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</si>
  <si>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</si>
  <si>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</si>
  <si>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</si>
  <si>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</si>
  <si>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</si>
  <si>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</si>
  <si>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</si>
  <si>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</si>
  <si>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</si>
  <si>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</si>
  <si>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</si>
  <si>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</si>
  <si>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</si>
  <si>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</si>
  <si>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</si>
  <si>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</si>
  <si>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</si>
  <si>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</si>
  <si>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</si>
  <si>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</si>
  <si>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</si>
  <si>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</si>
  <si>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</si>
  <si>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</si>
  <si>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</si>
  <si>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</si>
  <si>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</si>
  <si>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</si>
  <si>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</si>
  <si>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</si>
  <si>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</si>
  <si>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</si>
  <si>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</si>
  <si>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</si>
  <si>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</si>
  <si>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</si>
  <si>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</si>
  <si>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</si>
  <si>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</si>
  <si>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</si>
  <si>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</si>
  <si>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</si>
  <si>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</si>
  <si>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</si>
  <si>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</si>
  <si>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</si>
  <si>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</si>
  <si>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</si>
  <si>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</si>
  <si>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</si>
  <si>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</si>
  <si>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</si>
  <si>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</si>
  <si>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</si>
  <si>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</si>
  <si>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</si>
  <si>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</si>
  <si>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</si>
  <si>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</si>
  <si>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</si>
  <si>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</si>
  <si>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</si>
  <si>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</si>
  <si>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</si>
  <si>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</si>
  <si>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</si>
  <si>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</si>
  <si>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</si>
  <si>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</si>
  <si>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</si>
  <si>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</si>
  <si>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</si>
  <si>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</si>
  <si>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</si>
  <si>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</si>
  <si>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</si>
  <si>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</si>
  <si>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</si>
  <si>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</si>
  <si>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</si>
  <si>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</si>
  <si>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</si>
  <si>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</si>
  <si>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</si>
  <si>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</si>
  <si>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</si>
  <si>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</si>
  <si>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</si>
  <si>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</si>
  <si>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</si>
  <si>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</si>
  <si>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</si>
  <si>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</si>
  <si>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</si>
  <si>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</si>
  <si>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</si>
  <si>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</si>
  <si>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</si>
  <si>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</si>
  <si>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</si>
  <si>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</si>
  <si>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</si>
  <si>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</si>
  <si>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</si>
  <si>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</si>
  <si>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</si>
  <si>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</si>
  <si>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</si>
  <si>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</si>
  <si>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</si>
  <si>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</si>
  <si>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</si>
  <si>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</si>
  <si>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</si>
  <si>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</si>
  <si>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</si>
  <si>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</si>
  <si>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</si>
  <si>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</si>
  <si>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</si>
  <si>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</si>
  <si>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</si>
  <si>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</si>
  <si>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</si>
  <si>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</si>
  <si>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</si>
  <si>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</si>
  <si>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</si>
  <si>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</si>
  <si>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</si>
  <si>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</si>
  <si>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</si>
  <si>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</si>
  <si>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</si>
  <si>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</si>
  <si>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</si>
  <si>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</si>
  <si>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</si>
  <si>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</si>
  <si>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</si>
  <si>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</si>
  <si>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</si>
  <si>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</si>
  <si>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</si>
  <si>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</si>
  <si>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</si>
  <si>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</si>
  <si>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</si>
  <si>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</si>
  <si>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</si>
  <si>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</si>
  <si>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</si>
  <si>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</si>
  <si>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</si>
  <si>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</si>
  <si>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</si>
  <si>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</si>
  <si>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</si>
  <si>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</si>
  <si>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</si>
  <si>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</si>
  <si>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</si>
  <si>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</si>
  <si>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</si>
  <si>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</si>
  <si>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</si>
  <si>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</si>
  <si>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</si>
  <si>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</si>
  <si>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</si>
  <si>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</si>
  <si>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</si>
  <si>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</si>
  <si>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</si>
  <si>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</si>
  <si>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</si>
  <si>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</si>
  <si>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</si>
  <si>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</si>
  <si>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</si>
  <si>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</si>
  <si>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</si>
  <si>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</si>
  <si>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</si>
  <si>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</si>
  <si>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</si>
  <si>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</si>
  <si>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</si>
  <si>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</si>
  <si>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</si>
  <si>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</si>
  <si>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</si>
  <si>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</si>
  <si>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</si>
  <si>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</si>
  <si>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</si>
  <si>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</si>
  <si>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</si>
  <si>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</si>
  <si>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</si>
  <si>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</si>
  <si>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</si>
  <si>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</si>
  <si>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</si>
  <si>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</si>
  <si>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</si>
  <si>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</si>
  <si>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</si>
  <si>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</si>
  <si>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</si>
  <si>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</si>
  <si>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</si>
  <si>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</si>
  <si>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</si>
  <si>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</si>
  <si>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</si>
  <si>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</si>
  <si>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</si>
  <si>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</si>
  <si>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</si>
  <si>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</si>
  <si>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</si>
  <si>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</si>
  <si>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</si>
  <si>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</si>
  <si>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</si>
  <si>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</si>
  <si>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</si>
  <si>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</si>
  <si>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</si>
  <si>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</si>
  <si>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</si>
  <si>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</si>
  <si>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</si>
  <si>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</si>
  <si>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</si>
  <si>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</si>
  <si>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</si>
  <si>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</si>
  <si>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</si>
  <si>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</si>
  <si>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</si>
  <si>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</si>
  <si>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</si>
  <si>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</si>
  <si>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</si>
  <si>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</si>
  <si>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</si>
  <si>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</si>
  <si>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</si>
  <si>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</si>
  <si>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</si>
  <si>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</si>
  <si>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</si>
  <si>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</si>
  <si>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</si>
  <si>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</si>
  <si>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</si>
  <si>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</si>
  <si>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</si>
  <si>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</si>
  <si>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</si>
  <si>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</si>
  <si>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</si>
  <si>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</si>
  <si>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</si>
  <si>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</si>
  <si>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</si>
  <si>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</si>
  <si>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</si>
  <si>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</si>
  <si>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</si>
  <si>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</si>
  <si>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</si>
  <si>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</si>
  <si>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</si>
  <si>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</si>
  <si>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</si>
  <si>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</si>
  <si>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</si>
  <si>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</si>
  <si>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</si>
  <si>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</si>
  <si>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</si>
  <si>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</si>
  <si>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</si>
  <si>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</si>
  <si>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</si>
  <si>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</si>
  <si>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</si>
  <si>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</si>
  <si>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</si>
  <si>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</si>
  <si>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</si>
  <si>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</si>
  <si>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</si>
  <si>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</si>
  <si>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</si>
  <si>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</si>
  <si>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</si>
  <si>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</si>
  <si>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</si>
  <si>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</si>
  <si>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</si>
  <si>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</si>
  <si>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</si>
  <si>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</si>
  <si>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</si>
  <si>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</si>
  <si>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</si>
  <si>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</si>
  <si>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</si>
  <si>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</si>
  <si>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</si>
  <si>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</si>
  <si>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</si>
  <si>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</si>
  <si>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</si>
  <si>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</si>
  <si>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</si>
  <si>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</si>
  <si>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</si>
  <si>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</si>
  <si>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</si>
  <si>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</si>
  <si>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</si>
  <si>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</si>
  <si>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</si>
  <si>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</si>
  <si>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</si>
  <si>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</si>
  <si>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</si>
  <si>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</si>
  <si>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</si>
  <si>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</si>
  <si>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</si>
  <si>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</si>
  <si>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</si>
  <si>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</si>
  <si>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</si>
  <si>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</si>
  <si>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</si>
  <si>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</si>
  <si>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</si>
  <si>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</si>
  <si>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</si>
  <si>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</si>
  <si>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</si>
  <si>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</si>
  <si>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</si>
  <si>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</si>
  <si>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</si>
  <si>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</si>
  <si>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</si>
  <si>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</si>
  <si>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</si>
  <si>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</si>
  <si>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</si>
  <si>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</si>
  <si>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</si>
  <si>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</si>
  <si>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</si>
  <si>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</si>
  <si>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</si>
  <si>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</si>
  <si>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</si>
  <si>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</si>
  <si>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</si>
  <si>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</si>
  <si>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</si>
  <si>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</si>
  <si>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</si>
  <si>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</si>
  <si>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</si>
  <si>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</si>
  <si>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</si>
  <si>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</si>
  <si>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</si>
  <si>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</si>
  <si>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</si>
  <si>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</si>
  <si>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</si>
  <si>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</si>
  <si>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</si>
  <si>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</si>
  <si>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</si>
  <si>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</si>
  <si>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</si>
  <si>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</si>
  <si>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</si>
  <si>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</si>
  <si>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</si>
  <si>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</si>
  <si>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</si>
  <si>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</si>
  <si>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</si>
  <si>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</si>
  <si>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</si>
  <si>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</si>
  <si>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</si>
  <si>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</si>
  <si>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</si>
  <si>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</si>
  <si>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</si>
  <si>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</si>
  <si>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</si>
  <si>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</si>
  <si>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</si>
  <si>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</si>
  <si>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</si>
  <si>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</si>
  <si>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</si>
  <si>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</si>
  <si>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</si>
  <si>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</si>
  <si>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</si>
  <si>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</si>
  <si>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</si>
  <si>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</si>
  <si>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</si>
  <si>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</si>
  <si>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</si>
  <si>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</si>
  <si>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</si>
  <si>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</si>
  <si>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</si>
  <si>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</si>
  <si>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</si>
  <si>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</si>
  <si>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</si>
  <si>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</si>
  <si>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</si>
  <si>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</si>
  <si>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</si>
  <si>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</si>
  <si>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</si>
  <si>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</si>
  <si>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</si>
  <si>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</si>
  <si>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</si>
  <si>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</si>
  <si>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</si>
  <si>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</si>
  <si>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</si>
  <si>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</si>
  <si>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</si>
  <si>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</si>
  <si>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</si>
  <si>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</si>
  <si>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</si>
  <si>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</si>
  <si>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</si>
  <si>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</si>
  <si>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</si>
  <si>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</si>
  <si>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</si>
  <si>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</si>
  <si>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</si>
  <si>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</si>
  <si>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</si>
  <si>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</si>
  <si>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</si>
  <si>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</si>
  <si>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</si>
  <si>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</si>
  <si>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</si>
  <si>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</si>
  <si>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</si>
  <si>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</si>
  <si>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</si>
  <si>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</si>
  <si>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</si>
  <si>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</si>
  <si>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</si>
  <si>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</si>
  <si>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</si>
  <si>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</si>
  <si>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</si>
  <si>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</si>
  <si>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</si>
  <si>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</si>
  <si>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</si>
  <si>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</si>
  <si>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</si>
  <si>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</si>
  <si>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</si>
  <si>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</si>
  <si>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</si>
  <si>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</si>
  <si>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</si>
  <si>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</si>
  <si>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</si>
  <si>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</si>
  <si>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</si>
  <si>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</si>
  <si>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</si>
  <si>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</si>
  <si>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</si>
  <si>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</si>
  <si>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</si>
  <si>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</si>
  <si>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</si>
  <si>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</si>
  <si>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</si>
  <si>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</si>
  <si>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</si>
  <si>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</si>
  <si>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</si>
  <si>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</si>
  <si>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</si>
  <si>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</si>
  <si>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</si>
  <si>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</si>
  <si>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</si>
  <si>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</si>
  <si>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</si>
  <si>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</si>
  <si>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</si>
  <si>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</si>
  <si>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</si>
  <si>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</si>
  <si>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</si>
  <si>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</si>
  <si>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</si>
  <si>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</si>
  <si>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</si>
  <si>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</si>
  <si>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</si>
  <si>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</si>
  <si>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</si>
  <si>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</si>
  <si>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</si>
  <si>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</si>
  <si>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</si>
  <si>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</si>
  <si>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</si>
  <si>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</si>
  <si>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</si>
  <si>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</si>
  <si>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</si>
  <si>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</si>
  <si>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</si>
  <si>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</si>
  <si>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</si>
  <si>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</si>
  <si>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</si>
  <si>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</si>
  <si>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</si>
  <si>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</si>
  <si>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</si>
  <si>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</si>
  <si>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</si>
  <si>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</si>
  <si>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</si>
  <si>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</si>
  <si>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</si>
  <si>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</si>
  <si>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</si>
  <si>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</si>
  <si>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</si>
  <si>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</si>
  <si>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</si>
  <si>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</si>
  <si>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</si>
  <si>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</si>
  <si>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</si>
  <si>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</si>
  <si>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</si>
  <si>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</si>
  <si>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</si>
  <si>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</si>
  <si>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</si>
  <si>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</si>
  <si>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</si>
  <si>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</si>
  <si>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</si>
  <si>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</si>
  <si>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</si>
  <si>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</si>
  <si>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</si>
  <si>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</si>
  <si>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</si>
  <si>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</si>
  <si>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</si>
  <si>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</si>
  <si>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</si>
  <si>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</si>
  <si>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</si>
  <si>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</si>
  <si>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</si>
  <si>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</si>
  <si>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</si>
  <si>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</si>
  <si>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</si>
  <si>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</si>
  <si>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</si>
  <si>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</si>
  <si>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</si>
  <si>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</si>
  <si>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</si>
  <si>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</si>
  <si>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</si>
  <si>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</si>
  <si>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</si>
  <si>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</si>
  <si>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</si>
  <si>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</si>
  <si>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</si>
  <si>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</si>
  <si>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</si>
  <si>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</si>
  <si>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</si>
  <si>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</si>
  <si>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</si>
  <si>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</si>
  <si>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</si>
  <si>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</si>
  <si>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</si>
  <si>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</si>
  <si>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</si>
  <si>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</si>
  <si>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</si>
  <si>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</si>
  <si>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</si>
  <si>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</si>
  <si>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</si>
  <si>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</si>
  <si>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</si>
  <si>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</si>
  <si>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</si>
  <si>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</si>
  <si>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</si>
  <si>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</si>
  <si>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</si>
  <si>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</si>
  <si>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</si>
  <si>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</si>
  <si>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</si>
  <si>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</si>
  <si>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</si>
  <si>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</si>
  <si>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</si>
  <si>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</si>
  <si>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</si>
  <si>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</si>
  <si>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</si>
  <si>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</si>
  <si>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</si>
  <si>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</si>
  <si>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</si>
  <si>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</si>
  <si>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</si>
  <si>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</si>
  <si>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</si>
  <si>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</si>
  <si>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</si>
  <si>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</si>
  <si>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</si>
  <si>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</si>
  <si>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</si>
  <si>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</si>
  <si>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</si>
  <si>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</si>
  <si>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</si>
  <si>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</si>
  <si>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</si>
  <si>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</si>
  <si>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</si>
  <si>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</si>
  <si>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</si>
  <si>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</si>
  <si>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</si>
  <si>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</si>
  <si>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</si>
  <si>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</si>
  <si>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</si>
  <si>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</si>
  <si>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</si>
  <si>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</si>
  <si>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</si>
  <si>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</si>
  <si>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</si>
  <si>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</si>
  <si>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</si>
  <si>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</si>
  <si>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</si>
  <si>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</si>
  <si>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</si>
  <si>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</si>
  <si>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</si>
  <si>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</si>
  <si>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</si>
  <si>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</si>
  <si>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</si>
  <si>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</si>
  <si>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</si>
  <si>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</si>
  <si>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</si>
  <si>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</si>
  <si>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</si>
  <si>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</si>
  <si>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</si>
  <si>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</si>
  <si>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</si>
  <si>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</si>
  <si>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</si>
  <si>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</si>
  <si>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</si>
  <si>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</si>
  <si>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</si>
  <si>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</si>
  <si>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</si>
  <si>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</si>
  <si>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</si>
  <si>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</si>
  <si>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</si>
  <si>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</si>
  <si>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</si>
  <si>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</si>
  <si>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</si>
  <si>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</si>
  <si>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</si>
  <si>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</si>
  <si>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</si>
  <si>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</si>
  <si>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</si>
  <si>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</si>
  <si>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</si>
  <si>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</si>
  <si>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</si>
  <si>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</si>
  <si>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</si>
  <si>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</si>
  <si>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</si>
  <si>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</si>
  <si>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</si>
  <si>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</si>
  <si>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</si>
  <si>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</si>
  <si>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</si>
  <si>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</si>
  <si>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</si>
  <si>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</si>
  <si>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</si>
  <si>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</si>
  <si>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</si>
  <si>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</si>
  <si>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</si>
  <si>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</si>
  <si>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</si>
  <si>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</si>
  <si>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</si>
  <si>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</si>
  <si>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</si>
  <si>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</si>
  <si>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</si>
  <si>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</si>
  <si>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</si>
  <si>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</si>
  <si>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</si>
  <si>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</si>
  <si>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</si>
  <si>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</si>
  <si>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</si>
  <si>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</si>
  <si>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</si>
  <si>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</si>
  <si>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</si>
  <si>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</si>
  <si>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</si>
  <si>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</si>
  <si>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</si>
  <si>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</si>
  <si>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</si>
  <si>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</si>
  <si>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</si>
  <si>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</si>
  <si>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</si>
  <si>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</si>
  <si>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</si>
  <si>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</si>
  <si>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</si>
  <si>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</si>
  <si>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</si>
  <si>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</si>
  <si>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</si>
  <si>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</si>
  <si>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</si>
  <si>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</si>
  <si>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</si>
  <si>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</si>
  <si>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</si>
  <si>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</si>
  <si>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</si>
  <si>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</si>
  <si>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</si>
  <si>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</si>
  <si>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</si>
  <si>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</si>
  <si>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</si>
  <si>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</si>
  <si>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</si>
  <si>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</si>
  <si>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</si>
  <si>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</si>
  <si>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</si>
  <si>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</si>
  <si>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</si>
  <si>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</si>
  <si>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</si>
  <si>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</si>
  <si>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</si>
  <si>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</si>
  <si>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</si>
  <si>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</si>
  <si>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</si>
  <si>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</si>
  <si>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</si>
  <si>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</si>
  <si>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</si>
  <si>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</si>
  <si>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</si>
  <si>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</si>
  <si>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</si>
  <si>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</si>
  <si>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</si>
  <si>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</si>
  <si>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</si>
  <si>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</si>
  <si>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</si>
  <si>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</si>
  <si>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</si>
  <si>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</si>
  <si>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</si>
  <si>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</si>
  <si>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</si>
  <si>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</si>
  <si>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</si>
  <si>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</si>
  <si>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</si>
  <si>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</si>
  <si>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</si>
  <si>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</si>
  <si>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</si>
  <si>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</si>
  <si>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</si>
  <si>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</si>
  <si>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</si>
  <si>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</si>
  <si>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</si>
  <si>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</si>
  <si>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</si>
  <si>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</si>
  <si>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</si>
  <si>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</si>
  <si>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</si>
  <si>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</si>
  <si>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</si>
  <si>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</si>
  <si>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</si>
  <si>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</si>
  <si>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</si>
  <si>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</si>
  <si>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</si>
  <si>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</si>
  <si>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</si>
  <si>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</si>
  <si>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</si>
  <si>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</si>
  <si>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</si>
  <si>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</si>
  <si>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</si>
  <si>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</si>
  <si>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</si>
  <si>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</si>
  <si>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</si>
  <si>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</si>
  <si>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</si>
  <si>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</si>
  <si>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</si>
  <si>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</si>
  <si>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</si>
  <si>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</si>
  <si>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</si>
  <si>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</si>
  <si>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</si>
  <si>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</si>
  <si>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</si>
  <si>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</si>
  <si>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</si>
  <si>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</si>
  <si>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</si>
  <si>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</si>
  <si>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</si>
  <si>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</si>
  <si>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</si>
  <si>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</si>
  <si>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</si>
  <si>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</si>
  <si>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</si>
  <si>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</si>
  <si>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</si>
  <si>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</si>
  <si>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</si>
  <si>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</si>
  <si>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</si>
  <si>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</si>
  <si>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</si>
  <si>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</si>
  <si>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</si>
  <si>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</si>
  <si>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</si>
  <si>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</si>
  <si>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</si>
  <si>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</si>
  <si>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</si>
  <si>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</si>
  <si>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</si>
  <si>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</si>
  <si>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</si>
  <si>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</si>
  <si>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</si>
  <si>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</si>
  <si>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</si>
  <si>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</si>
  <si>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</si>
  <si>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</si>
  <si>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</si>
  <si>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</si>
  <si>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</si>
  <si>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</si>
  <si>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</si>
  <si>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</si>
  <si>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</si>
  <si>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</si>
  <si>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</si>
  <si>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</si>
  <si>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</si>
  <si>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</si>
  <si>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</si>
  <si>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</si>
  <si>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</si>
  <si>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</si>
  <si>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</si>
  <si>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</si>
  <si>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</si>
  <si>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</si>
  <si>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</si>
  <si>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</si>
  <si>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</si>
  <si>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</si>
  <si>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</si>
  <si>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</si>
  <si>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</si>
  <si>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</si>
  <si>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</si>
  <si>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</si>
  <si>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</si>
  <si>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</si>
  <si>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</si>
  <si>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</si>
  <si>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</si>
  <si>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</si>
  <si>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</si>
  <si>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</si>
  <si>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</si>
  <si>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</si>
  <si>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</si>
  <si>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</si>
  <si>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</si>
  <si>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</si>
  <si>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</si>
  <si>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</si>
  <si>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</si>
  <si>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</si>
  <si>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</si>
  <si>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</si>
  <si>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</si>
  <si>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</si>
  <si>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</si>
  <si>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</si>
  <si>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</si>
  <si>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</si>
  <si>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</si>
  <si>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</si>
  <si>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</si>
  <si>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</si>
  <si>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</si>
  <si>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</si>
  <si>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</si>
  <si>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</si>
  <si>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</si>
  <si>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</si>
  <si>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</si>
  <si>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</si>
  <si>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</si>
  <si>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</si>
  <si>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</si>
  <si>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</si>
  <si>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</si>
  <si>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</si>
  <si>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</si>
  <si>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</si>
  <si>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</si>
  <si>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</si>
  <si>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</si>
  <si>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</si>
  <si>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</si>
  <si>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</si>
  <si>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</si>
  <si>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</si>
  <si>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</si>
  <si>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</si>
  <si>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</si>
  <si>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</si>
  <si>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</si>
  <si>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</si>
  <si>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</si>
  <si>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</si>
  <si>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</si>
  <si>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</si>
  <si>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</si>
  <si>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</si>
  <si>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</si>
  <si>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</si>
  <si>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</si>
  <si>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</si>
  <si>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</si>
  <si>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</si>
  <si>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</si>
  <si>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</si>
  <si>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</si>
  <si>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</si>
  <si>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</si>
  <si>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</si>
  <si>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</si>
  <si>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</si>
  <si>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</si>
  <si>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</si>
  <si>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</si>
  <si>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</si>
  <si>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</si>
  <si>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</si>
  <si>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</si>
  <si>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</si>
  <si>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</si>
  <si>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</si>
  <si>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</si>
  <si>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</si>
  <si>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</si>
  <si>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</si>
  <si>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</si>
  <si>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</si>
  <si>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</si>
  <si>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</si>
  <si>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</si>
  <si>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</si>
  <si>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</si>
  <si>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</si>
  <si>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</si>
  <si>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</si>
  <si>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</si>
  <si>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</si>
  <si>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</si>
  <si>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</si>
  <si>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</si>
  <si>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</si>
  <si>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</si>
  <si>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</si>
  <si>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</si>
  <si>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</si>
  <si>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</si>
  <si>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</si>
  <si>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</si>
  <si>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</si>
  <si>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</si>
  <si>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</si>
  <si>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</si>
  <si>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</si>
  <si>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</si>
  <si>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</si>
  <si>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</si>
  <si>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</si>
  <si>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</si>
  <si>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</si>
  <si>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</si>
  <si>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</si>
  <si>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</si>
  <si>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</si>
  <si>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</si>
  <si>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</si>
  <si>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</si>
  <si>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</si>
  <si>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</si>
  <si>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</si>
  <si>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</si>
  <si>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</si>
  <si>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</si>
  <si>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</si>
  <si>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</si>
  <si>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</si>
  <si>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</si>
  <si>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</si>
  <si>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</si>
  <si>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</si>
  <si>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</si>
  <si>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</si>
  <si>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</si>
  <si>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</si>
  <si>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</si>
  <si>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</si>
  <si>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</si>
  <si>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</si>
  <si>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</si>
  <si>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</si>
  <si>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</si>
  <si>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</si>
  <si>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</si>
  <si>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</si>
  <si>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</si>
  <si>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</si>
  <si>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</si>
  <si>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</si>
  <si>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</si>
  <si>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</si>
  <si>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</si>
  <si>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</si>
  <si>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</si>
  <si>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</si>
  <si>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</si>
  <si>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</si>
  <si>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</si>
  <si>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</si>
  <si>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</si>
  <si>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</si>
  <si>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</si>
  <si>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</si>
  <si>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</si>
  <si>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</si>
  <si>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</si>
  <si>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</si>
  <si>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</si>
  <si>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</si>
  <si>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</si>
  <si>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</si>
  <si>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</si>
  <si>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</si>
  <si>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</si>
  <si>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</si>
  <si>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</si>
  <si>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</si>
  <si>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</si>
  <si>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</si>
  <si>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</si>
  <si>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</si>
  <si>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</si>
  <si>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</si>
  <si>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</si>
  <si>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</si>
  <si>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</si>
  <si>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</si>
  <si>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</si>
  <si>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</si>
  <si>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</si>
  <si>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</si>
  <si>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</si>
  <si>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</si>
  <si>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</si>
  <si>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</si>
  <si>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</si>
  <si>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</si>
  <si>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</si>
  <si>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</si>
  <si>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</si>
  <si>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</si>
  <si>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</si>
  <si>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</si>
  <si>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</si>
  <si>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</si>
  <si>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</si>
  <si>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</si>
  <si>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</si>
  <si>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</si>
  <si>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</si>
  <si>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</si>
  <si>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</si>
  <si>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</si>
  <si>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</si>
  <si>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</si>
  <si>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</si>
  <si>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</si>
  <si>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</si>
  <si>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</si>
  <si>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</si>
  <si>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</si>
  <si>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</si>
  <si>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</si>
  <si>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</si>
  <si>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</si>
  <si>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</si>
  <si>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</si>
  <si>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</si>
  <si>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</si>
  <si>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</si>
  <si>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</si>
  <si>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</si>
  <si>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</si>
  <si>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</si>
  <si>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</si>
  <si>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</si>
  <si>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</si>
  <si>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</si>
  <si>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</si>
  <si>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</si>
  <si>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</si>
  <si>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</si>
  <si>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</si>
  <si>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</si>
  <si>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</si>
  <si>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</si>
  <si>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</si>
  <si>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</si>
  <si>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</si>
  <si>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</si>
  <si>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</si>
  <si>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</si>
  <si>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</si>
  <si>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</si>
  <si>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</si>
  <si>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</si>
  <si>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</si>
  <si>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</si>
  <si>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</si>
  <si>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</si>
  <si>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</si>
  <si>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</si>
  <si>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</si>
  <si>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</si>
  <si>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</si>
  <si>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</si>
  <si>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</si>
  <si>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</si>
  <si>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</si>
  <si>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</si>
  <si>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</si>
  <si>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</si>
  <si>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</si>
  <si>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</si>
  <si>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</si>
  <si>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</si>
  <si>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</si>
  <si>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</si>
  <si>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</si>
  <si>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</si>
  <si>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</si>
  <si>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</si>
  <si>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</si>
  <si>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</si>
  <si>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</si>
  <si>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</si>
  <si>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</si>
  <si>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</si>
  <si>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</si>
  <si>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</si>
  <si>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</si>
  <si>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</si>
  <si>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</si>
  <si>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</si>
  <si>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</si>
  <si>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</si>
  <si>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</si>
  <si>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</si>
  <si>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</si>
  <si>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</si>
  <si>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</si>
  <si>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</si>
  <si>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</si>
  <si>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</si>
  <si>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</si>
  <si>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</si>
  <si>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</si>
  <si>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</si>
  <si>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</si>
  <si>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</si>
  <si>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</si>
  <si>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</si>
  <si>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</si>
  <si>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</si>
  <si>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</si>
  <si>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</si>
  <si>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</si>
  <si>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</si>
  <si>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</si>
  <si>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</si>
  <si>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</si>
  <si>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</si>
  <si>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</si>
  <si>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</si>
  <si>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</si>
  <si>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</si>
  <si>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</si>
  <si>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</si>
  <si>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</si>
  <si>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</si>
  <si>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</si>
  <si>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</si>
  <si>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</si>
  <si>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</si>
  <si>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</si>
  <si>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</si>
  <si>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</si>
  <si>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</si>
  <si>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</si>
  <si>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</si>
  <si>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</si>
  <si>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</si>
  <si>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</si>
  <si>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</si>
  <si>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</si>
  <si>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</si>
  <si>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</si>
  <si>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</si>
  <si>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</si>
  <si>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</si>
  <si>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</si>
  <si>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</si>
  <si>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</si>
  <si>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</si>
  <si>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</si>
  <si>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</si>
  <si>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</si>
  <si>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</si>
  <si>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</si>
  <si>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</si>
  <si>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</si>
  <si>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</si>
  <si>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</si>
  <si>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</si>
  <si>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</si>
  <si>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</si>
  <si>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</si>
  <si>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</si>
  <si>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</si>
  <si>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</si>
  <si>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</si>
  <si>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</si>
  <si>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</si>
  <si>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</si>
  <si>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</si>
  <si>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</si>
  <si>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</si>
  <si>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</si>
  <si>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</si>
  <si>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</si>
  <si>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</si>
  <si>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</si>
  <si>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</si>
  <si>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</si>
  <si>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</si>
  <si>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</si>
  <si>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</si>
  <si>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</si>
  <si>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</si>
  <si>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</si>
  <si>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</si>
  <si>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</si>
  <si>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</si>
  <si>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</si>
  <si>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</si>
  <si>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</si>
  <si>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</si>
  <si>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</si>
  <si>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</si>
  <si>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</si>
  <si>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</si>
  <si>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</si>
  <si>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</si>
  <si>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</si>
  <si>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</si>
  <si>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</si>
  <si>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</si>
  <si>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</si>
  <si>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</si>
  <si>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</si>
  <si>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</si>
  <si>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</si>
  <si>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</si>
  <si>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</si>
  <si>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</si>
  <si>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</si>
  <si>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</si>
  <si>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</si>
  <si>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</si>
  <si>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</si>
  <si>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</si>
  <si>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</si>
  <si>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</si>
  <si>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</si>
  <si>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</si>
  <si>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</si>
  <si>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</si>
  <si>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</si>
  <si>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</si>
  <si>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</si>
  <si>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</si>
  <si>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</si>
  <si>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</si>
  <si>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</si>
  <si>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</si>
  <si>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</si>
  <si>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</si>
  <si>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</si>
  <si>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</si>
  <si>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</si>
  <si>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</si>
  <si>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</si>
  <si>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</si>
  <si>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</si>
  <si>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</si>
  <si>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</si>
  <si>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</si>
  <si>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</si>
  <si>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</si>
  <si>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</si>
  <si>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</si>
  <si>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</si>
  <si>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</si>
  <si>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</si>
  <si>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</si>
  <si>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</si>
  <si>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</si>
  <si>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</si>
  <si>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</si>
  <si>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</si>
  <si>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</si>
  <si>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</si>
  <si>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</si>
  <si>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</si>
  <si>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</si>
  <si>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</si>
  <si>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</si>
  <si>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</si>
  <si>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</si>
  <si>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</si>
  <si>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</si>
  <si>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</si>
  <si>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</si>
  <si>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</si>
  <si>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</si>
  <si>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</si>
  <si>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</si>
  <si>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</si>
  <si>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</si>
  <si>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</si>
  <si>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</si>
  <si>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</si>
  <si>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</si>
  <si>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</si>
  <si>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</si>
  <si>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</si>
  <si>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</si>
  <si>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</si>
  <si>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</si>
  <si>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</si>
  <si>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</si>
  <si>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</si>
  <si>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</si>
  <si>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</si>
  <si>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</si>
  <si>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</si>
  <si>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</si>
  <si>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</si>
  <si>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</si>
  <si>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</si>
  <si>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</si>
  <si>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</si>
  <si>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</si>
  <si>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</si>
  <si>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</si>
  <si>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</si>
  <si>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</si>
  <si>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</si>
  <si>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</si>
  <si>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</si>
  <si>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</si>
  <si>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</si>
  <si>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</si>
  <si>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</si>
  <si>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</si>
  <si>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</si>
  <si>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</si>
  <si>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</si>
  <si>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</si>
  <si>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</si>
  <si>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</si>
  <si>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</si>
  <si>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</si>
  <si>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</si>
  <si>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</si>
  <si>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</si>
  <si>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</si>
  <si>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</si>
  <si>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</si>
  <si>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</si>
  <si>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</si>
  <si>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</si>
  <si>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</si>
  <si>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</si>
  <si>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</si>
  <si>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</si>
  <si>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</si>
  <si>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</si>
  <si>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</si>
  <si>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</si>
  <si>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</si>
  <si>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</si>
  <si>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</si>
  <si>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</si>
  <si>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</si>
  <si>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</si>
  <si>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</si>
  <si>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</si>
  <si>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</si>
  <si>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</si>
  <si>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</si>
  <si>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</si>
  <si>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</si>
  <si>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</si>
  <si>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</si>
  <si>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</si>
  <si>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</si>
  <si>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</si>
  <si>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</si>
  <si>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</si>
  <si>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</si>
  <si>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</si>
  <si>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</si>
  <si>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</si>
  <si>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</si>
  <si>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</si>
  <si>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</si>
  <si>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</si>
  <si>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</si>
  <si>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</si>
  <si>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</si>
  <si>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</si>
  <si>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</si>
  <si>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</si>
  <si>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</si>
  <si>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</si>
  <si>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</si>
  <si>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</si>
  <si>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</si>
  <si>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</si>
  <si>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</si>
  <si>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</si>
  <si>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</si>
  <si>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</si>
  <si>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</si>
  <si>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</si>
  <si>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</si>
  <si>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</si>
  <si>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</si>
  <si>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</si>
  <si>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</si>
  <si>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</si>
  <si>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</si>
  <si>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</si>
  <si>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</si>
  <si>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</si>
  <si>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</si>
  <si>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</si>
  <si>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</si>
  <si>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</si>
  <si>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</si>
  <si>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</si>
  <si>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</si>
  <si>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</si>
  <si>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</si>
  <si>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</si>
  <si>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</si>
  <si>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</si>
  <si>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</si>
  <si>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</si>
  <si>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</si>
  <si>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</si>
  <si>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</si>
  <si>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</si>
  <si>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</si>
  <si>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</si>
  <si>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</si>
  <si>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</si>
  <si>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</si>
  <si>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</si>
  <si>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</si>
  <si>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</si>
  <si>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</si>
  <si>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</si>
  <si>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</si>
  <si>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</si>
  <si>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</si>
  <si>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</si>
  <si>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</si>
  <si>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</si>
  <si>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</si>
  <si>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</si>
  <si>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</si>
  <si>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</si>
  <si>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</si>
  <si>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</si>
  <si>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</si>
  <si>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</si>
  <si>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</si>
  <si>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</si>
  <si>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</si>
  <si>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</si>
  <si>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</si>
  <si>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</si>
  <si>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</si>
  <si>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</si>
  <si>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</si>
  <si>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</si>
  <si>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</si>
  <si>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</si>
  <si>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</si>
  <si>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</si>
  <si>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</si>
  <si>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</si>
  <si>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</si>
  <si>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</si>
  <si>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</si>
  <si>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</si>
  <si>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</si>
  <si>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</si>
  <si>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</si>
  <si>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</si>
  <si>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</si>
  <si>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</si>
  <si>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</si>
  <si>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</si>
  <si>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</si>
  <si>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</si>
  <si>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</si>
  <si>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</si>
  <si>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</si>
  <si>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</si>
  <si>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</si>
  <si>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</si>
  <si>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</si>
  <si>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</si>
  <si>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</si>
  <si>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</si>
  <si>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</si>
  <si>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</si>
  <si>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</si>
  <si>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</si>
  <si>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</si>
  <si>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</si>
  <si>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</si>
  <si>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</si>
  <si>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</si>
  <si>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</si>
  <si>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</si>
  <si>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</si>
  <si>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</si>
  <si>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</si>
  <si>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</si>
  <si>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</si>
  <si>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</si>
  <si>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</si>
  <si>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</si>
  <si>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</si>
  <si>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</si>
  <si>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</si>
  <si>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</si>
  <si>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</si>
  <si>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</si>
  <si>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</si>
  <si>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</si>
  <si>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</si>
  <si>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</si>
  <si>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</si>
  <si>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</si>
  <si>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</si>
  <si>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</si>
  <si>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</si>
  <si>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</si>
  <si>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</si>
  <si>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</si>
  <si>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</si>
  <si>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</si>
  <si>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</si>
  <si>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</si>
  <si>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</si>
  <si>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</si>
  <si>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</si>
  <si>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</si>
  <si>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</si>
  <si>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</si>
  <si>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</si>
  <si>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</si>
  <si>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</si>
  <si>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</si>
  <si>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</si>
  <si>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</si>
  <si>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</si>
  <si>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</si>
  <si>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</si>
  <si>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</si>
  <si>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</si>
  <si>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</si>
  <si>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</si>
  <si>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</si>
  <si>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</si>
  <si>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</si>
  <si>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</si>
  <si>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</si>
  <si>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</si>
  <si>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</si>
  <si>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</si>
  <si>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</si>
  <si>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</si>
  <si>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</si>
  <si>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</si>
  <si>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</si>
  <si>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</si>
  <si>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</si>
  <si>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</si>
  <si>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</si>
  <si>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</si>
  <si>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</si>
  <si>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</si>
  <si>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</si>
  <si>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</si>
  <si>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</si>
  <si>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</si>
  <si>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</si>
  <si>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</si>
  <si>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</si>
  <si>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</si>
  <si>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</si>
  <si>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</si>
  <si>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</si>
  <si>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</si>
  <si>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</si>
  <si>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</si>
  <si>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</si>
  <si>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</si>
  <si>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</si>
  <si>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</si>
  <si>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</si>
  <si>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</si>
  <si>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</si>
  <si>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</si>
  <si>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</si>
  <si>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</si>
  <si>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</si>
  <si>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</si>
  <si>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</si>
  <si>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</si>
  <si>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</si>
  <si>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</si>
  <si>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</si>
  <si>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</si>
  <si>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</si>
  <si>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</si>
  <si>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</si>
  <si>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</si>
  <si>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</si>
  <si>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</si>
  <si>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</si>
  <si>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</si>
  <si>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</si>
  <si>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</si>
  <si>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</si>
  <si>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</si>
  <si>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</si>
  <si>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</si>
  <si>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</si>
  <si>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</si>
  <si>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</si>
  <si>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</si>
  <si>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</si>
  <si>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</si>
  <si>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</si>
  <si>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</si>
  <si>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</si>
  <si>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</si>
  <si>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</si>
  <si>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</si>
  <si>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</si>
  <si>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</si>
  <si>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</si>
  <si>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</si>
  <si>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</si>
  <si>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</si>
  <si>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</si>
  <si>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</si>
  <si>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</si>
  <si>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</si>
  <si>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</si>
  <si>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</si>
  <si>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</si>
  <si>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</si>
  <si>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</si>
  <si>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</si>
  <si>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</si>
  <si>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</si>
  <si>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</si>
  <si>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</si>
  <si>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</si>
  <si>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</si>
  <si>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</si>
  <si>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</si>
  <si>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</si>
  <si>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</si>
  <si>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</si>
  <si>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</si>
  <si>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</si>
  <si>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</si>
  <si>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</si>
  <si>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</si>
  <si>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</si>
  <si>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</si>
  <si>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</si>
  <si>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</si>
  <si>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</si>
  <si>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</si>
  <si>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</si>
  <si>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</si>
  <si>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</si>
  <si>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</si>
  <si>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</si>
  <si>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</si>
  <si>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</si>
  <si>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</si>
  <si>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</si>
  <si>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</si>
  <si>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</si>
  <si>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</si>
  <si>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</si>
  <si>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</si>
  <si>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</si>
  <si>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</si>
  <si>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</si>
  <si>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</si>
  <si>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</si>
  <si>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</si>
  <si>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</si>
  <si>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</si>
  <si>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</si>
  <si>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</si>
  <si>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</si>
  <si>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</si>
  <si>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</si>
  <si>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</si>
  <si>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</si>
  <si>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</si>
  <si>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</si>
  <si>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</si>
  <si>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</si>
  <si>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</si>
  <si>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</si>
  <si>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</si>
  <si>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</si>
  <si>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</si>
  <si>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</si>
  <si>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</si>
  <si>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</si>
  <si>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</si>
  <si>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</si>
  <si>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</si>
  <si>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</si>
  <si>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</si>
  <si>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</si>
  <si>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</si>
  <si>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</si>
  <si>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</si>
  <si>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</si>
  <si>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</si>
  <si>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</si>
  <si>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</si>
  <si>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</si>
  <si>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</si>
  <si>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</si>
  <si>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</si>
  <si>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</si>
  <si>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</si>
  <si>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</si>
  <si>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</si>
  <si>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</si>
  <si>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</si>
  <si>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</si>
  <si>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</si>
  <si>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</si>
  <si>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</si>
  <si>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</si>
  <si>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</si>
  <si>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</si>
  <si>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</si>
  <si>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</si>
  <si>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</si>
  <si>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</si>
  <si>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</si>
  <si>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</si>
  <si>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</si>
  <si>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</si>
  <si>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</si>
  <si>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</si>
  <si>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</si>
  <si>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</si>
  <si>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</si>
  <si>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</si>
  <si>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</si>
  <si>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</si>
  <si>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</si>
  <si>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</si>
  <si>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</si>
  <si>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</si>
  <si>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</si>
  <si>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</si>
  <si>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</si>
  <si>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</si>
  <si>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</si>
  <si>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</si>
  <si>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</si>
  <si>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</si>
  <si>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</si>
  <si>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</si>
  <si>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</si>
  <si>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</si>
  <si>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</si>
  <si>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</si>
  <si>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</si>
  <si>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</si>
  <si>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</si>
  <si>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</si>
  <si>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</si>
  <si>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</si>
  <si>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</si>
  <si>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</si>
  <si>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</si>
  <si>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</si>
  <si>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</si>
  <si>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</si>
  <si>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</si>
  <si>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</si>
  <si>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</si>
  <si>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</si>
  <si>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</si>
  <si>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</si>
  <si>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</si>
  <si>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</si>
  <si>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</si>
  <si>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</si>
  <si>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</si>
  <si>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</si>
  <si>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</si>
  <si>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</si>
  <si>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</si>
  <si>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</si>
  <si>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</si>
  <si>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</si>
  <si>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</si>
  <si>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</si>
  <si>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</si>
  <si>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</si>
  <si>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</si>
  <si>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</si>
  <si>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</si>
  <si>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</si>
  <si>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</si>
  <si>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</si>
  <si>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</si>
  <si>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</si>
  <si>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</si>
  <si>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</si>
  <si>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</si>
  <si>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</si>
  <si>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</si>
  <si>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</si>
  <si>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</si>
  <si>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</si>
  <si>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</si>
  <si>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</si>
  <si>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</si>
  <si>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</si>
  <si>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</si>
  <si>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</si>
  <si>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</si>
  <si>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</si>
  <si>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</si>
  <si>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</si>
  <si>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</si>
  <si>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</si>
  <si>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</si>
  <si>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</si>
  <si>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</si>
  <si>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</si>
  <si>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</si>
  <si>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</si>
  <si>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</si>
  <si>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</si>
  <si>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</si>
  <si>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</si>
  <si>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</si>
  <si>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</si>
  <si>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</si>
  <si>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</si>
  <si>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</si>
  <si>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</si>
  <si>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</si>
  <si>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</si>
  <si>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</si>
  <si>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</si>
  <si>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</si>
  <si>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</si>
  <si>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</si>
  <si>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</si>
  <si>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</si>
  <si>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</si>
  <si>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</si>
  <si>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</si>
  <si>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</si>
  <si>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</si>
  <si>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</si>
  <si>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</si>
  <si>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</si>
  <si>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</si>
  <si>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</si>
  <si>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</si>
  <si>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</si>
  <si>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</si>
  <si>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</si>
  <si>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</si>
  <si>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</si>
  <si>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</si>
  <si>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</si>
  <si>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</si>
  <si>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</si>
  <si>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</si>
  <si>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</si>
  <si>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</si>
  <si>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</si>
  <si>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</si>
  <si>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</si>
  <si>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</si>
  <si>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</si>
  <si>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</si>
  <si>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</si>
  <si>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</si>
  <si>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</si>
  <si>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</si>
  <si>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</si>
  <si>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</si>
  <si>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</si>
  <si>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</si>
  <si>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</si>
  <si>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</si>
  <si>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</si>
  <si>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</si>
  <si>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</si>
  <si>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</si>
  <si>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</si>
  <si>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</si>
  <si>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</si>
  <si>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</si>
  <si>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</si>
  <si>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</si>
  <si>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</si>
  <si>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</si>
  <si>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</si>
  <si>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</si>
  <si>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</si>
  <si>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</si>
  <si>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</si>
  <si>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</si>
  <si>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</si>
  <si>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</si>
  <si>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</si>
  <si>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</si>
  <si>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</si>
  <si>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</si>
  <si>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</si>
  <si>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</si>
  <si>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</si>
  <si>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</si>
  <si>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</si>
  <si>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</si>
  <si>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</si>
  <si>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</si>
  <si>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</si>
  <si>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</si>
  <si>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</si>
  <si>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</si>
  <si>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</si>
  <si>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</si>
  <si>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</si>
  <si>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</si>
  <si>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</si>
  <si>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</si>
  <si>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</si>
  <si>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</si>
  <si>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</si>
  <si>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</si>
  <si>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</si>
  <si>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</si>
  <si>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</si>
  <si>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</si>
  <si>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</si>
  <si>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</si>
  <si>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</si>
  <si>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</si>
  <si>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</si>
  <si>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</si>
  <si>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</si>
  <si>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</si>
  <si>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</si>
  <si>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</si>
  <si>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</si>
  <si>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</si>
  <si>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</si>
  <si>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</si>
  <si>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</si>
  <si>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</si>
  <si>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</si>
  <si>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</si>
  <si>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</si>
  <si>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</si>
  <si>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</si>
  <si>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</si>
  <si>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</si>
  <si>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</si>
  <si>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</si>
  <si>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</si>
  <si>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</si>
  <si>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</si>
  <si>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</si>
  <si>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</si>
  <si>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</si>
  <si>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</si>
  <si>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</si>
  <si>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</si>
  <si>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</si>
  <si>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</si>
  <si>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</si>
  <si>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</si>
  <si>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</si>
  <si>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</si>
  <si>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</si>
  <si>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</si>
  <si>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</si>
  <si>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</si>
  <si>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</si>
  <si>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</si>
  <si>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</si>
  <si>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</si>
  <si>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</si>
  <si>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</si>
  <si>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</si>
  <si>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</si>
  <si>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</si>
  <si>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</si>
  <si>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</si>
  <si>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</si>
  <si>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</si>
  <si>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</si>
  <si>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</si>
  <si>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</si>
  <si>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</si>
  <si>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</si>
  <si>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</si>
  <si>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</si>
  <si>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</si>
  <si>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</si>
  <si>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</si>
  <si>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</si>
  <si>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</si>
  <si>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</si>
  <si>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</si>
  <si>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</si>
  <si>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</si>
  <si>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</si>
  <si>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</si>
  <si>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</si>
  <si>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</si>
  <si>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</si>
  <si>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</si>
  <si>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</si>
  <si>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</si>
  <si>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</si>
  <si>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</si>
  <si>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</si>
  <si>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</si>
  <si>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</si>
  <si>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</si>
  <si>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</si>
  <si>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</si>
  <si>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</si>
  <si>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</si>
  <si>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</si>
  <si>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</si>
  <si>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</si>
  <si>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</si>
  <si>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</si>
  <si>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</si>
  <si>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</si>
  <si>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</si>
  <si>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</si>
  <si>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</si>
  <si>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</si>
  <si>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</si>
  <si>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</si>
  <si>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</si>
  <si>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</si>
  <si>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</si>
  <si>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</si>
  <si>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</si>
  <si>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</si>
  <si>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</si>
  <si>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</si>
  <si>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</si>
  <si>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</si>
  <si>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</si>
  <si>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</si>
  <si>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</si>
  <si>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</si>
  <si>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</si>
  <si>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</si>
  <si>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</si>
  <si>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</si>
  <si>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</si>
  <si>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</si>
  <si>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</si>
  <si>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</si>
  <si>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</si>
  <si>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</si>
  <si>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</si>
  <si>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</si>
  <si>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</si>
  <si>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</si>
  <si>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</si>
  <si>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</si>
  <si>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</si>
  <si>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</si>
  <si>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</si>
  <si>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</si>
  <si>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</si>
  <si>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</si>
  <si>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</si>
  <si>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</si>
  <si>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</si>
  <si>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</si>
  <si>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</si>
  <si>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</si>
  <si>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</si>
  <si>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</si>
  <si>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</si>
  <si>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</si>
  <si>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</si>
  <si>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</si>
  <si>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</si>
  <si>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</si>
  <si>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</si>
  <si>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</si>
  <si>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</si>
  <si>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</si>
  <si>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</si>
  <si>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</si>
  <si>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</si>
  <si>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</si>
  <si>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</si>
  <si>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</si>
  <si>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</si>
  <si>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</si>
  <si>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</si>
  <si>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</si>
  <si>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</si>
  <si>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</si>
  <si>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</si>
  <si>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</si>
  <si>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</si>
  <si>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</si>
  <si>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</si>
  <si>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</si>
  <si>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</si>
  <si>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</si>
  <si>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</si>
  <si>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</si>
  <si>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</si>
  <si>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</si>
  <si>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</si>
  <si>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</si>
  <si>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</si>
  <si>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</si>
  <si>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</si>
  <si>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</si>
  <si>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</si>
  <si>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</si>
  <si>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</si>
  <si>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</si>
  <si>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</si>
  <si>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</si>
  <si>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</si>
  <si>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</si>
  <si>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</si>
  <si>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</si>
  <si>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</si>
  <si>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</si>
  <si>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</si>
  <si>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</si>
  <si>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</si>
  <si>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</si>
  <si>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</si>
  <si>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</si>
  <si>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</si>
  <si>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</si>
  <si>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</si>
  <si>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</si>
  <si>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</si>
  <si>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</si>
  <si>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</si>
  <si>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</si>
  <si>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</si>
  <si>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</si>
  <si>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</si>
  <si>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</si>
  <si>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</si>
  <si>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</si>
  <si>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</si>
  <si>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</si>
  <si>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</si>
  <si>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</si>
  <si>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</si>
  <si>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</si>
  <si>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</si>
  <si>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</si>
  <si>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</si>
  <si>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</si>
  <si>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</si>
  <si>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</si>
  <si>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</si>
  <si>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</si>
  <si>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</si>
  <si>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</si>
  <si>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</si>
  <si>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</si>
  <si>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</si>
  <si>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</si>
  <si>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</si>
  <si>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</si>
  <si>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</si>
  <si>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</si>
  <si>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</si>
  <si>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</si>
  <si>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</si>
  <si>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</si>
  <si>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</si>
  <si>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</si>
  <si>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</si>
  <si>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</si>
  <si>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</si>
  <si>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</si>
  <si>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</si>
  <si>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</si>
  <si>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</si>
  <si>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</si>
  <si>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</si>
  <si>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</si>
  <si>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</si>
  <si>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</si>
  <si>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</si>
  <si>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</si>
  <si>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</si>
  <si>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</si>
  <si>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</si>
  <si>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</si>
  <si>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</si>
  <si>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</si>
  <si>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</si>
  <si>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</si>
  <si>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</si>
  <si>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</si>
  <si>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</si>
  <si>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</si>
  <si>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</si>
  <si>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</si>
  <si>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</si>
  <si>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</si>
  <si>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</si>
  <si>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</si>
  <si>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</si>
  <si>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</si>
  <si>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</si>
  <si>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</si>
  <si>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</si>
  <si>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</si>
  <si>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</si>
  <si>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</si>
  <si>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</si>
  <si>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</si>
  <si>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</si>
  <si>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</si>
  <si>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</si>
  <si>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</si>
  <si>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</si>
  <si>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</si>
  <si>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</si>
  <si>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</si>
  <si>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</si>
  <si>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</si>
  <si>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</si>
  <si>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</si>
  <si>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</si>
  <si>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</si>
  <si>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</si>
  <si>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</si>
  <si>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</si>
  <si>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</si>
  <si>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</si>
  <si>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</si>
  <si>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</si>
  <si>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</si>
  <si>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</si>
  <si>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</si>
  <si>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</si>
  <si>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</si>
  <si>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</si>
  <si>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</si>
  <si>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</si>
  <si>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</si>
  <si>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</si>
  <si>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</si>
  <si>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</si>
  <si>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</si>
  <si>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</si>
  <si>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</si>
  <si>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</si>
  <si>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</si>
  <si>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</si>
  <si>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</si>
  <si>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</si>
  <si>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</si>
  <si>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</si>
  <si>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</si>
  <si>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</si>
  <si>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</si>
  <si>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</si>
  <si>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</si>
  <si>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</si>
  <si>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</si>
  <si>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</si>
  <si>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</si>
  <si>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</si>
  <si>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</si>
  <si>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</si>
  <si>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</si>
  <si>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</si>
  <si>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</si>
  <si>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</si>
  <si>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</si>
  <si>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</si>
  <si>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</si>
  <si>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</si>
  <si>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</si>
  <si>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</si>
  <si>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</si>
  <si>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</si>
  <si>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</si>
  <si>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</si>
  <si>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</si>
  <si>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</si>
  <si>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</si>
  <si>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</si>
  <si>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</si>
  <si>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</si>
  <si>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</si>
  <si>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</si>
  <si>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</si>
  <si>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</si>
  <si>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</si>
  <si>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</si>
  <si>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</si>
  <si>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</si>
  <si>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</si>
  <si>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</si>
  <si>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</si>
  <si>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</si>
  <si>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</si>
  <si>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</si>
  <si>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</si>
  <si>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</si>
  <si>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</si>
  <si>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</si>
  <si>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</si>
  <si>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</si>
  <si>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</si>
  <si>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</si>
  <si>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</si>
  <si>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</si>
  <si>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</si>
  <si>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</si>
  <si>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</si>
  <si>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</si>
  <si>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</si>
  <si>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</si>
  <si>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</si>
  <si>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</si>
  <si>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</si>
  <si>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</si>
  <si>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</si>
  <si>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</si>
  <si>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</si>
  <si>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</si>
  <si>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</si>
  <si>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</si>
  <si>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</si>
  <si>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</si>
  <si>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</si>
  <si>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</si>
  <si>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</si>
  <si>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</si>
  <si>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</si>
  <si>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</si>
  <si>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</si>
  <si>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</si>
  <si>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</si>
  <si>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</si>
  <si>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</si>
  <si>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</si>
  <si>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</si>
  <si>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</si>
  <si>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</si>
  <si>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</si>
  <si>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</si>
  <si>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</si>
  <si>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</si>
  <si>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</si>
  <si>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</si>
  <si>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</si>
  <si>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</si>
  <si>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</si>
  <si>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</si>
  <si>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</si>
  <si>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</si>
  <si>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</si>
  <si>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</si>
  <si>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</si>
  <si>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</si>
  <si>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</si>
  <si>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</si>
  <si>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</si>
  <si>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</si>
  <si>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</si>
  <si>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</si>
  <si>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</si>
  <si>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</si>
  <si>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</si>
  <si>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</si>
  <si>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</si>
  <si>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</si>
  <si>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</si>
  <si>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</si>
  <si>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</si>
  <si>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</si>
  <si>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</si>
  <si>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</si>
  <si>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</si>
  <si>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</si>
  <si>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</si>
  <si>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</si>
  <si>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</si>
  <si>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</si>
  <si>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</si>
  <si>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</si>
  <si>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</si>
  <si>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</si>
  <si>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</si>
  <si>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</si>
  <si>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</si>
  <si>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</si>
  <si>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</si>
  <si>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</si>
  <si>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</si>
  <si>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</si>
  <si>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</si>
  <si>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</si>
  <si>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</si>
  <si>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</si>
  <si>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</si>
  <si>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</si>
  <si>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</si>
  <si>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</si>
  <si>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</si>
  <si>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</si>
  <si>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</si>
  <si>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</si>
  <si>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</si>
  <si>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</si>
  <si>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</si>
  <si>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</si>
  <si>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</si>
  <si>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</si>
  <si>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</si>
  <si>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</si>
  <si>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</si>
  <si>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</si>
  <si>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</si>
  <si>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</si>
  <si>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</si>
  <si>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</si>
  <si>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</si>
  <si>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</si>
  <si>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</si>
  <si>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</si>
  <si>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</si>
  <si>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</si>
  <si>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</si>
  <si>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</si>
  <si>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</si>
  <si>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</si>
  <si>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</si>
  <si>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</si>
  <si>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</si>
  <si>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</si>
  <si>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</si>
  <si>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</si>
  <si>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</si>
  <si>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</si>
  <si>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</si>
  <si>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</si>
  <si>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</si>
  <si>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</si>
  <si>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</si>
  <si>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</si>
  <si>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</si>
  <si>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</si>
  <si>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</si>
  <si>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</si>
  <si>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</si>
  <si>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</si>
  <si>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</si>
  <si>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</si>
  <si>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</si>
  <si>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</si>
  <si>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</si>
  <si>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</si>
  <si>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</si>
  <si>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</si>
  <si>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</si>
  <si>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</si>
  <si>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</si>
  <si>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</si>
  <si>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</si>
  <si>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</si>
  <si>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</si>
  <si>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</si>
  <si>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</si>
  <si>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</si>
  <si>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</si>
  <si>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</si>
  <si>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</si>
  <si>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</si>
  <si>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</si>
  <si>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</si>
  <si>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</si>
  <si>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</si>
  <si>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</si>
  <si>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</si>
  <si>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</si>
  <si>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</si>
  <si>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</si>
  <si>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</si>
  <si>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</si>
  <si>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</si>
  <si>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</si>
  <si>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</si>
  <si>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</si>
  <si>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</si>
  <si>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</si>
  <si>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</si>
  <si>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</si>
  <si>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</si>
  <si>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</si>
  <si>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</si>
  <si>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</si>
  <si>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</si>
  <si>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</si>
  <si>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</si>
  <si>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</si>
  <si>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</si>
  <si>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</si>
  <si>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</si>
  <si>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</si>
  <si>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</si>
  <si>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</si>
  <si>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</si>
  <si>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</si>
  <si>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</si>
  <si>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</si>
  <si>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</si>
  <si>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</si>
  <si>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</si>
  <si>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</si>
  <si>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</si>
  <si>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</si>
  <si>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</si>
  <si>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</si>
  <si>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</si>
  <si>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</si>
  <si>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</si>
  <si>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</si>
  <si>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</si>
  <si>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</si>
  <si>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</si>
  <si>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</si>
  <si>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</si>
  <si>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</si>
  <si>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</si>
  <si>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</si>
  <si>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</si>
  <si>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</si>
  <si>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</si>
  <si>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</si>
  <si>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</si>
  <si>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</si>
  <si>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</si>
  <si>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</si>
  <si>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</si>
  <si>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</si>
  <si>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</si>
  <si>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</si>
  <si>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</si>
  <si>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</si>
  <si>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</si>
  <si>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</si>
  <si>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</si>
  <si>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</si>
  <si>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</si>
  <si>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</si>
  <si>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</si>
  <si>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</si>
  <si>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</si>
  <si>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</si>
  <si>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</si>
  <si>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</si>
  <si>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</si>
  <si>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</si>
  <si>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</si>
  <si>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</si>
  <si>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</si>
  <si>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</si>
  <si>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</si>
  <si>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</si>
  <si>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</si>
  <si>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</si>
  <si>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</si>
  <si>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</si>
  <si>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</si>
  <si>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</si>
  <si>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</si>
  <si>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</si>
  <si>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</si>
  <si>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</si>
  <si>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</si>
  <si>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</si>
  <si>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</si>
  <si>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</si>
  <si>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</si>
  <si>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</si>
  <si>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</si>
  <si>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</si>
  <si>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</si>
  <si>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</si>
  <si>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</si>
  <si>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</si>
  <si>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</si>
  <si>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</si>
  <si>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</si>
  <si>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</si>
  <si>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</si>
  <si>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</si>
  <si>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</si>
  <si>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</si>
  <si>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</si>
  <si>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</si>
  <si>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</si>
  <si>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</si>
  <si>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</si>
  <si>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</si>
  <si>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</si>
  <si>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</si>
  <si>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</si>
  <si>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</si>
  <si>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</si>
  <si>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</si>
  <si>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</si>
  <si>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</si>
  <si>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</si>
  <si>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</si>
  <si>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</si>
  <si>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</si>
  <si>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</si>
  <si>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</si>
  <si>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</si>
  <si>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</si>
  <si>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</si>
  <si>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</si>
  <si>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</si>
  <si>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</si>
  <si>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</si>
  <si>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</si>
  <si>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</si>
  <si>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</si>
  <si>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</si>
  <si>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</si>
  <si>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</si>
  <si>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</si>
  <si>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</si>
  <si>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</si>
  <si>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</si>
  <si>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</si>
  <si>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</si>
  <si>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</si>
  <si>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</si>
  <si>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</si>
  <si>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</si>
  <si>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</si>
  <si>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</si>
  <si>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</si>
  <si>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</si>
  <si>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</si>
  <si>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</si>
  <si>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</si>
  <si>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</si>
  <si>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</si>
  <si>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</si>
  <si>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</si>
  <si>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</si>
  <si>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</si>
  <si>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</si>
  <si>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</si>
  <si>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</si>
  <si>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</si>
  <si>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</si>
  <si>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</si>
  <si>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</si>
  <si>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</si>
  <si>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</si>
  <si>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</si>
  <si>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</si>
  <si>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</si>
  <si>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</si>
  <si>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</si>
  <si>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</si>
  <si>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</si>
  <si>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</si>
  <si>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</si>
  <si>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</si>
  <si>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</si>
  <si>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</si>
  <si>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</si>
  <si>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</si>
  <si>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</si>
  <si>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</si>
  <si>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</si>
  <si>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</si>
  <si>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</si>
  <si>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</si>
  <si>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</si>
  <si>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</si>
  <si>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</si>
  <si>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</si>
  <si>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</si>
  <si>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</si>
  <si>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</si>
  <si>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</si>
  <si>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</si>
  <si>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</si>
  <si>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</si>
  <si>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</si>
  <si>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</si>
  <si>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</si>
  <si>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</si>
  <si>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</si>
  <si>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</si>
  <si>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</si>
  <si>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</si>
  <si>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</si>
  <si>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</si>
  <si>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</si>
  <si>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</si>
  <si>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</si>
  <si>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</si>
  <si>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</si>
  <si>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</si>
  <si>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</si>
  <si>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</si>
  <si>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</si>
  <si>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</si>
  <si>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</si>
  <si>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</si>
  <si>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</si>
  <si>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</si>
  <si>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</si>
  <si>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</si>
  <si>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</si>
  <si>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</si>
  <si>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</si>
  <si>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</si>
  <si>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</si>
  <si>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</si>
  <si>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</si>
  <si>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</si>
  <si>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</si>
  <si>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</si>
  <si>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</si>
  <si>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</si>
  <si>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</si>
  <si>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</si>
  <si>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</si>
  <si>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</si>
  <si>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</si>
  <si>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</si>
  <si>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</si>
  <si>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</si>
  <si>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</si>
  <si>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</si>
  <si>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</si>
  <si>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</si>
  <si>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</si>
  <si>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</si>
  <si>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</si>
  <si>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</si>
  <si>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</si>
  <si>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</si>
  <si>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</si>
  <si>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</si>
  <si>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</si>
  <si>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</si>
  <si>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</si>
  <si>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</si>
  <si>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</si>
  <si>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</si>
  <si>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</si>
  <si>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</si>
  <si>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</si>
  <si>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</si>
  <si>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</si>
  <si>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</si>
  <si>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</si>
  <si>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</si>
  <si>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</si>
  <si>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</si>
  <si>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</si>
  <si>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</si>
  <si>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</si>
  <si>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</si>
  <si>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</si>
  <si>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</si>
  <si>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</si>
  <si>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</si>
  <si>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</si>
  <si>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</si>
  <si>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</si>
  <si>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</si>
  <si>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</si>
  <si>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</si>
  <si>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</si>
  <si>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</si>
  <si>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</si>
  <si>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</si>
  <si>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</si>
  <si>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</si>
  <si>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</si>
  <si>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</si>
  <si>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</si>
  <si>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</si>
  <si>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</si>
  <si>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</si>
  <si>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</si>
  <si>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</si>
  <si>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</si>
  <si>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</si>
  <si>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</si>
  <si>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</si>
  <si>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</si>
  <si>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</si>
  <si>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</si>
  <si>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</si>
  <si>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</si>
  <si>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</si>
  <si>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</si>
  <si>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</si>
  <si>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</si>
  <si>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</si>
  <si>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</si>
  <si>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</si>
  <si>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</si>
  <si>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</si>
  <si>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</si>
  <si>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</si>
  <si>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</si>
  <si>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</si>
  <si>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</si>
  <si>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</si>
  <si>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</si>
  <si>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</si>
  <si>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</si>
  <si>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</si>
  <si>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</si>
  <si>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</si>
  <si>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</si>
  <si>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</si>
  <si>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</si>
  <si>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</si>
  <si>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</si>
  <si>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</si>
  <si>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</si>
  <si>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</si>
  <si>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</si>
  <si>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</si>
  <si>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</si>
  <si>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</si>
  <si>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</si>
  <si>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</si>
  <si>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</si>
  <si>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</si>
  <si>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</si>
  <si>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</si>
  <si>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</si>
  <si>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</si>
  <si>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</si>
  <si>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</si>
  <si>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</si>
  <si>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</si>
  <si>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</si>
  <si>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</si>
  <si>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</si>
  <si>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</si>
  <si>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</si>
  <si>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</si>
  <si>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</si>
  <si>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</si>
  <si>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</si>
  <si>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</si>
  <si>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</si>
  <si>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</si>
  <si>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</si>
  <si>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</si>
  <si>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</si>
  <si>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</si>
  <si>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</si>
  <si>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</si>
  <si>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</si>
  <si>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</si>
  <si>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</si>
  <si>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</si>
  <si>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</si>
  <si>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</si>
  <si>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</si>
  <si>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</si>
  <si>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</si>
  <si>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</si>
  <si>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</si>
  <si>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</si>
  <si>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</si>
  <si>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</si>
  <si>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</si>
  <si>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</si>
  <si>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</si>
  <si>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</si>
  <si>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</si>
  <si>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</si>
  <si>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</si>
  <si>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</si>
  <si>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</si>
  <si>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</si>
  <si>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</si>
  <si>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</si>
  <si>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</si>
  <si>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</si>
  <si>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</si>
  <si>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</si>
  <si>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</si>
  <si>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</si>
  <si>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</si>
  <si>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</si>
  <si>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</si>
  <si>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</si>
  <si>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</si>
  <si>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</si>
  <si>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</si>
  <si>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</si>
  <si>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</si>
  <si>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</si>
  <si>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</si>
  <si>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</si>
  <si>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</si>
  <si>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</si>
  <si>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</si>
  <si>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</si>
  <si>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</si>
  <si>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</si>
  <si>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</si>
  <si>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</si>
  <si>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</si>
  <si>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</si>
  <si>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</si>
  <si>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</si>
  <si>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</si>
  <si>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</si>
  <si>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</si>
  <si>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</si>
  <si>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</si>
  <si>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</si>
  <si>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</si>
  <si>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</si>
  <si>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</si>
  <si>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</si>
  <si>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</si>
  <si>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</si>
  <si>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</si>
  <si>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</si>
  <si>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</si>
  <si>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</si>
  <si>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</si>
  <si>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</si>
  <si>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</si>
  <si>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</si>
  <si>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</si>
  <si>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</si>
  <si>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</si>
  <si>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</si>
  <si>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</si>
  <si>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</si>
  <si>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</si>
  <si>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</si>
  <si>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</si>
  <si>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</si>
  <si>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</si>
  <si>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</si>
  <si>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</si>
  <si>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</si>
  <si>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</si>
  <si>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</si>
  <si>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</si>
  <si>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</si>
  <si>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</si>
  <si>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</si>
  <si>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</si>
  <si>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</si>
  <si>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</si>
  <si>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</si>
  <si>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</si>
  <si>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</si>
  <si>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</si>
  <si>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</si>
  <si>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</si>
  <si>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</si>
  <si>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</si>
  <si>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</si>
  <si>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</si>
  <si>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</si>
  <si>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</si>
  <si>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</si>
  <si>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</si>
  <si>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</si>
  <si>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</si>
  <si>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</si>
  <si>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</si>
  <si>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</si>
  <si>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</si>
  <si>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</si>
  <si>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</si>
  <si>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</si>
  <si>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</si>
  <si>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</si>
  <si>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</si>
  <si>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</si>
  <si>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</si>
  <si>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</si>
  <si>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</si>
  <si>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</si>
  <si>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</si>
  <si>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</si>
  <si>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</si>
  <si>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</si>
  <si>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</si>
  <si>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</si>
  <si>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</si>
  <si>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</si>
  <si>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</si>
  <si>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</si>
  <si>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</si>
  <si>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</si>
  <si>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</si>
  <si>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</si>
  <si>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</si>
  <si>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</si>
  <si>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</si>
  <si>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</si>
  <si>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</si>
  <si>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</si>
  <si>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</si>
  <si>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</si>
  <si>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</si>
  <si>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</si>
  <si>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</si>
  <si>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</si>
  <si>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</si>
  <si>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</si>
  <si>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</si>
  <si>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</si>
  <si>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</si>
  <si>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</si>
  <si>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</si>
  <si>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</si>
  <si>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</si>
  <si>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</si>
  <si>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</si>
  <si>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</si>
  <si>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</si>
  <si>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</si>
  <si>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</si>
  <si>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</si>
  <si>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</si>
  <si>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</si>
  <si>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</si>
  <si>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</si>
  <si>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</si>
  <si>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</si>
  <si>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</si>
  <si>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</si>
  <si>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</si>
  <si>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</si>
  <si>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</si>
  <si>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</si>
  <si>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</si>
  <si>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</si>
  <si>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</si>
  <si>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</si>
  <si>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</si>
  <si>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</si>
  <si>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</si>
  <si>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</si>
  <si>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</si>
  <si>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</si>
  <si>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</si>
  <si>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</si>
  <si>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</si>
  <si>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</si>
  <si>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</si>
  <si>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</si>
  <si>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</si>
  <si>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</si>
  <si>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</si>
  <si>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</si>
  <si>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</si>
  <si>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</si>
  <si>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</si>
  <si>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</si>
  <si>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</si>
  <si>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</si>
  <si>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</si>
  <si>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</si>
  <si>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</si>
  <si>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</si>
  <si>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</si>
  <si>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</si>
  <si>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</si>
  <si>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</si>
  <si>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</si>
  <si>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</si>
  <si>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</si>
  <si>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</si>
  <si>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</si>
  <si>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</si>
  <si>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</si>
  <si>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</si>
  <si>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</si>
  <si>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</si>
  <si>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</si>
  <si>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</si>
  <si>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</si>
  <si>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</si>
  <si>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</si>
  <si>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</si>
  <si>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</si>
  <si>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</si>
  <si>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</si>
  <si>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</si>
  <si>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</si>
  <si>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</si>
  <si>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</si>
  <si>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</si>
  <si>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</si>
  <si>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</si>
  <si>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</si>
  <si>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</si>
  <si>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</si>
  <si>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</si>
  <si>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</si>
  <si>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</si>
  <si>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</si>
  <si>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</si>
  <si>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</si>
  <si>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</si>
  <si>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</si>
  <si>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</si>
  <si>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</si>
  <si>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</si>
  <si>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</si>
  <si>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</si>
  <si>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</si>
  <si>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</si>
  <si>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</si>
  <si>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</si>
  <si>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</si>
  <si>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</si>
  <si>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</si>
  <si>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</si>
  <si>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</si>
  <si>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</si>
  <si>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</si>
  <si>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</si>
  <si>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</si>
  <si>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</si>
  <si>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</si>
  <si>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</si>
  <si>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</si>
  <si>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</si>
  <si>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</si>
  <si>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</si>
  <si>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</si>
  <si>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</si>
  <si>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</si>
  <si>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</si>
  <si>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</si>
  <si>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</si>
  <si>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</si>
  <si>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</si>
  <si>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</si>
  <si>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</si>
  <si>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</si>
  <si>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</si>
  <si>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</si>
  <si>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</si>
  <si>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</si>
  <si>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</si>
  <si>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</si>
  <si>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</si>
  <si>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</si>
  <si>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</si>
  <si>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</si>
  <si>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</si>
  <si>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</si>
  <si>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</si>
  <si>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</si>
  <si>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</si>
  <si>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</si>
  <si>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</si>
  <si>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</si>
  <si>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</si>
  <si>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</si>
  <si>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</si>
  <si>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</si>
  <si>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</si>
  <si>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</si>
  <si>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</si>
  <si>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</si>
  <si>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</si>
  <si>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</si>
  <si>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</si>
  <si>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</si>
  <si>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</si>
  <si>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</si>
  <si>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</si>
  <si>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</si>
  <si>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</si>
  <si>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</si>
  <si>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</si>
  <si>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</si>
  <si>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</si>
  <si>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</si>
  <si>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</si>
  <si>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</si>
  <si>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</si>
  <si>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</si>
  <si>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</si>
  <si>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</si>
  <si>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</si>
  <si>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</si>
  <si>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</si>
  <si>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</si>
  <si>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</si>
  <si>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</si>
  <si>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</si>
  <si>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</si>
  <si>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</si>
  <si>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</si>
  <si>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</si>
  <si>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</si>
  <si>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</si>
  <si>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</si>
  <si>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</si>
  <si>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</si>
  <si>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</si>
  <si>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</si>
  <si>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</si>
  <si>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</si>
  <si>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</si>
  <si>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</si>
  <si>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</si>
  <si>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</si>
  <si>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</si>
  <si>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</si>
  <si>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</si>
  <si>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</si>
  <si>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</si>
  <si>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</si>
  <si>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</si>
  <si>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</si>
  <si>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</si>
  <si>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</si>
  <si>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</si>
  <si>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</si>
  <si>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</si>
  <si>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</si>
  <si>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</si>
  <si>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</si>
  <si>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</si>
  <si>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</si>
  <si>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</si>
  <si>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</si>
  <si>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</si>
  <si>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</si>
  <si>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</si>
  <si>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</si>
  <si>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</si>
  <si>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</si>
  <si>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</si>
  <si>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</si>
  <si>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</si>
  <si>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</si>
  <si>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</si>
  <si>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</si>
  <si>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</si>
  <si>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</si>
  <si>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</si>
  <si>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</si>
  <si>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</si>
  <si>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</si>
  <si>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</si>
  <si>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</si>
  <si>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</si>
  <si>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</si>
  <si>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</si>
  <si>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</si>
  <si>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</si>
  <si>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</si>
  <si>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</si>
  <si>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</si>
  <si>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</si>
  <si>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</si>
  <si>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</si>
  <si>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</si>
  <si>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</si>
  <si>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</si>
  <si>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</si>
  <si>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</si>
  <si>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</si>
  <si>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</si>
  <si>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</si>
  <si>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</si>
  <si>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</si>
  <si>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</si>
  <si>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</si>
  <si>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</si>
  <si>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</si>
  <si>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</si>
  <si>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</si>
  <si>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</si>
  <si>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</si>
  <si>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</si>
  <si>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</si>
  <si>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</si>
  <si>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</si>
  <si>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</si>
  <si>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</si>
  <si>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</si>
  <si>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</si>
  <si>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</si>
  <si>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</si>
  <si>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</si>
  <si>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</si>
  <si>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</si>
  <si>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</si>
  <si>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</si>
  <si>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</si>
  <si>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</si>
  <si>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</si>
  <si>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</si>
  <si>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</si>
  <si>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</si>
  <si>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</si>
  <si>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</si>
  <si>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</si>
  <si>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</si>
  <si>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</si>
  <si>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</si>
  <si>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</si>
  <si>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</si>
  <si>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</si>
  <si>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</si>
  <si>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</si>
  <si>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</si>
  <si>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</si>
  <si>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</si>
  <si>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</si>
  <si>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</si>
  <si>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</si>
  <si>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</si>
  <si>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</si>
  <si>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</si>
  <si>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</si>
  <si>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</si>
  <si>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</si>
  <si>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</si>
  <si>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</si>
  <si>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</si>
  <si>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</si>
  <si>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</si>
  <si>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</si>
  <si>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</si>
  <si>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</si>
  <si>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</si>
  <si>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</si>
  <si>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</si>
  <si>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</si>
  <si>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</si>
  <si>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</si>
  <si>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</si>
  <si>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</si>
  <si>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</si>
  <si>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</si>
  <si>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</si>
  <si>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</si>
  <si>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</si>
  <si>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</si>
  <si>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</si>
  <si>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</si>
  <si>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</si>
  <si>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</si>
  <si>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</si>
  <si>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</si>
  <si>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</si>
  <si>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</si>
  <si>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</si>
  <si>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</si>
  <si>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</si>
  <si>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</si>
  <si>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</si>
  <si>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</si>
  <si>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</si>
  <si>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</si>
  <si>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</si>
  <si>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</si>
  <si>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</si>
  <si>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</si>
  <si>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</si>
  <si>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</si>
  <si>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</si>
  <si>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</si>
  <si>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</si>
  <si>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</si>
  <si>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</si>
  <si>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</si>
  <si>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</si>
  <si>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</si>
  <si>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</si>
  <si>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</si>
  <si>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</si>
  <si>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</si>
  <si>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</si>
  <si>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</si>
  <si>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</si>
  <si>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</si>
  <si>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</si>
  <si>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</si>
  <si>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</si>
  <si>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</si>
  <si>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</si>
  <si>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</si>
  <si>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</si>
  <si>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</si>
  <si>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</si>
  <si>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</si>
  <si>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</si>
  <si>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</si>
  <si>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</si>
  <si>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</si>
  <si>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</si>
  <si>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</si>
  <si>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</si>
  <si>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</si>
  <si>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</si>
  <si>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</si>
  <si>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</si>
  <si>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</si>
  <si>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</si>
  <si>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</si>
  <si>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</si>
  <si>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</si>
  <si>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</si>
  <si>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</si>
  <si>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</si>
  <si>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</si>
  <si>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</si>
  <si>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</si>
  <si>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</si>
  <si>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</si>
  <si>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</si>
  <si>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</si>
  <si>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</si>
  <si>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</si>
  <si>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</si>
  <si>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</si>
  <si>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</si>
  <si>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</si>
  <si>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</si>
  <si>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</si>
  <si>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</si>
  <si>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</si>
  <si>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</si>
  <si>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</si>
  <si>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</si>
  <si>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</si>
  <si>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</si>
  <si>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</si>
  <si>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</si>
  <si>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</si>
  <si>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</si>
  <si>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</si>
  <si>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</si>
  <si>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</si>
  <si>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</si>
  <si>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</si>
  <si>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</si>
  <si>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</si>
  <si>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</si>
  <si>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</si>
  <si>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</si>
  <si>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</si>
  <si>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</si>
  <si>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</si>
  <si>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</si>
  <si>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</si>
  <si>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</si>
  <si>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</si>
  <si>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</si>
  <si>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</si>
  <si>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</si>
  <si>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</si>
  <si>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</si>
  <si>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</si>
  <si>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</si>
  <si>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</si>
  <si>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</si>
  <si>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</si>
  <si>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</si>
  <si>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</si>
  <si>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</si>
  <si>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</si>
  <si>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</si>
  <si>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</si>
  <si>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</si>
  <si>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</si>
  <si>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</si>
  <si>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</si>
  <si>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</si>
  <si>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</si>
  <si>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</si>
  <si>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</si>
  <si>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</si>
  <si>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</si>
  <si>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</si>
  <si>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</si>
  <si>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</si>
  <si>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</si>
  <si>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</si>
  <si>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</si>
  <si>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</si>
  <si>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</si>
  <si>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</si>
  <si>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</si>
  <si>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</si>
  <si>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</si>
  <si>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</si>
  <si>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</si>
  <si>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</si>
  <si>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</si>
  <si>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</si>
  <si>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</si>
  <si>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</si>
  <si>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</si>
  <si>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</si>
  <si>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</si>
  <si>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</si>
  <si>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</si>
  <si>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</si>
  <si>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</si>
  <si>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</si>
  <si>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</si>
  <si>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</si>
  <si>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</si>
  <si>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</si>
  <si>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</si>
  <si>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</si>
  <si>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</si>
  <si>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</si>
  <si>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</si>
  <si>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</si>
  <si>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</si>
  <si>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</si>
  <si>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</si>
  <si>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</si>
  <si>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</si>
  <si>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</si>
  <si>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</si>
  <si>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</si>
  <si>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</si>
  <si>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</si>
  <si>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</si>
  <si>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</si>
  <si>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</si>
  <si>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</si>
  <si>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</si>
  <si>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</si>
  <si>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</si>
  <si>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</si>
  <si>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</si>
  <si>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</si>
  <si>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</si>
  <si>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</si>
  <si>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</si>
  <si>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</si>
  <si>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</si>
  <si>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</si>
  <si>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</si>
  <si>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</si>
  <si>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</si>
  <si>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</si>
  <si>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</si>
  <si>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</si>
  <si>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</si>
  <si>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</si>
  <si>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</si>
  <si>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</si>
  <si>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</si>
  <si>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</si>
  <si>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</si>
  <si>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</si>
  <si>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</si>
  <si>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</si>
  <si>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</si>
  <si>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</si>
  <si>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</si>
  <si>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</si>
  <si>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</si>
  <si>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</si>
  <si>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</si>
  <si>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</si>
  <si>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</si>
  <si>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</si>
  <si>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</si>
  <si>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</si>
  <si>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</si>
  <si>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</si>
  <si>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</si>
  <si>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</si>
  <si>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</si>
  <si>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</si>
  <si>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</si>
  <si>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</si>
  <si>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</si>
  <si>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</si>
  <si>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</si>
  <si>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</si>
  <si>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</si>
  <si>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</si>
  <si>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</si>
  <si>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</si>
  <si>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</si>
  <si>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</si>
  <si>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</si>
  <si>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</si>
  <si>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</si>
  <si>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</si>
  <si>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</si>
  <si>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</si>
  <si>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</si>
  <si>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</si>
  <si>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</si>
  <si>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</si>
  <si>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</si>
  <si>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</si>
  <si>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</si>
  <si>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</si>
  <si>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</si>
  <si>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</si>
  <si>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</si>
  <si>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</si>
  <si>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</si>
  <si>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</si>
  <si>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</si>
  <si>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</si>
  <si>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</si>
  <si>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</si>
  <si>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</si>
  <si>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</si>
  <si>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</si>
  <si>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</si>
  <si>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</si>
  <si>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</si>
  <si>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</si>
  <si>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</si>
  <si>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</si>
  <si>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</si>
  <si>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</si>
  <si>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</si>
  <si>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</si>
  <si>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</si>
  <si>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</si>
  <si>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</si>
  <si>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</si>
  <si>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</si>
  <si>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</si>
  <si>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</si>
  <si>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</si>
  <si>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</si>
  <si>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</si>
  <si>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</si>
  <si>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</si>
  <si>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</si>
  <si>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</si>
  <si>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</si>
  <si>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</si>
  <si>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</si>
  <si>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</si>
  <si>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</si>
  <si>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</si>
  <si>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</si>
  <si>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</si>
  <si>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</si>
  <si>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</si>
  <si>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</si>
  <si>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</si>
  <si>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</si>
  <si>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</si>
  <si>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</si>
  <si>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</si>
  <si>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</si>
  <si>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</si>
  <si>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</si>
  <si>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</si>
  <si>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</si>
  <si>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</si>
  <si>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</si>
  <si>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</si>
  <si>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</si>
  <si>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</si>
  <si>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</si>
  <si>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</si>
  <si>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</si>
  <si>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</si>
  <si>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</si>
  <si>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</si>
  <si>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</si>
  <si>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</si>
  <si>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</si>
  <si>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</si>
  <si>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</si>
  <si>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</si>
  <si>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</si>
  <si>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</si>
  <si>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</si>
  <si>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</si>
  <si>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</si>
  <si>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</si>
  <si>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</si>
  <si>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</si>
  <si>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</si>
  <si>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</si>
  <si>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</si>
  <si>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</si>
  <si>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</si>
  <si>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</si>
  <si>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</si>
  <si>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</si>
  <si>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</si>
  <si>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</si>
  <si>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</si>
  <si>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</si>
  <si>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</si>
  <si>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</si>
  <si>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</si>
  <si>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</si>
  <si>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</si>
  <si>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</si>
  <si>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</si>
  <si>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</si>
  <si>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</si>
  <si>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</si>
  <si>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</si>
  <si>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</si>
  <si>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</si>
  <si>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</si>
  <si>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</si>
  <si>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</si>
  <si>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</si>
  <si>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</si>
  <si>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</si>
  <si>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</si>
  <si>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</si>
  <si>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</si>
  <si>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</si>
  <si>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</si>
  <si>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</si>
  <si>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</si>
  <si>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</si>
  <si>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</si>
  <si>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</si>
  <si>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</si>
  <si>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</si>
  <si>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</si>
  <si>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</si>
  <si>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</si>
  <si>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</si>
  <si>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</si>
  <si>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</si>
  <si>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</si>
  <si>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</si>
  <si>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</si>
  <si>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</si>
  <si>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</si>
  <si>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</si>
  <si>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</si>
  <si>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</si>
  <si>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</si>
  <si>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</si>
  <si>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</si>
  <si>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</si>
  <si>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</si>
  <si>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</si>
  <si>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</si>
  <si>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</si>
  <si>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</si>
  <si>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</si>
  <si>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</si>
  <si>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</si>
  <si>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</si>
  <si>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</si>
  <si>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</si>
  <si>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</si>
  <si>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</si>
  <si>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</si>
  <si>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</si>
  <si>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</si>
  <si>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</si>
  <si>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</si>
  <si>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</si>
  <si>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</si>
  <si>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</si>
  <si>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</si>
  <si>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</si>
  <si>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</si>
  <si>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</si>
  <si>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</si>
  <si>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</si>
  <si>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</si>
  <si>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</si>
  <si>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</si>
  <si>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</si>
  <si>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</si>
  <si>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</si>
  <si>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</si>
  <si>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</si>
  <si>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</si>
  <si>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</si>
  <si>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</si>
  <si>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</si>
  <si>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</si>
  <si>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</si>
  <si>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</si>
  <si>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</si>
  <si>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</si>
  <si>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</si>
  <si>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</si>
  <si>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</si>
  <si>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</si>
  <si>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</si>
  <si>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</si>
  <si>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</si>
  <si>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</si>
  <si>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</si>
  <si>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</si>
  <si>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</si>
  <si>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</si>
  <si>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</si>
  <si>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</si>
  <si>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</si>
  <si>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</si>
  <si>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</si>
  <si>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</si>
  <si>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</si>
  <si>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</si>
  <si>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</si>
  <si>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</si>
  <si>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</si>
  <si>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</si>
  <si>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</si>
  <si>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</si>
  <si>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</si>
  <si>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</si>
  <si>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</si>
  <si>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</si>
  <si>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</si>
  <si>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</si>
  <si>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</si>
  <si>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</si>
  <si>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</si>
  <si>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</si>
  <si>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</si>
  <si>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</si>
  <si>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</si>
  <si>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</si>
  <si>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</si>
  <si>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</si>
  <si>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</si>
  <si>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</si>
  <si>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</si>
  <si>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</si>
  <si>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</si>
  <si>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</si>
  <si>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</si>
  <si>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</si>
  <si>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</si>
  <si>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</si>
  <si>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</si>
  <si>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</si>
  <si>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</si>
  <si>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</si>
  <si>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</si>
  <si>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</si>
  <si>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</si>
  <si>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</si>
  <si>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</si>
  <si>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</si>
  <si>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</si>
  <si>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</si>
  <si>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</si>
  <si>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</si>
  <si>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</si>
  <si>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</si>
  <si>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</si>
  <si>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</si>
  <si>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</si>
  <si>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</si>
  <si>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</si>
  <si>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</si>
  <si>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</si>
  <si>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</si>
  <si>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</si>
  <si>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</si>
  <si>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</si>
  <si>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</si>
  <si>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</si>
  <si>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</si>
  <si>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</si>
  <si>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</si>
  <si>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</si>
  <si>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</si>
  <si>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</si>
  <si>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</si>
  <si>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</si>
  <si>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</si>
  <si>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</si>
  <si>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</si>
  <si>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</si>
  <si>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</si>
  <si>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</si>
  <si>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</si>
  <si>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</si>
  <si>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</si>
  <si>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</si>
  <si>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</si>
  <si>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</si>
  <si>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</si>
  <si>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</si>
  <si>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</si>
  <si>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</si>
  <si>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</si>
  <si>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</si>
  <si>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</si>
  <si>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</si>
  <si>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</si>
  <si>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</si>
  <si>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</si>
  <si>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</si>
  <si>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</si>
  <si>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</si>
  <si>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</si>
  <si>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</si>
  <si>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</si>
  <si>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</si>
  <si>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</si>
  <si>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</si>
  <si>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</si>
  <si>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</si>
  <si>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</si>
  <si>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</si>
  <si>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</si>
  <si>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</si>
  <si>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</si>
  <si>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</si>
  <si>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</si>
  <si>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</si>
  <si>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</si>
  <si>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</si>
  <si>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</si>
  <si>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</si>
  <si>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</si>
  <si>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</si>
  <si>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</si>
  <si>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</si>
  <si>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</si>
  <si>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</si>
  <si>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</si>
  <si>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</si>
  <si>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</si>
  <si>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</si>
  <si>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</si>
  <si>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</si>
  <si>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</si>
  <si>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</si>
  <si>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</si>
  <si>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</si>
  <si>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</si>
  <si>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</si>
  <si>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</si>
  <si>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</si>
  <si>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</si>
  <si>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</si>
  <si>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</si>
  <si>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</si>
  <si>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</si>
  <si>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</si>
  <si>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</si>
  <si>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</si>
  <si>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</si>
  <si>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</si>
  <si>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</si>
  <si>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</si>
  <si>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</si>
  <si>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</si>
  <si>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</si>
  <si>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</si>
  <si>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</si>
  <si>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</si>
  <si>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</si>
  <si>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</si>
  <si>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</si>
  <si>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</si>
  <si>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</si>
  <si>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</si>
  <si>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</si>
  <si>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</si>
  <si>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</si>
  <si>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</si>
  <si>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</si>
  <si>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</si>
  <si>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</si>
  <si>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</si>
  <si>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</si>
  <si>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</si>
  <si>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</si>
  <si>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</si>
  <si>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</si>
  <si>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</si>
  <si>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</si>
  <si>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</si>
  <si>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</si>
  <si>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</si>
  <si>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</si>
  <si>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</si>
  <si>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</si>
  <si>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</si>
  <si>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</si>
  <si>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</si>
  <si>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</si>
  <si>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</si>
  <si>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</si>
  <si>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</si>
  <si>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</si>
  <si>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</si>
  <si>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</si>
  <si>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</si>
  <si>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</si>
  <si>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</si>
  <si>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</si>
  <si>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</si>
  <si>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</si>
  <si>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</si>
  <si>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</si>
  <si>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</si>
  <si>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</si>
  <si>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</si>
  <si>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</si>
  <si>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</si>
  <si>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</si>
  <si>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</si>
  <si>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</si>
  <si>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</si>
  <si>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</si>
  <si>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</si>
  <si>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</si>
  <si>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</si>
  <si>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</si>
  <si>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</si>
  <si>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</si>
  <si>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</si>
  <si>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</si>
  <si>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</si>
  <si>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</si>
  <si>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</si>
  <si>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</si>
  <si>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</si>
  <si>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</si>
  <si>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</si>
  <si>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</si>
  <si>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</si>
  <si>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</si>
  <si>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</si>
  <si>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</si>
  <si>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</si>
  <si>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</si>
  <si>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</si>
  <si>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</si>
  <si>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</si>
  <si>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</si>
  <si>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</si>
  <si>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</si>
  <si>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</si>
  <si>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</si>
  <si>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</si>
  <si>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</si>
  <si>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</si>
  <si>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</si>
  <si>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</si>
  <si>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</si>
  <si>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</si>
  <si>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</si>
  <si>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</si>
  <si>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</si>
  <si>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</si>
  <si>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</si>
  <si>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</si>
  <si>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</si>
  <si>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</si>
  <si>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</si>
  <si>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</si>
  <si>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</si>
  <si>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</si>
  <si>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</si>
  <si>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</si>
  <si>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</si>
  <si>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</si>
  <si>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</si>
  <si>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</si>
  <si>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</si>
  <si>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</si>
  <si>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</si>
  <si>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</si>
  <si>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</si>
  <si>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</si>
  <si>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</si>
  <si>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</si>
  <si>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</si>
  <si>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</si>
  <si>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</si>
  <si>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</si>
  <si>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</si>
  <si>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</si>
  <si>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</si>
  <si>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</si>
  <si>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</si>
  <si>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</si>
  <si>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</si>
  <si>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</si>
  <si>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</si>
  <si>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</si>
  <si>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</si>
  <si>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</si>
  <si>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</si>
  <si>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</si>
  <si>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</si>
  <si>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</si>
  <si>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</si>
  <si>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</si>
  <si>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</si>
  <si>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</si>
  <si>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</si>
  <si>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</si>
  <si>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</si>
  <si>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</si>
  <si>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</si>
  <si>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</si>
  <si>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</si>
  <si>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</si>
  <si>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</si>
  <si>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</si>
  <si>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</si>
  <si>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</si>
  <si>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</si>
  <si>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</si>
  <si>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</si>
  <si>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</si>
  <si>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</si>
  <si>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</si>
  <si>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</si>
  <si>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</si>
  <si>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</si>
  <si>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</si>
  <si>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</si>
  <si>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</si>
  <si>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</si>
  <si>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</si>
  <si>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</si>
  <si>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</si>
  <si>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</si>
  <si>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</si>
  <si>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</si>
  <si>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</si>
  <si>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</si>
  <si>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</si>
  <si>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</si>
  <si>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</si>
  <si>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</si>
  <si>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</si>
  <si>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</si>
  <si>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</si>
  <si>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</si>
  <si>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</si>
  <si>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</si>
  <si>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</si>
  <si>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</si>
  <si>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</si>
  <si>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</si>
  <si>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</si>
  <si>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</si>
  <si>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</si>
  <si>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</si>
  <si>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</si>
  <si>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</si>
  <si>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</si>
  <si>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</si>
  <si>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</si>
  <si>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</si>
  <si>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</si>
  <si>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</si>
  <si>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</si>
  <si>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</si>
  <si>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</si>
  <si>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</si>
  <si>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</si>
  <si>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</si>
  <si>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</si>
  <si>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</si>
  <si>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</si>
  <si>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</si>
  <si>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</si>
  <si>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</si>
  <si>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</si>
  <si>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</si>
  <si>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</si>
  <si>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</si>
  <si>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</si>
  <si>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</si>
  <si>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</si>
  <si>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</si>
  <si>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</si>
  <si>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</si>
  <si>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</si>
  <si>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</si>
  <si>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</si>
  <si>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</si>
  <si>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</si>
  <si>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</si>
  <si>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</si>
  <si>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</si>
  <si>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</si>
  <si>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</si>
  <si>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</si>
  <si>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</si>
  <si>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</si>
  <si>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</si>
  <si>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</si>
  <si>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</si>
  <si>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</si>
  <si>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</si>
  <si>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</si>
  <si>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</si>
  <si>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</si>
  <si>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</si>
  <si>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</si>
  <si>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</si>
  <si>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</si>
  <si>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</si>
  <si>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</si>
  <si>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</si>
  <si>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</si>
  <si>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</si>
  <si>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</si>
  <si>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</si>
  <si>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</si>
  <si>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</si>
  <si>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</si>
  <si>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</si>
  <si>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</si>
  <si>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</si>
  <si>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</si>
  <si>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</si>
  <si>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</si>
  <si>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</si>
  <si>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</si>
  <si>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</si>
  <si>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</si>
  <si>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</si>
  <si>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</si>
  <si>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</si>
  <si>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</si>
  <si>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</si>
  <si>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</si>
  <si>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</si>
  <si>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</si>
  <si>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</si>
  <si>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</si>
  <si>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</si>
  <si>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</si>
  <si>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</si>
  <si>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</si>
  <si>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</si>
  <si>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</si>
  <si>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</si>
  <si>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</si>
  <si>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</si>
  <si>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</si>
  <si>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</si>
  <si>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</si>
  <si>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</si>
  <si>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</si>
  <si>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</si>
  <si>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</si>
  <si>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</si>
  <si>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</si>
  <si>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</si>
  <si>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</si>
  <si>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</si>
  <si>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</si>
  <si>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</si>
  <si>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</si>
  <si>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</si>
  <si>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</si>
  <si>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</si>
  <si>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</si>
  <si>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</si>
  <si>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</si>
  <si>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</si>
  <si>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</si>
  <si>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</si>
  <si>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</si>
  <si>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</si>
  <si>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</si>
  <si>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</si>
  <si>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</si>
  <si>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</si>
  <si>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</si>
  <si>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</si>
  <si>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</si>
  <si>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</si>
  <si>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</si>
  <si>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</si>
  <si>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</si>
  <si>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</si>
  <si>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</si>
  <si>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</si>
  <si>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</si>
  <si>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</si>
  <si>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</si>
  <si>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</si>
  <si>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</si>
  <si>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</si>
  <si>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</si>
  <si>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</si>
  <si>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</si>
  <si>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</si>
  <si>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</si>
  <si>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</si>
  <si>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</si>
  <si>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</si>
  <si>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</si>
  <si>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</si>
  <si>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</si>
  <si>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</si>
  <si>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</si>
  <si>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</si>
  <si>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</si>
  <si>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</si>
  <si>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</si>
  <si>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</si>
  <si>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</si>
  <si>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</si>
  <si>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</si>
  <si>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</si>
  <si>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</si>
  <si>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</si>
  <si>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</si>
  <si>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</si>
  <si>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</si>
  <si>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</si>
  <si>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</si>
  <si>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</si>
  <si>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</si>
  <si>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</si>
  <si>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</si>
  <si>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</si>
  <si>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</si>
  <si>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</si>
  <si>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</si>
  <si>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</si>
  <si>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</si>
  <si>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</si>
  <si>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</si>
  <si>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</si>
  <si>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</si>
  <si>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</si>
  <si>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</si>
  <si>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</si>
  <si>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</si>
  <si>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</si>
  <si>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</si>
  <si>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</si>
  <si>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</si>
  <si>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</si>
  <si>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</si>
  <si>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</si>
  <si>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</si>
  <si>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</si>
  <si>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</si>
  <si>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</si>
  <si>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</si>
  <si>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</si>
  <si>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</si>
  <si>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</si>
  <si>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</si>
  <si>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</si>
  <si>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</si>
  <si>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</si>
  <si>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</si>
  <si>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</si>
  <si>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</si>
  <si>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</si>
  <si>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</si>
  <si>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</si>
  <si>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</si>
  <si>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</si>
  <si>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</si>
  <si>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</si>
  <si>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</si>
  <si>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</si>
  <si>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</si>
  <si>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</si>
  <si>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</si>
  <si>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</si>
  <si>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</si>
  <si>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</si>
  <si>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</si>
  <si>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</si>
  <si>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</si>
  <si>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</si>
  <si>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</si>
  <si>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</si>
  <si>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</si>
  <si>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</si>
  <si>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</si>
  <si>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</si>
  <si>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</si>
  <si>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</si>
  <si>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</si>
  <si>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</si>
  <si>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</si>
  <si>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</si>
  <si>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</si>
  <si>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</si>
  <si>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</si>
  <si>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</si>
  <si>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</si>
  <si>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</si>
  <si>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</si>
  <si>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</si>
  <si>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</si>
  <si>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</si>
  <si>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</si>
  <si>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</si>
  <si>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</si>
  <si>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</si>
  <si>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</si>
  <si>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</si>
  <si>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</si>
  <si>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</si>
  <si>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</si>
  <si>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</si>
  <si>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</si>
  <si>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</si>
  <si>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</si>
  <si>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</si>
  <si>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</si>
  <si>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</si>
  <si>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</si>
  <si>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</si>
  <si>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</si>
  <si>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</si>
  <si>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</si>
  <si>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</si>
  <si>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</si>
  <si>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</si>
  <si>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</si>
  <si>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</si>
  <si>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</si>
  <si>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</si>
  <si>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</si>
  <si>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</si>
  <si>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</si>
  <si>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</si>
  <si>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</si>
  <si>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</si>
  <si>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</si>
  <si>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</si>
  <si>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</si>
  <si>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</si>
  <si>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</si>
  <si>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</si>
  <si>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</si>
  <si>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</si>
  <si>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</si>
  <si>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</si>
  <si>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</si>
  <si>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</si>
  <si>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</si>
  <si>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</si>
  <si>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</si>
  <si>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</si>
  <si>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</si>
  <si>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</si>
  <si>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</si>
  <si>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</si>
  <si>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</si>
  <si>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</si>
  <si>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</si>
  <si>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</si>
  <si>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</si>
  <si>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</si>
  <si>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</si>
  <si>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</si>
  <si>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</si>
  <si>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</si>
  <si>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</si>
  <si>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</si>
  <si>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</si>
  <si>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</si>
  <si>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</si>
  <si>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</si>
  <si>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</si>
  <si>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</si>
  <si>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</si>
  <si>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</si>
  <si>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</si>
  <si>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</si>
  <si>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</si>
  <si>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</si>
  <si>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</si>
  <si>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</si>
  <si>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</si>
  <si>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</si>
  <si>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</si>
  <si>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</si>
  <si>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</si>
  <si>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</si>
  <si>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</si>
  <si>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</si>
  <si>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</si>
  <si>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</si>
  <si>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</si>
  <si>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</si>
  <si>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</si>
  <si>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</si>
  <si>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</si>
  <si>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</si>
  <si>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</si>
  <si>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</si>
  <si>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</si>
  <si>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</si>
  <si>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</si>
  <si>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</si>
  <si>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</si>
  <si>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</si>
  <si>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</si>
  <si>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</si>
  <si>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</si>
  <si>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</si>
  <si>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</si>
  <si>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</si>
  <si>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</si>
  <si>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</si>
  <si>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</si>
  <si>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</si>
  <si>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</si>
  <si>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</si>
  <si>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</si>
  <si>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</si>
  <si>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</si>
  <si>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</si>
  <si>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</si>
  <si>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</si>
  <si>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</si>
  <si>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</si>
  <si>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</si>
  <si>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</si>
  <si>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</si>
  <si>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</si>
  <si>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</si>
  <si>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</si>
  <si>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</si>
  <si>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</si>
  <si>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</si>
  <si>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</si>
  <si>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</si>
  <si>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</si>
  <si>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</si>
  <si>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</si>
  <si>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</si>
  <si>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</si>
  <si>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</si>
  <si>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</si>
  <si>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</si>
  <si>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</si>
  <si>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</si>
  <si>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</si>
  <si>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</si>
  <si>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</si>
  <si>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</si>
  <si>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</si>
  <si>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</si>
  <si>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</si>
  <si>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</si>
  <si>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</si>
  <si>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</si>
  <si>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</si>
  <si>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</si>
  <si>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</si>
  <si>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</si>
  <si>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</si>
  <si>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</si>
  <si>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</si>
  <si>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</si>
  <si>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</si>
  <si>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</si>
  <si>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</si>
  <si>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</si>
  <si>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</si>
  <si>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</si>
  <si>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</si>
  <si>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</si>
  <si>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</si>
  <si>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</si>
  <si>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</si>
  <si>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</si>
  <si>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</si>
  <si>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</si>
  <si>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</si>
  <si>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</si>
  <si>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</si>
  <si>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</si>
  <si>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</si>
  <si>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</si>
  <si>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</si>
  <si>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</si>
  <si>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</si>
  <si>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</si>
  <si>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</si>
  <si>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</si>
  <si>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</si>
  <si>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</si>
  <si>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</si>
  <si>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</si>
  <si>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</si>
  <si>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</si>
  <si>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</si>
  <si>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</si>
  <si>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</si>
  <si>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</si>
  <si>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</si>
  <si>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</si>
  <si>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</si>
  <si>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</si>
  <si>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</si>
  <si>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</si>
  <si>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</si>
  <si>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</si>
  <si>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</si>
  <si>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</si>
  <si>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</si>
  <si>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</si>
  <si>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</si>
  <si>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</si>
  <si>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</si>
  <si>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</si>
  <si>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</si>
  <si>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</si>
  <si>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</si>
  <si>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</si>
  <si>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</si>
  <si>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</si>
  <si>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</si>
  <si>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</si>
  <si>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</si>
  <si>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</si>
  <si>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</si>
  <si>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</si>
  <si>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</si>
  <si>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</si>
  <si>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</si>
  <si>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</si>
  <si>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</si>
  <si>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</si>
  <si>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</si>
  <si>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</si>
  <si>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</si>
  <si>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</si>
  <si>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</si>
  <si>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</si>
  <si>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</si>
  <si>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</si>
  <si>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</si>
  <si>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</si>
  <si>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</si>
  <si>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</si>
  <si>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</si>
  <si>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</si>
  <si>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</si>
  <si>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</si>
  <si>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</si>
  <si>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</si>
  <si>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</si>
  <si>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</si>
  <si>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</si>
  <si>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</si>
  <si>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</si>
  <si>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</si>
  <si>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</si>
  <si>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</si>
  <si>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</si>
  <si>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</si>
  <si>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</si>
  <si>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</si>
  <si>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</si>
  <si>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</si>
  <si>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</si>
  <si>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</si>
  <si>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</si>
  <si>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</si>
  <si>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</si>
  <si>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</si>
  <si>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</si>
  <si>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</si>
  <si>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</si>
  <si>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</si>
  <si>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</si>
  <si>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</si>
  <si>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</si>
  <si>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</si>
  <si>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</si>
  <si>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</si>
  <si>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</si>
  <si>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</si>
  <si>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</si>
  <si>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</si>
  <si>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</si>
  <si>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</si>
  <si>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</si>
  <si>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</si>
  <si>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</si>
  <si>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</si>
  <si>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</si>
  <si>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</si>
  <si>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</si>
  <si>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</si>
  <si>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</si>
  <si>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</si>
  <si>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</si>
  <si>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</si>
  <si>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</si>
  <si>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</si>
  <si>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</si>
  <si>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</si>
  <si>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</si>
  <si>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</si>
  <si>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</si>
  <si>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</si>
  <si>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</si>
  <si>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</si>
  <si>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</si>
  <si>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</si>
  <si>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</si>
  <si>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</si>
  <si>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</si>
  <si>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</si>
  <si>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</si>
  <si>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</si>
  <si>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</si>
  <si>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</si>
  <si>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</si>
  <si>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</si>
  <si>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</si>
  <si>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</si>
  <si>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</si>
  <si>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</si>
  <si>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</si>
  <si>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</si>
  <si>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</si>
  <si>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</si>
  <si>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</si>
  <si>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</si>
  <si>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</si>
  <si>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</si>
  <si>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</si>
  <si>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</si>
  <si>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</si>
  <si>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</si>
  <si>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</si>
  <si>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</si>
  <si>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</si>
  <si>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</si>
  <si>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</si>
  <si>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</si>
  <si>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</si>
  <si>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</si>
  <si>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</si>
  <si>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</si>
  <si>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</si>
  <si>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</si>
  <si>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</si>
  <si>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</si>
  <si>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</si>
  <si>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</si>
  <si>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</si>
  <si>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</si>
  <si>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</si>
  <si>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</si>
  <si>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</si>
  <si>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</si>
  <si>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</si>
  <si>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</si>
  <si>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</si>
  <si>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</si>
  <si>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</si>
  <si>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</si>
  <si>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</si>
  <si>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</si>
  <si>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</si>
  <si>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</si>
  <si>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</si>
  <si>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</si>
  <si>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</si>
  <si>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</si>
  <si>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</si>
  <si>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</si>
  <si>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</si>
  <si>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</si>
  <si>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</si>
  <si>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</si>
  <si>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</si>
  <si>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</si>
  <si>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</si>
  <si>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</si>
  <si>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</si>
  <si>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</si>
  <si>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</si>
  <si>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</si>
  <si>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</si>
  <si>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</si>
  <si>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</si>
  <si>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</si>
  <si>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</si>
  <si>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</si>
  <si>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</si>
  <si>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</si>
  <si>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</si>
  <si>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</si>
  <si>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</si>
  <si>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</si>
  <si>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</si>
  <si>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</si>
  <si>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</si>
  <si>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</si>
  <si>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</si>
  <si>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</si>
  <si>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</si>
  <si>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</si>
  <si>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</si>
  <si>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</si>
  <si>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</si>
  <si>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</si>
  <si>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</si>
  <si>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</si>
  <si>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</si>
  <si>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</si>
  <si>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</si>
  <si>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</si>
  <si>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</si>
  <si>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</si>
  <si>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</si>
  <si>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</si>
  <si>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</si>
  <si>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</si>
  <si>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</si>
  <si>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</si>
  <si>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</si>
  <si>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</si>
  <si>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</si>
  <si>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</si>
  <si>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</si>
  <si>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</si>
  <si>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</si>
  <si>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</si>
  <si>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</si>
  <si>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</si>
  <si>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</si>
  <si>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</si>
  <si>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</si>
  <si>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</si>
  <si>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</si>
  <si>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</si>
  <si>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</si>
  <si>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</si>
  <si>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</si>
  <si>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</si>
  <si>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</si>
  <si>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</si>
  <si>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</si>
  <si>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</si>
  <si>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</si>
  <si>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</si>
  <si>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</si>
  <si>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</si>
  <si>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</si>
  <si>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</si>
  <si>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</si>
  <si>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</si>
  <si>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</si>
  <si>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</si>
  <si>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</si>
  <si>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</si>
  <si>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</si>
  <si>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</si>
  <si>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</si>
  <si>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</si>
  <si>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</si>
  <si>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</si>
  <si>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</si>
  <si>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</si>
  <si>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</si>
  <si>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</si>
  <si>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</si>
  <si>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</si>
  <si>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</si>
  <si>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</si>
  <si>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</si>
  <si>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</si>
  <si>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</si>
  <si>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</si>
  <si>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</si>
  <si>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</si>
  <si>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</si>
  <si>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</si>
  <si>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</si>
  <si>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</si>
  <si>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</si>
  <si>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</si>
  <si>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</si>
  <si>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</si>
  <si>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</si>
  <si>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</si>
  <si>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</si>
  <si>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</si>
  <si>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</si>
  <si>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</si>
  <si>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</si>
  <si>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</si>
  <si>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</si>
  <si>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</si>
  <si>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</si>
  <si>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</si>
  <si>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</si>
  <si>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</si>
  <si>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</si>
  <si>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</si>
  <si>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</si>
  <si>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</si>
  <si>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</si>
  <si>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</si>
  <si>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</si>
  <si>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</si>
  <si>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</si>
  <si>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</si>
  <si>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</si>
  <si>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</si>
  <si>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</si>
  <si>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</si>
  <si>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</si>
  <si>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</si>
  <si>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</si>
  <si>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</si>
  <si>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</si>
  <si>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</si>
  <si>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</si>
  <si>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</si>
  <si>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</si>
  <si>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</si>
  <si>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</si>
  <si>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</si>
  <si>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</si>
  <si>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</si>
  <si>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</si>
  <si>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</si>
  <si>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</si>
  <si>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</si>
  <si>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</si>
  <si>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</si>
  <si>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</si>
  <si>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</si>
  <si>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</si>
  <si>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</si>
  <si>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</si>
  <si>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</si>
  <si>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</si>
  <si>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</si>
  <si>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</si>
  <si>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</si>
  <si>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</si>
  <si>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</si>
  <si>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</si>
  <si>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</si>
  <si>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</si>
  <si>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</si>
  <si>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</si>
  <si>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</si>
  <si>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</si>
  <si>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</si>
  <si>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</si>
  <si>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</si>
  <si>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</si>
  <si>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</si>
  <si>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</si>
  <si>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</si>
  <si>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</si>
  <si>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</si>
  <si>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</si>
  <si>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</si>
  <si>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</si>
  <si>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</si>
  <si>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</si>
  <si>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</si>
  <si>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</si>
  <si>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</si>
  <si>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</si>
  <si>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</si>
  <si>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</si>
  <si>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</si>
  <si>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</si>
  <si>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</si>
  <si>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</si>
  <si>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</si>
  <si>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</si>
  <si>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</si>
  <si>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</si>
  <si>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</si>
  <si>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</si>
  <si>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</si>
  <si>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</si>
  <si>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</si>
  <si>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</si>
  <si>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</si>
  <si>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</si>
  <si>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</si>
  <si>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</si>
  <si>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</si>
  <si>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</si>
  <si>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</si>
  <si>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</si>
  <si>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</si>
  <si>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</si>
  <si>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</si>
  <si>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</si>
  <si>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</si>
  <si>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</si>
  <si>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</si>
  <si>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</si>
  <si>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</si>
  <si>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</si>
  <si>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</si>
  <si>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</si>
  <si>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</si>
  <si>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</si>
  <si>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</si>
  <si>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</si>
  <si>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</si>
  <si>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</si>
  <si>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</si>
  <si>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</si>
  <si>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</si>
  <si>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</si>
  <si>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</si>
  <si>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</si>
  <si>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</si>
  <si>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</si>
  <si>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</si>
  <si>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</si>
  <si>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</si>
  <si>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</si>
  <si>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</si>
  <si>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</si>
  <si>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</si>
  <si>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</si>
  <si>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</si>
  <si>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</si>
  <si>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</si>
  <si>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</si>
  <si>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</si>
  <si>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</si>
  <si>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</si>
  <si>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</si>
  <si>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</si>
  <si>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</si>
  <si>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</si>
  <si>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</si>
  <si>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</si>
  <si>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</si>
  <si>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</si>
  <si>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</si>
  <si>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</si>
  <si>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</si>
  <si>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</si>
  <si>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</si>
  <si>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</si>
  <si>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</si>
  <si>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</si>
  <si>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</si>
  <si>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</si>
  <si>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</si>
  <si>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</si>
  <si>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</si>
  <si>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</si>
  <si>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</si>
  <si>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</si>
  <si>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</si>
  <si>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</si>
  <si>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</si>
  <si>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</si>
  <si>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</si>
  <si>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</si>
  <si>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</si>
  <si>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</si>
  <si>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</si>
  <si>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</si>
  <si>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</si>
  <si>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</si>
  <si>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</si>
  <si>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</si>
  <si>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</si>
  <si>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</si>
  <si>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</si>
  <si>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</si>
  <si>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</si>
  <si>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</si>
  <si>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</si>
  <si>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</si>
  <si>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</si>
  <si>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</si>
  <si>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</si>
  <si>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</si>
  <si>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</si>
  <si>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</si>
  <si>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</si>
  <si>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</si>
  <si>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</si>
  <si>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</si>
  <si>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</si>
  <si>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</si>
  <si>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</si>
  <si>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</si>
  <si>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</si>
  <si>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</si>
  <si>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</si>
  <si>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</si>
  <si>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</si>
  <si>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</si>
  <si>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</si>
  <si>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</si>
  <si>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</si>
  <si>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</si>
  <si>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</si>
  <si>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</si>
  <si>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</si>
  <si>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</si>
  <si>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</si>
  <si>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</si>
  <si>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</si>
  <si>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</si>
  <si>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</si>
  <si>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</si>
  <si>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</si>
  <si>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</si>
  <si>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</si>
  <si>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</si>
  <si>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</si>
  <si>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</si>
  <si>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</si>
  <si>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</si>
  <si>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</si>
  <si>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</si>
  <si>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</si>
  <si>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</si>
  <si>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</si>
  <si>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</si>
  <si>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</si>
  <si>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</si>
  <si>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</si>
  <si>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</si>
  <si>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</si>
  <si>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</si>
  <si>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</si>
  <si>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</si>
  <si>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</si>
  <si>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</si>
  <si>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</si>
  <si>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</si>
  <si>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</si>
  <si>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</si>
  <si>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</si>
  <si>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</si>
  <si>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</si>
  <si>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</si>
  <si>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</si>
  <si>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</si>
  <si>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</si>
  <si>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</si>
  <si>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</si>
  <si>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</si>
  <si>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</si>
  <si>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</si>
  <si>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</si>
  <si>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</si>
  <si>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</si>
  <si>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</si>
  <si>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</si>
  <si>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</si>
  <si>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</si>
  <si>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</si>
  <si>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</si>
  <si>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</si>
  <si>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</si>
  <si>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</si>
  <si>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</si>
  <si>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</si>
  <si>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</si>
  <si>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</si>
  <si>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</si>
  <si>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</si>
  <si>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</si>
  <si>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</si>
  <si>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</si>
  <si>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</si>
  <si>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</si>
  <si>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</si>
  <si>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</si>
  <si>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</si>
  <si>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</si>
  <si>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</si>
  <si>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</si>
  <si>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</si>
  <si>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</si>
  <si>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</si>
  <si>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</si>
  <si>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</si>
  <si>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</si>
  <si>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</si>
  <si>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</si>
  <si>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</si>
  <si>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</si>
  <si>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</si>
  <si>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</si>
  <si>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</si>
  <si>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</si>
  <si>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</si>
  <si>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</si>
  <si>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</si>
  <si>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</si>
  <si>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</si>
  <si>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</si>
  <si>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</si>
  <si>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</si>
  <si>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</si>
  <si>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</si>
  <si>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</si>
  <si>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</si>
  <si>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</si>
  <si>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</si>
  <si>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</si>
  <si>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</si>
  <si>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</si>
  <si>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</si>
  <si>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</si>
  <si>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</si>
  <si>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</si>
  <si>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</si>
  <si>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</si>
  <si>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</si>
  <si>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</si>
  <si>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</si>
  <si>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</si>
  <si>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</si>
  <si>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</si>
  <si>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</si>
  <si>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</si>
  <si>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</si>
  <si>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</si>
  <si>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</si>
  <si>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</si>
  <si>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</si>
  <si>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</si>
  <si>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</si>
  <si>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</si>
  <si>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</si>
  <si>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</si>
  <si>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</si>
  <si>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</si>
  <si>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</si>
  <si>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</si>
  <si>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</si>
  <si>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</si>
  <si>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</si>
  <si>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</si>
  <si>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</si>
  <si>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</si>
  <si>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</si>
  <si>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</si>
  <si>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</si>
  <si>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</si>
  <si>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</si>
  <si>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</si>
  <si>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</si>
  <si>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</si>
  <si>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</si>
  <si>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</si>
  <si>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</si>
  <si>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</si>
  <si>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</si>
  <si>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</si>
  <si>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</si>
  <si>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</si>
  <si>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</si>
  <si>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</si>
  <si>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</si>
  <si>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</si>
  <si>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</si>
  <si>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</si>
  <si>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</si>
  <si>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</si>
  <si>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</si>
  <si>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</si>
  <si>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</si>
  <si>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</si>
  <si>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</si>
  <si>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</si>
  <si>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</si>
  <si>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</si>
  <si>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</si>
  <si>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</si>
  <si>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</si>
  <si>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</si>
  <si>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</si>
  <si>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</si>
  <si>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</si>
  <si>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</si>
  <si>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</si>
  <si>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</si>
  <si>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</si>
  <si>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</si>
  <si>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</si>
  <si>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</si>
  <si>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</si>
  <si>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</si>
  <si>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</si>
  <si>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</si>
  <si>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</si>
  <si>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</si>
  <si>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</si>
  <si>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</si>
  <si>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</si>
  <si>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</si>
  <si>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</si>
  <si>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</si>
  <si>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</si>
  <si>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</si>
  <si>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</si>
  <si>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</si>
  <si>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</si>
  <si>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</si>
  <si>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</si>
  <si>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</si>
  <si>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</si>
  <si>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</si>
  <si>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</si>
  <si>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</si>
  <si>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</si>
  <si>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</si>
  <si>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</si>
  <si>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</si>
  <si>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</si>
  <si>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</si>
  <si>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</si>
  <si>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</si>
  <si>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</si>
  <si>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</si>
  <si>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</si>
  <si>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</si>
  <si>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</si>
  <si>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</si>
  <si>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</si>
  <si>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</si>
  <si>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</si>
  <si>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</si>
  <si>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</si>
  <si>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</si>
  <si>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</si>
  <si>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</si>
  <si>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</si>
  <si>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</si>
  <si>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</si>
  <si>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</si>
  <si>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</si>
  <si>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</si>
  <si>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</si>
  <si>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</si>
  <si>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</si>
  <si>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</si>
  <si>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</si>
  <si>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</si>
  <si>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</si>
  <si>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</si>
  <si>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</si>
  <si>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</si>
  <si>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</si>
  <si>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</si>
  <si>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</si>
  <si>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</si>
  <si>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</si>
  <si>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</si>
  <si>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</si>
  <si>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</si>
  <si>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</si>
  <si>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</si>
  <si>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</si>
  <si>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</si>
  <si>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</si>
  <si>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</si>
  <si>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</si>
  <si>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</si>
  <si>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</si>
  <si>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</si>
  <si>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</si>
  <si>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</si>
  <si>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</si>
  <si>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</si>
  <si>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</si>
  <si>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</si>
  <si>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</si>
  <si>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</si>
  <si>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</si>
  <si>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</si>
  <si>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</si>
  <si>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</si>
  <si>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</si>
  <si>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</si>
  <si>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</si>
  <si>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</si>
  <si>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</si>
  <si>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</si>
  <si>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</si>
  <si>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</si>
  <si>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</si>
  <si>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</si>
  <si>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</si>
  <si>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</si>
  <si>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</si>
  <si>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</si>
  <si>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</si>
  <si>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</si>
  <si>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</si>
  <si>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</si>
  <si>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</si>
  <si>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</si>
  <si>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</si>
  <si>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</si>
  <si>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</si>
  <si>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</si>
  <si>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</si>
  <si>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</si>
  <si>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</si>
  <si>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</si>
  <si>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</si>
  <si>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</si>
  <si>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</si>
  <si>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</si>
  <si>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</si>
  <si>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</si>
  <si>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</si>
  <si>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</si>
  <si>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</si>
  <si>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</si>
  <si>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</si>
  <si>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</si>
  <si>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</si>
  <si>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</si>
  <si>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</si>
  <si>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</si>
  <si>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</si>
  <si>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</si>
  <si>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</si>
  <si>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</si>
  <si>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</si>
  <si>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</si>
  <si>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</si>
  <si>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</si>
  <si>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</si>
  <si>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</si>
  <si>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</si>
  <si>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</si>
  <si>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</si>
  <si>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</si>
  <si>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</si>
  <si>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</si>
  <si>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</si>
  <si>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</si>
  <si>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</si>
  <si>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</si>
  <si>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</si>
  <si>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</si>
  <si>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</si>
  <si>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</si>
  <si>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</si>
  <si>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</si>
  <si>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</si>
  <si>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</si>
  <si>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</si>
  <si>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</si>
  <si>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</si>
  <si>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</si>
  <si>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</si>
  <si>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</si>
  <si>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</si>
  <si>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</si>
  <si>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</si>
  <si>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</si>
  <si>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</si>
  <si>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</si>
  <si>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</si>
  <si>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</si>
  <si>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</si>
  <si>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</si>
  <si>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</si>
  <si>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</si>
  <si>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</si>
  <si>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</si>
  <si>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</si>
  <si>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</si>
  <si>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</si>
  <si>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</si>
  <si>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</si>
  <si>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</si>
  <si>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</si>
  <si>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</si>
  <si>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</si>
  <si>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</si>
  <si>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</si>
  <si>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</si>
  <si>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</si>
  <si>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</si>
  <si>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</si>
  <si>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</si>
  <si>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</si>
  <si>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</si>
  <si>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</si>
  <si>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</si>
  <si>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</si>
  <si>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</si>
  <si>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</si>
  <si>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</si>
  <si>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</si>
  <si>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</si>
  <si>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</si>
  <si>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</si>
  <si>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</si>
  <si>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</si>
  <si>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</si>
  <si>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</si>
  <si>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</si>
  <si>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</si>
  <si>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</si>
  <si>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</si>
  <si>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</si>
  <si>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</si>
  <si>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</si>
  <si>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</si>
  <si>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</si>
  <si>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</si>
  <si>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</si>
  <si>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</si>
  <si>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</si>
  <si>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</si>
  <si>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</si>
  <si>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</si>
  <si>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</si>
  <si>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</si>
  <si>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</si>
  <si>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</si>
  <si>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</si>
  <si>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</si>
  <si>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</si>
  <si>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</si>
  <si>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</si>
  <si>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</si>
  <si>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</si>
  <si>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</si>
  <si>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</si>
  <si>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</si>
  <si>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</si>
  <si>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</si>
  <si>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</si>
  <si>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</si>
  <si>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</si>
  <si>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</si>
  <si>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</si>
  <si>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</si>
  <si>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</si>
  <si>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</si>
  <si>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</si>
  <si>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</si>
  <si>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</si>
  <si>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</si>
  <si>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</si>
  <si>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</si>
  <si>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</si>
  <si>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</si>
  <si>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</si>
  <si>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</si>
  <si>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</si>
  <si>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</si>
  <si>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</si>
  <si>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</si>
  <si>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</si>
  <si>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</si>
  <si>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</si>
  <si>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</si>
  <si>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</si>
  <si>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</si>
  <si>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</si>
  <si>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</si>
  <si>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</si>
  <si>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</si>
  <si>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</si>
  <si>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</si>
  <si>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</si>
  <si>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</si>
  <si>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</si>
  <si>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</si>
  <si>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</si>
  <si>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</si>
  <si>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</si>
  <si>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</si>
  <si>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</si>
  <si>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</si>
  <si>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</si>
  <si>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</si>
  <si>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</si>
  <si>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</si>
  <si>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</si>
  <si>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</si>
  <si>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</si>
  <si>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</si>
  <si>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</si>
  <si>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</si>
  <si>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</si>
  <si>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</si>
  <si>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</si>
  <si>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</si>
  <si>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</si>
  <si>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</si>
  <si>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</si>
  <si>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</si>
  <si>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</si>
  <si>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</si>
  <si>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</si>
  <si>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</si>
  <si>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</si>
  <si>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</si>
  <si>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</si>
  <si>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</si>
  <si>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</si>
  <si>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</si>
  <si>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</si>
  <si>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</si>
  <si>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</si>
  <si>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</si>
  <si>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</si>
  <si>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</si>
  <si>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</si>
  <si>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</si>
  <si>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</si>
  <si>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</si>
  <si>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</si>
  <si>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</si>
  <si>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</si>
  <si>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</si>
  <si>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</si>
  <si>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</si>
  <si>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</si>
  <si>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</si>
  <si>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</si>
  <si>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</si>
  <si>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</si>
  <si>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</si>
  <si>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</si>
  <si>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</si>
  <si>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</si>
  <si>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</si>
  <si>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</si>
  <si>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</si>
  <si>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</si>
  <si>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</si>
  <si>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</si>
  <si>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</si>
  <si>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</si>
  <si>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</si>
  <si>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</si>
  <si>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</si>
  <si>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</si>
  <si>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</si>
  <si>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</si>
  <si>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</si>
  <si>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</si>
  <si>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</si>
  <si>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</si>
  <si>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</si>
  <si>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</si>
  <si>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</si>
  <si>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</si>
  <si>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</si>
  <si>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</si>
  <si>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</si>
  <si>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</si>
  <si>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</si>
  <si>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</si>
  <si>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</si>
  <si>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</si>
  <si>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</si>
  <si>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</si>
  <si>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</si>
  <si>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</si>
  <si>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</si>
  <si>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</si>
  <si>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</si>
  <si>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</si>
  <si>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</si>
  <si>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</si>
  <si>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</si>
  <si>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</si>
  <si>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</si>
  <si>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</si>
  <si>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</si>
  <si>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</si>
  <si>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</si>
  <si>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</si>
  <si>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</si>
  <si>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</si>
  <si>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</si>
  <si>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</si>
  <si>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</si>
  <si>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</si>
  <si>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</si>
  <si>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</si>
  <si>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</si>
  <si>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</si>
  <si>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</si>
  <si>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</si>
  <si>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</si>
  <si>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</si>
  <si>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</si>
  <si>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</si>
  <si>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</si>
  <si>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</si>
  <si>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</si>
  <si>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</si>
  <si>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</si>
  <si>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</si>
  <si>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</si>
  <si>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</si>
  <si>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</si>
  <si>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</si>
  <si>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</si>
  <si>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</si>
  <si>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</si>
  <si>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</si>
  <si>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</si>
  <si>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</si>
  <si>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</si>
  <si>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</si>
  <si>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</si>
  <si>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</si>
  <si>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</si>
  <si>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</si>
  <si>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</si>
  <si>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</si>
  <si>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</si>
  <si>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</si>
  <si>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</si>
  <si>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</si>
  <si>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</si>
  <si>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</si>
  <si>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</si>
  <si>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</si>
  <si>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</si>
  <si>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</si>
  <si>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</si>
  <si>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</si>
  <si>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</si>
  <si>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</si>
  <si>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</si>
  <si>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</si>
  <si>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</si>
  <si>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</si>
  <si>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</si>
  <si>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</si>
  <si>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</si>
  <si>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</si>
  <si>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</si>
  <si>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</si>
  <si>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</si>
  <si>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</si>
  <si>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</si>
  <si>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</si>
  <si>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</si>
  <si>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</si>
  <si>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</si>
  <si>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</si>
  <si>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</si>
  <si>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</si>
  <si>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</si>
  <si>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</si>
  <si>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</si>
  <si>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</si>
  <si>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</si>
  <si>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</si>
  <si>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</si>
  <si>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</si>
  <si>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</si>
  <si>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</si>
  <si>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</si>
  <si>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</si>
  <si>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</si>
  <si>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</si>
  <si>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</si>
  <si>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</si>
  <si>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</si>
  <si>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</si>
  <si>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</si>
  <si>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</si>
  <si>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</si>
  <si>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</si>
  <si>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</si>
  <si>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</si>
  <si>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</si>
  <si>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</si>
  <si>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</si>
  <si>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</si>
  <si>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</si>
  <si>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</si>
  <si>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</si>
  <si>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</si>
  <si>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</si>
  <si>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</si>
  <si>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</si>
  <si>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</si>
  <si>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</si>
  <si>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</si>
  <si>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</si>
  <si>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</si>
  <si>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</si>
  <si>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</si>
  <si>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</si>
  <si>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</si>
  <si>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</si>
  <si>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</si>
  <si>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</si>
  <si>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</si>
  <si>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</si>
  <si>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</si>
  <si>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</si>
  <si>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</si>
  <si>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</si>
  <si>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</si>
  <si>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</si>
  <si>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</si>
  <si>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</si>
  <si>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</si>
  <si>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</si>
  <si>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</si>
  <si>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</si>
  <si>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</si>
  <si>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</si>
  <si>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</si>
  <si>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</si>
  <si>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</si>
  <si>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</si>
  <si>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</si>
  <si>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</si>
  <si>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</si>
  <si>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</si>
  <si>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</si>
  <si>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</si>
  <si>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</si>
  <si>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</si>
  <si>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</si>
  <si>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</si>
  <si>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</si>
  <si>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</si>
  <si>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</si>
  <si>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</si>
  <si>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</si>
  <si>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</si>
  <si>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</si>
  <si>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</si>
  <si>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</si>
  <si>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</si>
  <si>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</si>
  <si>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</si>
  <si>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</si>
  <si>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</si>
  <si>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</si>
  <si>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</si>
  <si>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</si>
  <si>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</si>
  <si>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</si>
  <si>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</si>
  <si>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</si>
  <si>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</si>
  <si>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</si>
  <si>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</si>
  <si>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</si>
  <si>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</si>
  <si>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</si>
  <si>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</si>
  <si>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</si>
  <si>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</si>
  <si>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</si>
  <si>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</si>
  <si>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</si>
  <si>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</si>
  <si>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</si>
  <si>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</si>
  <si>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</si>
  <si>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</si>
  <si>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</si>
  <si>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</si>
  <si>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</si>
  <si>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</si>
  <si>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</si>
  <si>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</si>
  <si>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</si>
  <si>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</si>
  <si>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</si>
  <si>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</si>
  <si>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</si>
  <si>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</si>
  <si>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</si>
  <si>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</si>
  <si>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</si>
  <si>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</si>
  <si>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</si>
  <si>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</si>
  <si>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</si>
  <si>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</si>
  <si>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</si>
  <si>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</si>
  <si>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</si>
  <si>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</si>
  <si>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</si>
  <si>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</si>
  <si>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</si>
  <si>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</si>
  <si>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</si>
  <si>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</si>
  <si>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</si>
  <si>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</si>
  <si>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</si>
  <si>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</si>
  <si>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</si>
  <si>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</si>
  <si>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</si>
  <si>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</si>
  <si>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</si>
  <si>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</si>
  <si>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</si>
  <si>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</si>
  <si>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</si>
  <si>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</si>
  <si>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</si>
  <si>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</si>
  <si>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</si>
  <si>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</si>
  <si>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</si>
  <si>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</si>
  <si>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</si>
  <si>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</si>
  <si>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</si>
  <si>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</si>
  <si>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</si>
  <si>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</si>
  <si>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</si>
  <si>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</si>
  <si>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</si>
  <si>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</si>
  <si>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</si>
  <si>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</si>
  <si>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</si>
  <si>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</si>
  <si>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</si>
  <si>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</si>
  <si>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</si>
  <si>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</si>
  <si>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</si>
  <si>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</si>
  <si>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</si>
  <si>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</si>
  <si>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</si>
  <si>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</si>
  <si>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</si>
  <si>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</si>
  <si>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</si>
  <si>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</si>
  <si>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</si>
  <si>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</si>
  <si>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</si>
  <si>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</si>
  <si>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</si>
  <si>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</si>
  <si>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</si>
  <si>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</si>
  <si>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</si>
  <si>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</si>
  <si>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</si>
  <si>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</si>
  <si>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</si>
  <si>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</si>
  <si>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</si>
  <si>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</si>
  <si>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</si>
  <si>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</si>
  <si>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</si>
  <si>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</si>
  <si>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</si>
  <si>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</si>
  <si>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</si>
  <si>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</si>
  <si>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</si>
  <si>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</si>
  <si>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</si>
  <si>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</si>
  <si>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</si>
  <si>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</si>
  <si>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</si>
  <si>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</si>
  <si>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</si>
  <si>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</si>
  <si>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</si>
  <si>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</si>
  <si>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</si>
  <si>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</si>
  <si>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</si>
  <si>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</si>
  <si>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</si>
  <si>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</si>
  <si>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</si>
  <si>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</si>
  <si>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</si>
  <si>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</si>
  <si>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</si>
  <si>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</si>
  <si>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</si>
  <si>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</si>
  <si>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</si>
  <si>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</si>
  <si>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</si>
  <si>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</si>
  <si>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</si>
  <si>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</si>
  <si>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</si>
  <si>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</si>
  <si>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</si>
  <si>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</si>
  <si>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</si>
  <si>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</si>
  <si>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</si>
  <si>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</si>
  <si>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</si>
  <si>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</si>
  <si>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</si>
  <si>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</si>
  <si>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</si>
  <si>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</si>
  <si>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</si>
  <si>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</si>
  <si>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</si>
  <si>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</si>
  <si>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</si>
  <si>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</si>
  <si>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</si>
  <si>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</si>
  <si>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</si>
  <si>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</si>
  <si>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</si>
  <si>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</si>
  <si>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</si>
  <si>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</si>
  <si>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</si>
  <si>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</si>
  <si>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</si>
  <si>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</si>
  <si>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</si>
  <si>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</si>
  <si>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</si>
  <si>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</si>
  <si>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</si>
  <si>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</si>
  <si>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</si>
  <si>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</si>
  <si>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</si>
  <si>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</si>
  <si>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</si>
  <si>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</si>
  <si>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</si>
  <si>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</si>
  <si>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</si>
  <si>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</si>
  <si>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</si>
  <si>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</si>
  <si>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</si>
  <si>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</si>
  <si>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</si>
  <si>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</si>
  <si>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</si>
  <si>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</si>
  <si>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</si>
  <si>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</si>
  <si>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</si>
  <si>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</si>
  <si>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</si>
  <si>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</si>
  <si>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</si>
  <si>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</si>
  <si>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</si>
  <si>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</si>
  <si>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</si>
  <si>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</si>
  <si>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</si>
  <si>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</si>
  <si>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</si>
  <si>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</si>
  <si>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</si>
  <si>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</si>
  <si>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</si>
  <si>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</si>
  <si>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</si>
  <si>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</si>
  <si>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</si>
  <si>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</si>
  <si>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</si>
  <si>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</si>
  <si>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</si>
  <si>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</si>
  <si>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</si>
  <si>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</si>
  <si>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</si>
  <si>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</si>
  <si>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</si>
  <si>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</si>
  <si>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</si>
  <si>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</si>
  <si>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</si>
  <si>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</si>
  <si>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</si>
  <si>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</si>
  <si>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</si>
  <si>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</si>
  <si>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</si>
  <si>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</si>
  <si>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</si>
  <si>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</si>
  <si>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</si>
  <si>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</si>
  <si>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</si>
  <si>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</si>
  <si>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</si>
  <si>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</si>
  <si>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</si>
  <si>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</si>
  <si>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</si>
  <si>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</si>
  <si>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</si>
  <si>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</si>
  <si>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</si>
  <si>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</si>
  <si>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</si>
  <si>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</si>
  <si>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</si>
  <si>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</si>
  <si>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</si>
  <si>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</si>
  <si>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</si>
  <si>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</si>
  <si>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</si>
  <si>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</si>
  <si>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</si>
  <si>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</si>
  <si>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</si>
  <si>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</si>
  <si>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</si>
  <si>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</si>
  <si>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</si>
  <si>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</si>
  <si>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</si>
  <si>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</si>
  <si>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</si>
  <si>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</si>
  <si>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</si>
  <si>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</si>
  <si>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</si>
  <si>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</si>
  <si>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</si>
  <si>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</si>
  <si>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</si>
  <si>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</si>
  <si>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</si>
  <si>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</si>
  <si>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</si>
  <si>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</si>
  <si>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</si>
  <si>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</si>
  <si>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</si>
  <si>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</si>
  <si>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</si>
  <si>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</si>
  <si>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</si>
  <si>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</si>
  <si>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</si>
  <si>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</si>
  <si>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</si>
  <si>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</si>
  <si>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</si>
  <si>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</si>
  <si>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</si>
  <si>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</si>
  <si>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</si>
  <si>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</si>
  <si>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</si>
  <si>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</si>
  <si>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</si>
  <si>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</si>
  <si>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</si>
  <si>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</si>
  <si>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</si>
  <si>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</si>
  <si>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</si>
  <si>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</si>
  <si>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</si>
  <si>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</si>
  <si>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</si>
  <si>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</si>
  <si>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</si>
  <si>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</si>
  <si>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</si>
  <si>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</si>
  <si>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</si>
  <si>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</si>
  <si>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</si>
  <si>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</si>
  <si>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</si>
  <si>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</si>
  <si>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</si>
  <si>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</si>
  <si>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</si>
  <si>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</si>
  <si>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</si>
  <si>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</si>
  <si>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</si>
  <si>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</si>
  <si>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</si>
  <si>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</si>
  <si>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</si>
  <si>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</si>
  <si>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</si>
  <si>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</si>
  <si>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</si>
  <si>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</si>
  <si>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</si>
  <si>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</si>
  <si>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</si>
  <si>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</si>
  <si>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</si>
  <si>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</si>
  <si>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</si>
  <si>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</si>
  <si>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</si>
  <si>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</si>
  <si>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</si>
  <si>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</si>
  <si>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</si>
  <si>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</si>
  <si>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</si>
  <si>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</si>
  <si>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</si>
  <si>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</si>
  <si>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</si>
  <si>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</si>
  <si>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</si>
  <si>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</si>
  <si>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</si>
  <si>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</si>
  <si>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</si>
  <si>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</si>
  <si>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</si>
  <si>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</si>
  <si>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</si>
  <si>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</si>
  <si>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</si>
  <si>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</si>
  <si>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</si>
  <si>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</si>
  <si>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</si>
  <si>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</si>
  <si>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</si>
  <si>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</si>
  <si>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</si>
  <si>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</si>
  <si>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</si>
  <si>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</si>
  <si>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</si>
  <si>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</si>
  <si>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</si>
  <si>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</si>
  <si>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</si>
  <si>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</si>
  <si>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</si>
  <si>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</si>
  <si>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</si>
  <si>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</si>
  <si>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</si>
  <si>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</si>
  <si>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</si>
  <si>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</si>
  <si>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</si>
  <si>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</si>
  <si>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</si>
  <si>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</si>
  <si>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</si>
  <si>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</si>
  <si>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</si>
  <si>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</si>
  <si>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</si>
  <si>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</si>
  <si>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</si>
  <si>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</si>
  <si>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</si>
  <si>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</si>
  <si>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</si>
  <si>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</si>
  <si>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</si>
  <si>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</si>
  <si>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</si>
  <si>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</si>
  <si>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</si>
  <si>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</si>
  <si>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</si>
  <si>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</si>
  <si>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</si>
  <si>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</si>
  <si>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</si>
  <si>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</si>
  <si>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</si>
  <si>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</si>
  <si>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</si>
  <si>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</si>
  <si>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</si>
  <si>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</si>
  <si>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</si>
  <si>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</si>
  <si>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</si>
  <si>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</si>
  <si>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</si>
  <si>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</si>
  <si>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</si>
  <si>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</si>
  <si>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</si>
  <si>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</si>
  <si>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</si>
  <si>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</si>
  <si>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</si>
  <si>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</si>
  <si>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</si>
  <si>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</si>
  <si>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</si>
  <si>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</si>
  <si>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</si>
  <si>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</si>
  <si>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</si>
  <si>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</si>
  <si>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</si>
  <si>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</si>
  <si>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</si>
  <si>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</si>
  <si>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</si>
  <si>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</si>
  <si>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</si>
  <si>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</si>
  <si>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</si>
  <si>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</si>
  <si>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</si>
  <si>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</si>
  <si>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</si>
  <si>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</si>
  <si>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</si>
  <si>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</si>
  <si>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</si>
  <si>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</si>
  <si>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</si>
  <si>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</si>
  <si>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</si>
  <si>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</si>
  <si>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</si>
  <si>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</si>
  <si>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</si>
  <si>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</si>
  <si>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</si>
  <si>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</si>
  <si>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</si>
  <si>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</si>
  <si>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</si>
  <si>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</si>
  <si>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</si>
  <si>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</si>
  <si>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</si>
  <si>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</si>
  <si>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</si>
  <si>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</si>
  <si>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</si>
  <si>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</si>
  <si>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</si>
  <si>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</si>
  <si>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</si>
  <si>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</si>
  <si>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</si>
  <si>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</si>
  <si>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</si>
  <si>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</si>
  <si>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</si>
  <si>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</si>
  <si>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</si>
  <si>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</si>
  <si>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</si>
  <si>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</si>
  <si>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</si>
  <si>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</si>
  <si>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</si>
  <si>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</si>
  <si>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</si>
  <si>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</si>
  <si>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</si>
  <si>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</si>
  <si>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</si>
  <si>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</si>
  <si>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</si>
  <si>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</si>
  <si>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</si>
  <si>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</si>
  <si>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</si>
  <si>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</si>
  <si>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</si>
  <si>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</si>
  <si>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</si>
  <si>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</si>
  <si>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</si>
  <si>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</si>
  <si>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</si>
  <si>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</si>
  <si>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</si>
  <si>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</si>
  <si>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</si>
  <si>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</si>
  <si>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</si>
  <si>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</si>
  <si>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</si>
  <si>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</si>
  <si>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</si>
  <si>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</si>
  <si>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</si>
  <si>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</si>
  <si>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</si>
  <si>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</si>
  <si>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</si>
  <si>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</si>
  <si>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</si>
  <si>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</si>
  <si>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</si>
  <si>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</si>
  <si>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</si>
  <si>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</si>
  <si>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</si>
  <si>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</si>
  <si>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</si>
  <si>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</si>
  <si>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</si>
  <si>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</si>
  <si>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</si>
  <si>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</si>
  <si>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</si>
  <si>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</si>
  <si>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</si>
  <si>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</si>
  <si>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</si>
  <si>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</si>
  <si>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</si>
  <si>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</si>
  <si>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</si>
  <si>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</si>
  <si>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</si>
  <si>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</si>
  <si>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</si>
  <si>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</si>
  <si>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</si>
  <si>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</si>
  <si>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</si>
  <si>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</si>
  <si>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</si>
  <si>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</si>
  <si>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</si>
  <si>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</si>
  <si>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</si>
  <si>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</si>
  <si>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</si>
  <si>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</si>
  <si>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</si>
  <si>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</si>
  <si>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</si>
  <si>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</si>
  <si>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</si>
  <si>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</si>
  <si>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</si>
  <si>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</si>
  <si>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</si>
  <si>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</si>
  <si>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</si>
  <si>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</si>
  <si>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</si>
  <si>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</si>
  <si>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</si>
  <si>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</si>
  <si>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</si>
  <si>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</si>
  <si>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</si>
  <si>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</si>
  <si>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</si>
  <si>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</si>
  <si>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</si>
  <si>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</si>
  <si>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</si>
  <si>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</si>
  <si>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</si>
  <si>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</si>
  <si>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</si>
  <si>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</si>
  <si>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</si>
  <si>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</si>
  <si>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</si>
  <si>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</si>
  <si>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</si>
  <si>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</si>
  <si>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</si>
  <si>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</si>
  <si>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</si>
  <si>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</si>
  <si>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</si>
  <si>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</si>
  <si>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</si>
  <si>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</si>
  <si>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</si>
  <si>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</si>
  <si>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</si>
  <si>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</si>
  <si>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</si>
  <si>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</si>
  <si>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</si>
  <si>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</si>
  <si>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</si>
  <si>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</si>
  <si>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</si>
  <si>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</si>
  <si>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</si>
  <si>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</si>
  <si>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</si>
  <si>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</si>
  <si>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</si>
  <si>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</si>
  <si>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</si>
  <si>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</si>
  <si>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</si>
  <si>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</si>
  <si>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</si>
  <si>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</si>
  <si>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</si>
  <si>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</si>
  <si>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</si>
  <si>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</si>
  <si>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</si>
  <si>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</si>
  <si>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</si>
  <si>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</si>
  <si>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</si>
  <si>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</si>
  <si>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</si>
  <si>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</si>
  <si>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</si>
  <si>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</si>
  <si>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</si>
  <si>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</si>
  <si>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</si>
  <si>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</si>
  <si>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</si>
  <si>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</si>
  <si>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</si>
  <si>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</si>
  <si>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</si>
  <si>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</si>
  <si>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</si>
  <si>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</si>
  <si>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</si>
  <si>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</si>
  <si>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</si>
  <si>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</si>
  <si>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</si>
  <si>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</si>
  <si>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</si>
  <si>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</si>
  <si>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</si>
  <si>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</si>
  <si>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</si>
  <si>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</si>
  <si>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</si>
  <si>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</si>
  <si>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</si>
  <si>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</si>
  <si>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</si>
  <si>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</si>
  <si>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</si>
  <si>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</si>
  <si>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</si>
  <si>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</si>
  <si>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</si>
  <si>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</si>
  <si>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</si>
  <si>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</si>
  <si>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</si>
  <si>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</si>
  <si>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</si>
  <si>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</si>
  <si>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</si>
  <si>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</si>
  <si>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</si>
  <si>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</si>
  <si>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</si>
  <si>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</si>
  <si>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</si>
  <si>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</si>
  <si>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</si>
  <si>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</si>
  <si>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</si>
  <si>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</si>
  <si>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</si>
  <si>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</si>
  <si>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</si>
  <si>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</si>
  <si>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</si>
  <si>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</si>
  <si>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</si>
  <si>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</si>
  <si>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</si>
  <si>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</si>
  <si>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</si>
  <si>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</si>
  <si>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</si>
  <si>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</si>
  <si>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</si>
  <si>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</si>
  <si>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</si>
  <si>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</si>
  <si>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</si>
  <si>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</si>
  <si>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</si>
  <si>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</si>
  <si>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</si>
  <si>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</si>
  <si>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</si>
  <si>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</si>
  <si>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</si>
  <si>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</si>
  <si>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</si>
  <si>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</si>
  <si>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</si>
  <si>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</si>
  <si>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</si>
  <si>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</si>
  <si>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</si>
  <si>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</si>
  <si>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</si>
  <si>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</si>
  <si>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</si>
  <si>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</si>
  <si>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</si>
  <si>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</si>
  <si>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</si>
  <si>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</si>
  <si>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</si>
  <si>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</si>
  <si>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</si>
  <si>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</si>
  <si>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</si>
  <si>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</si>
  <si>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</si>
  <si>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</si>
  <si>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</si>
  <si>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</si>
  <si>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</si>
  <si>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</si>
  <si>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</si>
  <si>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</si>
  <si>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</si>
  <si>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</si>
  <si>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</si>
  <si>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</si>
  <si>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</si>
  <si>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</si>
  <si>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</si>
  <si>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</si>
  <si>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</si>
  <si>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</si>
  <si>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</si>
  <si>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</si>
  <si>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</si>
  <si>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</si>
  <si>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</si>
  <si>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</si>
  <si>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</si>
  <si>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</si>
  <si>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</si>
  <si>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</si>
  <si>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</si>
  <si>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</si>
  <si>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</si>
  <si>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</si>
  <si>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</si>
  <si>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</si>
  <si>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</si>
  <si>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</si>
  <si>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</si>
  <si>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</si>
  <si>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</si>
  <si>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</si>
  <si>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</si>
  <si>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</si>
  <si>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</si>
  <si>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</si>
  <si>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</si>
  <si>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</si>
  <si>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</si>
  <si>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</si>
  <si>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</si>
  <si>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</si>
  <si>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</si>
  <si>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</si>
  <si>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</si>
  <si>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</si>
  <si>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</si>
  <si>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</si>
  <si>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</si>
  <si>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</si>
  <si>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</si>
  <si>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</si>
  <si>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</si>
  <si>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</si>
  <si>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</si>
  <si>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</si>
  <si>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</si>
  <si>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</si>
  <si>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</si>
  <si>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</si>
  <si>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</si>
  <si>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</si>
  <si>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</si>
  <si>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</si>
  <si>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</si>
  <si>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</si>
  <si>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</si>
  <si>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</si>
  <si>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</si>
  <si>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</si>
  <si>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</si>
  <si>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</si>
  <si>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</si>
  <si>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</si>
  <si>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</si>
  <si>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</si>
  <si>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</si>
  <si>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</si>
  <si>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</si>
  <si>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</si>
  <si>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</si>
  <si>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</si>
  <si>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</si>
  <si>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</si>
  <si>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</si>
  <si>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</si>
  <si>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</si>
  <si>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</si>
  <si>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</si>
  <si>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</si>
  <si>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</si>
  <si>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</si>
  <si>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</si>
  <si>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</si>
  <si>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</si>
  <si>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</si>
  <si>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</si>
  <si>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</si>
  <si>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</si>
  <si>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</si>
  <si>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</si>
  <si>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</si>
  <si>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</si>
  <si>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</si>
  <si>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</si>
  <si>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</si>
  <si>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</si>
  <si>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</si>
  <si>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</si>
  <si>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</si>
  <si>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</si>
  <si>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</si>
  <si>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</si>
  <si>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</si>
  <si>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</si>
  <si>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</si>
  <si>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</si>
  <si>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</si>
  <si>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</si>
  <si>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</si>
  <si>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</si>
  <si>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</si>
  <si>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</si>
  <si>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</si>
  <si>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</si>
  <si>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</si>
  <si>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</si>
  <si>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</si>
  <si>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</si>
  <si>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</si>
  <si>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</si>
  <si>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</si>
  <si>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</si>
  <si>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</si>
  <si>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</si>
  <si>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</si>
  <si>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</si>
  <si>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</si>
  <si>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</si>
  <si>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</si>
  <si>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</si>
  <si>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</si>
  <si>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</si>
  <si>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</si>
  <si>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</si>
  <si>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</si>
  <si>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</si>
  <si>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</si>
  <si>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</si>
  <si>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</si>
  <si>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</si>
  <si>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</si>
  <si>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</si>
  <si>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</si>
  <si>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</si>
  <si>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</si>
  <si>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</si>
  <si>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</si>
  <si>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</si>
  <si>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</si>
  <si>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</si>
  <si>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</si>
  <si>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</si>
  <si>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</si>
  <si>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</si>
  <si>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</si>
  <si>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</si>
  <si>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</si>
  <si>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</si>
  <si>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</si>
  <si>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</si>
  <si>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</si>
  <si>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</si>
  <si>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</si>
  <si>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</si>
  <si>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</si>
  <si>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</si>
  <si>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</si>
  <si>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</si>
  <si>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</si>
  <si>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</si>
  <si>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</si>
  <si>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</si>
  <si>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</si>
  <si>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</si>
  <si>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</si>
  <si>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</si>
  <si>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</si>
  <si>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</si>
  <si>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</si>
  <si>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</si>
  <si>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</si>
  <si>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</si>
  <si>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</si>
  <si>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</si>
  <si>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</si>
  <si>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</si>
  <si>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</si>
  <si>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</si>
  <si>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</si>
  <si>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</si>
  <si>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</si>
  <si>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</si>
  <si>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</si>
  <si>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</si>
  <si>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</si>
  <si>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</si>
  <si>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</si>
  <si>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</si>
  <si>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</si>
  <si>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</si>
  <si>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</si>
  <si>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</si>
  <si>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</si>
  <si>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</si>
  <si>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</si>
  <si>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</si>
  <si>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</si>
  <si>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</si>
  <si>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</si>
  <si>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</si>
  <si>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</si>
  <si>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</si>
  <si>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</si>
  <si>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</si>
  <si>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</si>
  <si>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</si>
  <si>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</si>
  <si>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</si>
  <si>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</si>
  <si>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</si>
  <si>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</si>
  <si>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</si>
  <si>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</si>
  <si>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</si>
  <si>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</si>
  <si>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</si>
  <si>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</si>
  <si>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</si>
  <si>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</si>
  <si>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</si>
  <si>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</si>
  <si>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</si>
  <si>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</si>
  <si>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</si>
  <si>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</si>
  <si>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</si>
  <si>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</si>
  <si>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</si>
  <si>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</si>
  <si>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</si>
  <si>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</si>
  <si>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</si>
  <si>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</si>
  <si>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</si>
  <si>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</si>
  <si>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</si>
  <si>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</si>
  <si>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</si>
  <si>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</si>
  <si>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</si>
  <si>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</si>
  <si>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</si>
  <si>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</si>
  <si>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</si>
  <si>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</si>
  <si>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</si>
  <si>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</si>
  <si>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</si>
  <si>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</si>
  <si>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</si>
  <si>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</si>
  <si>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</si>
  <si>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</si>
  <si>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</si>
  <si>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</si>
  <si>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</si>
  <si>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</si>
  <si>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</si>
  <si>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</si>
  <si>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</si>
  <si>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</si>
  <si>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</si>
  <si>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</si>
  <si>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</si>
  <si>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</si>
  <si>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</si>
  <si>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</si>
  <si>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</si>
  <si>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</si>
  <si>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</si>
  <si>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</si>
  <si>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</si>
  <si>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</si>
  <si>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</si>
  <si>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</si>
  <si>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</si>
  <si>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</si>
  <si>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</si>
  <si>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</si>
  <si>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</si>
  <si>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</si>
  <si>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</si>
  <si>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</si>
  <si>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</si>
  <si>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</si>
  <si>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</si>
  <si>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</si>
  <si>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</si>
  <si>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</si>
  <si>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</si>
  <si>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</si>
  <si>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</si>
  <si>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</si>
  <si>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</si>
  <si>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</si>
  <si>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</si>
  <si>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</si>
  <si>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</si>
  <si>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</si>
  <si>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</si>
  <si>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</si>
  <si>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</si>
  <si>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</si>
  <si>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</si>
  <si>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</si>
  <si>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</si>
  <si>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</si>
  <si>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</si>
  <si>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</si>
  <si>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</si>
  <si>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</si>
  <si>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</si>
  <si>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</si>
  <si>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</si>
  <si>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</si>
  <si>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</si>
  <si>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</si>
  <si>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</si>
  <si>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</si>
  <si>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</si>
  <si>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</si>
  <si>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</si>
  <si>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</si>
  <si>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</si>
  <si>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</si>
  <si>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</si>
  <si>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</si>
  <si>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</si>
  <si>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</si>
  <si>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</si>
  <si>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</si>
  <si>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</si>
  <si>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</si>
  <si>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</si>
  <si>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</si>
  <si>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</si>
  <si>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</si>
  <si>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</si>
  <si>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</si>
  <si>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</si>
  <si>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</si>
  <si>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</si>
  <si>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</si>
  <si>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</si>
  <si>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</si>
  <si>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</si>
  <si>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</si>
  <si>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</si>
  <si>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</si>
  <si>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</si>
  <si>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</si>
  <si>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</si>
  <si>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</si>
  <si>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</si>
  <si>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</si>
  <si>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</si>
  <si>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</si>
  <si>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</si>
  <si>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</si>
  <si>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</si>
  <si>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</si>
  <si>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</si>
  <si>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</si>
  <si>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</si>
  <si>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</si>
  <si>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</si>
  <si>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</si>
  <si>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</si>
  <si>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</si>
  <si>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</si>
  <si>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</si>
  <si>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</si>
  <si>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</si>
  <si>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</si>
  <si>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</si>
  <si>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</si>
  <si>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</si>
  <si>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</si>
  <si>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</si>
  <si>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</si>
  <si>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</si>
  <si>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</si>
  <si>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</si>
  <si>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</si>
  <si>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</si>
  <si>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</si>
  <si>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</si>
  <si>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</si>
  <si>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</si>
  <si>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</si>
  <si>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</si>
  <si>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</si>
  <si>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</si>
  <si>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</si>
  <si>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</si>
  <si>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</si>
  <si>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</si>
  <si>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</si>
  <si>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</si>
  <si>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</si>
  <si>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</si>
  <si>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</si>
  <si>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</si>
  <si>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</si>
  <si>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</si>
  <si>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</si>
  <si>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</si>
  <si>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</si>
  <si>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</si>
  <si>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</si>
  <si>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</si>
  <si>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</si>
  <si>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</si>
  <si>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</si>
  <si>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</si>
  <si>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</si>
  <si>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</si>
  <si>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</si>
  <si>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</si>
  <si>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</si>
  <si>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</si>
  <si>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</si>
  <si>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</si>
  <si>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</si>
  <si>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</si>
  <si>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</si>
  <si>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</si>
  <si>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</si>
  <si>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</si>
  <si>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</si>
  <si>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</si>
  <si>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</si>
  <si>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</si>
  <si>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</si>
  <si>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</si>
  <si>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</si>
  <si>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</si>
  <si>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</si>
  <si>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</si>
  <si>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</si>
  <si>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</si>
  <si>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</si>
  <si>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</si>
  <si>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</si>
  <si>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</si>
  <si>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</si>
  <si>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</si>
  <si>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</si>
  <si>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</si>
  <si>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</si>
  <si>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</si>
  <si>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</si>
  <si>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</si>
  <si>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</si>
  <si>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</si>
  <si>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</si>
  <si>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</si>
  <si>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</si>
  <si>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</si>
  <si>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</si>
  <si>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</si>
  <si>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</si>
  <si>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</si>
  <si>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</si>
  <si>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</si>
  <si>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</si>
  <si>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</si>
  <si>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</si>
  <si>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</si>
  <si>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</si>
  <si>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</si>
  <si>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</si>
  <si>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</si>
  <si>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</si>
  <si>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</si>
  <si>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</si>
  <si>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</si>
  <si>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</si>
  <si>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</si>
  <si>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</si>
  <si>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</si>
  <si>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</si>
  <si>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</si>
  <si>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</si>
  <si>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</si>
  <si>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</si>
  <si>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</si>
  <si>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</si>
  <si>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</si>
  <si>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</si>
  <si>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</si>
  <si>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</si>
  <si>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</si>
  <si>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</si>
  <si>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</si>
  <si>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</si>
  <si>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</si>
  <si>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</si>
  <si>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</si>
  <si>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</si>
  <si>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</si>
  <si>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</si>
  <si>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</si>
  <si>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</si>
  <si>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</si>
  <si>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</si>
  <si>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</si>
  <si>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</si>
  <si>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</si>
  <si>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</si>
  <si>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</si>
  <si>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</si>
  <si>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</si>
  <si>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</si>
  <si>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</si>
  <si>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</si>
  <si>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</si>
  <si>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</si>
  <si>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</si>
  <si>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</si>
  <si>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</si>
  <si>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</si>
  <si>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</si>
  <si>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</si>
  <si>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</si>
  <si>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</si>
  <si>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</si>
  <si>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</si>
  <si>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</si>
  <si>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</si>
  <si>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</si>
  <si>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</si>
  <si>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</si>
  <si>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</si>
  <si>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</si>
  <si>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</si>
  <si>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</si>
  <si>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</si>
  <si>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</si>
  <si>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</si>
  <si>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</si>
  <si>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</si>
  <si>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</si>
  <si>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</si>
  <si>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</si>
  <si>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</si>
  <si>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</si>
  <si>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</si>
  <si>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</si>
  <si>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</si>
  <si>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</si>
  <si>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</si>
  <si>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</si>
  <si>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</si>
  <si>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</si>
  <si>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</si>
  <si>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</si>
  <si>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</si>
  <si>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</si>
  <si>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</si>
  <si>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</si>
  <si>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</si>
  <si>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</si>
  <si>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</si>
  <si>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</si>
  <si>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</si>
  <si>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</si>
  <si>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</si>
  <si>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</si>
  <si>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</si>
  <si>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</si>
  <si>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</si>
  <si>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</si>
  <si>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</si>
  <si>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</si>
  <si>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</si>
  <si>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</si>
  <si>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</si>
  <si>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</si>
  <si>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</si>
  <si>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</si>
  <si>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</si>
  <si>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</si>
  <si>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</si>
  <si>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</si>
  <si>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</si>
  <si>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</si>
  <si>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</si>
  <si>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</si>
  <si>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</si>
  <si>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</si>
  <si>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</si>
  <si>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</si>
  <si>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</si>
  <si>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</si>
  <si>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</si>
  <si>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</si>
  <si>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</si>
  <si>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</si>
  <si>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</si>
  <si>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</si>
  <si>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</si>
  <si>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</si>
  <si>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</si>
  <si>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</si>
  <si>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</si>
  <si>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</si>
  <si>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</si>
  <si>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</si>
  <si>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</si>
  <si>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</si>
  <si>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</si>
  <si>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</si>
  <si>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</si>
  <si>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</si>
  <si>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</si>
  <si>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</si>
  <si>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</si>
  <si>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</si>
  <si>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</si>
  <si>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</si>
  <si>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</si>
  <si>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</si>
  <si>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</si>
  <si>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</si>
  <si>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</si>
  <si>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</si>
  <si>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</si>
  <si>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</si>
  <si>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</si>
  <si>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</si>
  <si>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</si>
  <si>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</si>
  <si>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</si>
  <si>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</si>
  <si>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</si>
  <si>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</si>
  <si>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</si>
  <si>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</si>
  <si>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</si>
  <si>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</si>
  <si>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</si>
  <si>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</si>
  <si>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</si>
  <si>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</si>
  <si>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</si>
  <si>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</si>
  <si>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</si>
  <si>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</si>
  <si>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</si>
  <si>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</si>
  <si>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</si>
  <si>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</si>
  <si>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</si>
  <si>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</si>
  <si>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</si>
  <si>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</si>
  <si>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</si>
  <si>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</si>
  <si>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</si>
  <si>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</si>
  <si>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</si>
  <si>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</si>
  <si>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</si>
  <si>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</si>
  <si>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</si>
  <si>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</si>
  <si>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</si>
  <si>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</si>
  <si>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</si>
  <si>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</si>
  <si>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</si>
  <si>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</si>
  <si>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</si>
  <si>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</si>
  <si>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</si>
  <si>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</si>
  <si>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</si>
  <si>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</si>
  <si>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</si>
  <si>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</si>
  <si>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</si>
  <si>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</si>
  <si>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</si>
  <si>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</si>
  <si>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</si>
  <si>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</si>
  <si>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</si>
  <si>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</si>
  <si>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</si>
  <si>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</si>
  <si>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</si>
  <si>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</si>
  <si>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</si>
  <si>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</si>
  <si>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</si>
  <si>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</si>
  <si>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</si>
  <si>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</si>
  <si>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</si>
  <si>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</si>
  <si>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</si>
  <si>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</si>
  <si>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</si>
  <si>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</si>
  <si>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</si>
  <si>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</si>
  <si>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</si>
  <si>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</si>
  <si>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</si>
  <si>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</si>
  <si>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</si>
  <si>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</si>
  <si>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</si>
  <si>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</si>
  <si>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</si>
  <si>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</si>
  <si>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</si>
  <si>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</si>
  <si>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</si>
  <si>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</si>
  <si>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</si>
  <si>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</si>
  <si>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</si>
  <si>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</si>
  <si>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</si>
  <si>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</si>
  <si>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</si>
  <si>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</si>
  <si>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</si>
  <si>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</si>
  <si>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</si>
  <si>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</si>
  <si>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</si>
  <si>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</si>
  <si>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</si>
  <si>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</si>
  <si>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</si>
  <si>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</si>
  <si>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</si>
  <si>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</si>
  <si>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</si>
  <si>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</si>
  <si>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</si>
  <si>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</si>
  <si>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</si>
  <si>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</si>
  <si>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</si>
  <si>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</si>
  <si>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</si>
  <si>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</si>
  <si>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</si>
  <si>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</si>
  <si>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</si>
  <si>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</si>
  <si>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</si>
  <si>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</si>
  <si>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</si>
  <si>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</si>
  <si>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</si>
  <si>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</si>
  <si>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</si>
  <si>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</si>
  <si>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</si>
  <si>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</si>
  <si>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</si>
  <si>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</si>
  <si>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</si>
  <si>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</si>
  <si>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</si>
  <si>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</si>
  <si>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</si>
  <si>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</si>
  <si>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</si>
  <si>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</si>
  <si>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</si>
  <si>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</si>
  <si>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</si>
  <si>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</si>
  <si>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</si>
  <si>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</si>
  <si>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</si>
  <si>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</si>
  <si>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</si>
  <si>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</si>
  <si>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</si>
  <si>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</si>
  <si>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</si>
  <si>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</si>
  <si>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</si>
  <si>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</si>
  <si>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</si>
  <si>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</si>
  <si>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</si>
  <si>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</si>
  <si>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</si>
  <si>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</si>
  <si>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</si>
  <si>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</si>
  <si>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</si>
  <si>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</si>
  <si>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</si>
  <si>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</si>
  <si>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</si>
  <si>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</si>
  <si>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</si>
  <si>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</si>
  <si>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</si>
  <si>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</si>
  <si>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</si>
  <si>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</si>
  <si>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</si>
  <si>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</si>
  <si>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</si>
  <si>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</si>
  <si>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</si>
  <si>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</si>
  <si>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</si>
  <si>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</si>
  <si>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</si>
  <si>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</si>
  <si>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</si>
  <si>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</si>
  <si>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</si>
  <si>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</si>
  <si>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</si>
  <si>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</si>
  <si>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</si>
  <si>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</si>
  <si>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</si>
  <si>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</si>
  <si>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</si>
  <si>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</si>
  <si>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</si>
  <si>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</si>
  <si>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</si>
  <si>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</si>
  <si>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</si>
  <si>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</si>
  <si>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</si>
  <si>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</si>
  <si>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</si>
  <si>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</si>
  <si>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</si>
  <si>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</si>
  <si>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</si>
  <si>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</si>
  <si>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</si>
  <si>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</si>
  <si>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</si>
  <si>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</si>
  <si>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</si>
  <si>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</si>
  <si>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</si>
  <si>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</si>
  <si>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</si>
  <si>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</si>
  <si>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</si>
  <si>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</si>
  <si>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</si>
  <si>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</si>
  <si>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</si>
  <si>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</si>
  <si>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</si>
  <si>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</si>
  <si>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</si>
  <si>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</si>
  <si>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</si>
  <si>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</si>
  <si>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</si>
  <si>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</si>
  <si>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</si>
  <si>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</si>
  <si>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</si>
  <si>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</si>
  <si>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</si>
  <si>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</si>
  <si>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</si>
  <si>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</si>
  <si>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</si>
  <si>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</si>
  <si>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</si>
  <si>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</si>
  <si>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</si>
  <si>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</si>
  <si>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</si>
  <si>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</si>
  <si>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</si>
  <si>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</si>
  <si>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</si>
  <si>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</si>
  <si>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</si>
  <si>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</si>
  <si>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</si>
  <si>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</si>
  <si>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</si>
  <si>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</si>
  <si>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</si>
  <si>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</si>
  <si>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</si>
  <si>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</si>
  <si>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</si>
  <si>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</si>
  <si>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</si>
  <si>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</si>
  <si>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</si>
  <si>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</si>
  <si>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</si>
  <si>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</si>
  <si>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</si>
  <si>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</si>
  <si>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</si>
  <si>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</si>
  <si>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</si>
  <si>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</si>
  <si>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</si>
  <si>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</si>
  <si>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</si>
  <si>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</si>
  <si>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</si>
  <si>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</si>
  <si>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</si>
  <si>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</si>
  <si>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</si>
  <si>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</si>
  <si>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</si>
  <si>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</si>
  <si>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</si>
  <si>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</si>
  <si>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</si>
  <si>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</si>
  <si>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</si>
  <si>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</si>
  <si>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</si>
  <si>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</si>
  <si>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</si>
  <si>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</si>
  <si>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</si>
  <si>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</si>
  <si>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</si>
  <si>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</si>
  <si>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</si>
  <si>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</si>
  <si>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</si>
  <si>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</si>
  <si>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</si>
  <si>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</si>
  <si>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</si>
  <si>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</si>
  <si>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</si>
  <si>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</si>
  <si>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</si>
  <si>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</si>
  <si>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</si>
  <si>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</si>
  <si>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</si>
  <si>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</si>
  <si>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</si>
  <si>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</si>
  <si>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</si>
  <si>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</si>
  <si>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</si>
  <si>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</si>
  <si>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</si>
  <si>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</si>
  <si>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</si>
  <si>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</si>
  <si>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</si>
  <si>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</si>
  <si>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</si>
  <si>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</si>
  <si>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</si>
  <si>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</si>
  <si>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</si>
  <si>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</si>
  <si>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</si>
  <si>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</si>
  <si>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</si>
  <si>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</si>
  <si>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</si>
  <si>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</si>
  <si>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</si>
  <si>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</si>
  <si>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</si>
  <si>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</si>
  <si>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</si>
  <si>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</si>
  <si>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</si>
  <si>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</si>
  <si>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</si>
  <si>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</si>
  <si>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</si>
  <si>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</si>
  <si>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</si>
  <si>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</si>
  <si>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</si>
  <si>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</si>
  <si>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</si>
  <si>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</si>
  <si>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</si>
  <si>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</si>
  <si>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</si>
  <si>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</si>
  <si>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</si>
  <si>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</si>
  <si>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</si>
  <si>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</si>
  <si>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</si>
  <si>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</si>
  <si>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</si>
  <si>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</si>
  <si>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</si>
  <si>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</si>
  <si>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</si>
  <si>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</si>
  <si>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</si>
  <si>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</si>
  <si>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</si>
  <si>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</si>
  <si>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</si>
  <si>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</si>
  <si>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</si>
  <si>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</si>
  <si>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</si>
  <si>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</si>
  <si>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</si>
  <si>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</si>
  <si>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</si>
  <si>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</si>
  <si>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</si>
  <si>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</si>
  <si>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</si>
  <si>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</si>
  <si>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</si>
  <si>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</si>
  <si>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</si>
  <si>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</si>
  <si>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</si>
  <si>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</si>
  <si>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</si>
  <si>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</si>
  <si>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</si>
  <si>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</si>
  <si>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</si>
  <si>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</si>
  <si>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</si>
  <si>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</si>
  <si>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</si>
  <si>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</si>
  <si>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</si>
  <si>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</si>
  <si>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</si>
  <si>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</si>
  <si>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</si>
  <si>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</si>
  <si>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</si>
  <si>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</si>
  <si>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</si>
  <si>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</si>
  <si>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</si>
  <si>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</si>
  <si>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</si>
  <si>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</si>
  <si>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</si>
  <si>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</si>
  <si>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</si>
  <si>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</si>
  <si>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</si>
  <si>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</si>
  <si>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</si>
  <si>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</si>
  <si>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</si>
  <si>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</si>
  <si>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</si>
  <si>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</si>
  <si>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</si>
  <si>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</si>
  <si>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</si>
  <si>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</si>
  <si>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</si>
  <si>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</si>
  <si>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</si>
  <si>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</si>
  <si>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</si>
  <si>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</si>
  <si>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</si>
  <si>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</si>
  <si>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</si>
  <si>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</si>
  <si>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</si>
  <si>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</si>
  <si>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</si>
  <si>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</si>
  <si>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</si>
  <si>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</si>
  <si>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</si>
  <si>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</si>
  <si>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</si>
  <si>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</si>
  <si>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</si>
  <si>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</si>
  <si>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</si>
  <si>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</si>
  <si>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</si>
  <si>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</si>
  <si>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</si>
  <si>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</si>
  <si>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</si>
  <si>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</si>
  <si>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</si>
  <si>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</si>
  <si>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</si>
  <si>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</si>
  <si>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</si>
  <si>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</si>
  <si>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</si>
  <si>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</si>
  <si>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</si>
  <si>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</si>
  <si>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</si>
  <si>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</si>
  <si>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</si>
  <si>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</si>
  <si>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</si>
  <si>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</si>
  <si>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</si>
  <si>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</si>
  <si>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</si>
  <si>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</si>
  <si>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</si>
  <si>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</si>
  <si>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</si>
  <si>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</si>
  <si>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</si>
  <si>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</si>
  <si>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</si>
  <si>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</si>
  <si>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</si>
  <si>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</si>
  <si>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</si>
  <si>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</si>
  <si>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</si>
  <si>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</si>
  <si>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</si>
  <si>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</si>
  <si>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</si>
  <si>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</si>
  <si>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</si>
  <si>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</si>
  <si>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</si>
  <si>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</si>
  <si>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</si>
  <si>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</si>
  <si>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</si>
  <si>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</si>
  <si>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</si>
  <si>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</si>
  <si>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</si>
  <si>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</si>
  <si>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</si>
  <si>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</si>
  <si>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</si>
  <si>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</si>
  <si>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</si>
  <si>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</si>
  <si>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</si>
  <si>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</si>
  <si>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</si>
  <si>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</si>
  <si>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</si>
  <si>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</si>
  <si>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</si>
  <si>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</si>
  <si>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</si>
  <si>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</si>
  <si>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</si>
  <si>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</si>
  <si>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</si>
  <si>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</si>
  <si>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</si>
  <si>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</si>
  <si>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</si>
  <si>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</si>
  <si>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</si>
  <si>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</si>
  <si>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</si>
  <si>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</si>
  <si>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</si>
  <si>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</si>
  <si>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</si>
  <si>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</si>
  <si>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</si>
  <si>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</si>
  <si>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</si>
  <si>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</si>
  <si>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</si>
  <si>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</si>
  <si>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</si>
  <si>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</si>
  <si>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</si>
  <si>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</si>
  <si>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</si>
  <si>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</si>
  <si>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</si>
  <si>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</si>
  <si>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</si>
  <si>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</si>
  <si>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</si>
  <si>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</si>
  <si>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</si>
  <si>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</si>
  <si>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</si>
  <si>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</si>
  <si>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</si>
  <si>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</si>
  <si>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</si>
  <si>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</si>
  <si>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</si>
  <si>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</si>
  <si>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</si>
  <si>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</si>
  <si>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</si>
  <si>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</si>
  <si>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</si>
  <si>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</si>
  <si>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</si>
  <si>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</si>
  <si>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</si>
  <si>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</si>
  <si>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</si>
  <si>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</si>
  <si>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</si>
  <si>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</si>
  <si>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</si>
  <si>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</si>
  <si>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</si>
  <si>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</si>
  <si>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</si>
  <si>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</si>
  <si>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</si>
  <si>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</si>
  <si>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</si>
  <si>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</si>
  <si>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</si>
  <si>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</si>
  <si>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</si>
  <si>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</si>
  <si>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</si>
  <si>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</si>
  <si>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</si>
  <si>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</si>
  <si>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</si>
  <si>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</si>
  <si>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</si>
  <si>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</si>
  <si>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</si>
  <si>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</si>
  <si>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</si>
  <si>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</si>
  <si>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</si>
  <si>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</si>
  <si>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</si>
  <si>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</si>
  <si>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</si>
  <si>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</si>
  <si>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</si>
  <si>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</si>
  <si>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</si>
  <si>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</si>
  <si>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</si>
  <si>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</si>
  <si>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</si>
  <si>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</si>
  <si>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</si>
  <si>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</si>
  <si>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</si>
  <si>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</si>
  <si>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</si>
  <si>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</si>
  <si>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</si>
  <si>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</si>
  <si>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</si>
  <si>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</si>
  <si>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</si>
  <si>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</si>
  <si>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</si>
  <si>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</si>
  <si>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</si>
  <si>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</si>
  <si>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</si>
  <si>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</si>
  <si>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</si>
  <si>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</si>
  <si>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</si>
  <si>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</si>
  <si>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</si>
  <si>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</si>
  <si>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</si>
  <si>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</si>
  <si>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</si>
  <si>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</si>
  <si>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</si>
  <si>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</si>
  <si>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</si>
  <si>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</si>
  <si>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</si>
  <si>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</si>
  <si>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</si>
  <si>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</si>
  <si>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</si>
  <si>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</si>
  <si>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</si>
  <si>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</si>
  <si>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</si>
  <si>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</si>
  <si>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</si>
  <si>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</si>
  <si>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</si>
  <si>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</si>
  <si>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</si>
  <si>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</si>
  <si>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</si>
  <si>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</si>
  <si>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</si>
  <si>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</si>
  <si>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</si>
  <si>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</si>
  <si>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</si>
  <si>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</si>
  <si>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</si>
  <si>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</si>
  <si>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</si>
  <si>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</si>
  <si>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</si>
  <si>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</si>
  <si>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</si>
  <si>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</si>
  <si>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</si>
  <si>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</si>
  <si>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</si>
  <si>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</si>
  <si>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</si>
  <si>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</si>
  <si>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</si>
  <si>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</si>
  <si>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</si>
  <si>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</si>
  <si>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</si>
  <si>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</si>
  <si>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</si>
  <si>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</si>
  <si>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</si>
  <si>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</si>
  <si>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</si>
  <si>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</si>
  <si>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</si>
  <si>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</si>
  <si>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</si>
  <si>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</si>
  <si>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</si>
  <si>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</si>
  <si>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</si>
  <si>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</si>
  <si>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</si>
  <si>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</si>
  <si>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</si>
  <si>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</si>
  <si>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</si>
  <si>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</si>
  <si>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</si>
  <si>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</si>
  <si>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</si>
  <si>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</si>
  <si>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</si>
  <si>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</si>
  <si>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</si>
  <si>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</si>
  <si>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</si>
  <si>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</si>
  <si>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</si>
  <si>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</si>
  <si>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</si>
  <si>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</si>
  <si>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</si>
  <si>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</si>
  <si>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</si>
  <si>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</si>
  <si>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</si>
  <si>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</si>
  <si>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</si>
  <si>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</si>
  <si>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</si>
  <si>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</si>
  <si>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</si>
  <si>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</si>
  <si>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</si>
  <si>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</si>
  <si>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</si>
  <si>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</si>
  <si>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</si>
  <si>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</si>
  <si>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</si>
  <si>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</si>
  <si>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</si>
  <si>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</si>
  <si>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</si>
  <si>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</si>
  <si>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</si>
  <si>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</si>
  <si>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</si>
  <si>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</si>
  <si>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</si>
  <si>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</si>
  <si>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</si>
  <si>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</si>
  <si>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</si>
  <si>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</si>
  <si>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</si>
  <si>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</si>
  <si>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</si>
  <si>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</si>
  <si>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</si>
  <si>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</si>
  <si>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</si>
  <si>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</si>
  <si>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</si>
  <si>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</si>
  <si>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</si>
  <si>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</si>
  <si>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</si>
  <si>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</si>
  <si>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</si>
  <si>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</si>
  <si>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</si>
  <si>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</si>
  <si>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</si>
  <si>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</si>
  <si>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</si>
  <si>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</si>
  <si>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</si>
  <si>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</si>
  <si>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</si>
  <si>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</si>
  <si>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</si>
  <si>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</si>
  <si>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</si>
  <si>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</si>
  <si>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</si>
  <si>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</si>
  <si>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</si>
  <si>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</si>
  <si>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</si>
  <si>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</si>
  <si>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</si>
  <si>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</si>
  <si>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</si>
  <si>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</si>
  <si>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</si>
  <si>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</si>
  <si>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</si>
  <si>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</si>
  <si>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</si>
  <si>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</si>
  <si>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</si>
  <si>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</si>
  <si>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</si>
  <si>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</si>
  <si>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</si>
  <si>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</si>
  <si>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</si>
  <si>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</si>
  <si>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</si>
  <si>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</si>
  <si>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</si>
  <si>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</si>
  <si>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</si>
  <si>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</si>
  <si>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</si>
  <si>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</si>
  <si>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</si>
  <si>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</si>
  <si>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</si>
  <si>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</si>
  <si>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</si>
  <si>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</si>
  <si>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</si>
  <si>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</si>
  <si>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</si>
  <si>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</si>
  <si>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</si>
  <si>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</si>
  <si>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</si>
  <si>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</si>
  <si>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</si>
  <si>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</si>
  <si>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</si>
  <si>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</si>
  <si>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</si>
  <si>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</si>
  <si>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</si>
  <si>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</si>
  <si>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</si>
  <si>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</si>
  <si>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</si>
  <si>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</si>
  <si>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</si>
  <si>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</si>
  <si>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</si>
  <si>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</si>
  <si>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</si>
  <si>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</si>
  <si>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</si>
  <si>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</si>
  <si>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</si>
  <si>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</si>
  <si>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</si>
  <si>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</si>
  <si>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</si>
  <si>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</si>
  <si>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</si>
  <si>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</si>
  <si>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</si>
  <si>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</si>
  <si>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</si>
  <si>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</si>
  <si>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</si>
  <si>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</si>
  <si>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</si>
  <si>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</si>
  <si>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</si>
  <si>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</si>
  <si>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</si>
  <si>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</si>
  <si>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</si>
  <si>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</si>
  <si>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</si>
  <si>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</si>
  <si>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</si>
  <si>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</si>
  <si>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</si>
  <si>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</si>
  <si>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</si>
  <si>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</si>
  <si>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</si>
  <si>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</si>
  <si>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</si>
  <si>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</si>
  <si>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</si>
  <si>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</si>
  <si>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</si>
  <si>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</si>
  <si>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</si>
  <si>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</si>
  <si>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</si>
  <si>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</si>
  <si>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</si>
  <si>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</si>
  <si>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</si>
  <si>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</si>
  <si>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</si>
  <si>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</si>
  <si>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</si>
  <si>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</si>
  <si>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</si>
  <si>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</si>
  <si>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</si>
  <si>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</si>
  <si>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</si>
  <si>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</si>
  <si>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</si>
  <si>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</si>
  <si>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</si>
  <si>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</si>
  <si>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</si>
  <si>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</si>
  <si>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</si>
  <si>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</si>
  <si>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</si>
  <si>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</si>
  <si>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</si>
  <si>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</si>
  <si>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</si>
  <si>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</si>
  <si>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</si>
  <si>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</si>
  <si>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</si>
  <si>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</si>
  <si>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</si>
  <si>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</si>
  <si>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</si>
  <si>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</si>
  <si>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</si>
  <si>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</si>
  <si>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</si>
  <si>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</si>
  <si>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</si>
  <si>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</si>
  <si>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</si>
  <si>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</si>
  <si>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</si>
  <si>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</si>
  <si>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</si>
  <si>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</si>
  <si>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</si>
  <si>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</si>
  <si>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</si>
  <si>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</si>
  <si>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</si>
  <si>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</si>
  <si>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</si>
  <si>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</si>
  <si>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</si>
  <si>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</si>
  <si>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</si>
  <si>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</si>
  <si>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</si>
  <si>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</si>
  <si>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</si>
  <si>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</si>
  <si>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</si>
  <si>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</si>
  <si>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</si>
  <si>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</si>
  <si>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</si>
  <si>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</si>
  <si>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</si>
  <si>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</si>
  <si>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</si>
  <si>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</si>
  <si>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</si>
  <si>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</si>
  <si>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</si>
  <si>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</si>
  <si>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</si>
  <si>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</si>
  <si>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</si>
  <si>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</si>
  <si>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</si>
  <si>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</si>
  <si>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</si>
  <si>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</si>
  <si>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</si>
  <si>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</si>
  <si>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</si>
  <si>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</si>
  <si>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</si>
  <si>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</si>
  <si>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</si>
  <si>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</si>
  <si>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</si>
  <si>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</si>
  <si>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</si>
  <si>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</si>
  <si>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</si>
  <si>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</si>
  <si>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</si>
  <si>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</si>
  <si>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</si>
  <si>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</si>
  <si>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</si>
  <si>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</si>
  <si>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</si>
  <si>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</si>
  <si>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</si>
  <si>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</si>
  <si>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</si>
  <si>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</si>
  <si>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</si>
  <si>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</si>
  <si>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</si>
  <si>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</si>
  <si>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</si>
  <si>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</si>
  <si>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</si>
  <si>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</si>
  <si>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</si>
  <si>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</si>
  <si>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</si>
  <si>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</si>
  <si>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</si>
  <si>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</si>
  <si>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</si>
  <si>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</si>
  <si>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</si>
  <si>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</si>
  <si>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</si>
  <si>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</si>
  <si>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</si>
  <si>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</si>
  <si>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</si>
  <si>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</si>
  <si>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</si>
  <si>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</si>
  <si>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</si>
  <si>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</si>
  <si>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</si>
  <si>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</si>
  <si>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</si>
  <si>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</si>
  <si>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</si>
  <si>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</si>
  <si>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</si>
  <si>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</si>
  <si>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</si>
  <si>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</si>
  <si>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</si>
  <si>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</si>
  <si>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</si>
  <si>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</si>
  <si>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</si>
  <si>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</si>
  <si>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</si>
  <si>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</si>
  <si>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</si>
  <si>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</si>
  <si>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</si>
  <si>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</si>
  <si>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</si>
  <si>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</si>
  <si>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</si>
  <si>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</si>
  <si>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</si>
  <si>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</si>
  <si>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</si>
  <si>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</si>
  <si>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</si>
  <si>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</si>
  <si>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</si>
  <si>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</si>
  <si>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</si>
  <si>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</si>
  <si>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</si>
  <si>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</si>
  <si>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</si>
  <si>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</si>
  <si>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</si>
  <si>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</si>
  <si>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</si>
  <si>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</si>
  <si>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</si>
  <si>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</si>
  <si>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</si>
  <si>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</si>
  <si>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</si>
  <si>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</si>
  <si>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</si>
  <si>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</si>
  <si>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</si>
  <si>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</si>
  <si>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</si>
  <si>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</si>
  <si>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</si>
  <si>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</si>
  <si>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</si>
  <si>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</si>
  <si>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</si>
  <si>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</si>
  <si>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</si>
  <si>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</si>
  <si>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</si>
  <si>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</si>
  <si>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</si>
  <si>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</si>
  <si>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</si>
  <si>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</si>
  <si>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</si>
  <si>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</si>
  <si>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</si>
  <si>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</si>
  <si>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</si>
  <si>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</si>
  <si>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</si>
  <si>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</si>
  <si>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</si>
  <si>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</si>
  <si>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</si>
  <si>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</si>
  <si>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</si>
  <si>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</si>
  <si>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</si>
  <si>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</si>
  <si>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</si>
  <si>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</si>
  <si>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</si>
  <si>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</si>
  <si>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</si>
  <si>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</si>
  <si>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</si>
  <si>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</si>
  <si>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</si>
  <si>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</si>
  <si>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</si>
  <si>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</si>
  <si>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</si>
  <si>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</si>
  <si>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</si>
  <si>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</si>
  <si>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</si>
  <si>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</si>
  <si>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</si>
  <si>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</si>
  <si>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</si>
  <si>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</si>
  <si>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</si>
  <si>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</si>
  <si>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</si>
  <si>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</si>
  <si>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</si>
  <si>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</si>
  <si>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</si>
  <si>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</si>
  <si>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</si>
  <si>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</si>
  <si>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</si>
  <si>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</si>
  <si>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</si>
  <si>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</si>
  <si>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</si>
  <si>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</si>
  <si>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</si>
  <si>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</si>
  <si>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</si>
  <si>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</si>
  <si>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</si>
  <si>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</si>
  <si>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</si>
  <si>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</si>
  <si>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</si>
  <si>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</si>
  <si>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</si>
  <si>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</si>
  <si>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</si>
  <si>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</si>
  <si>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</si>
  <si>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</si>
  <si>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</si>
  <si>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</si>
  <si>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</si>
  <si>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</si>
  <si>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</si>
  <si>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</si>
  <si>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</si>
  <si>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</si>
  <si>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</si>
  <si>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</si>
  <si>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</si>
  <si>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</si>
  <si>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</si>
  <si>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</si>
  <si>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</si>
  <si>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</si>
  <si>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</si>
  <si>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</si>
  <si>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</si>
  <si>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</si>
  <si>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</si>
  <si>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</si>
  <si>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</si>
  <si>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</si>
  <si>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</si>
  <si>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</si>
  <si>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</si>
  <si>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</si>
  <si>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</si>
  <si>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</si>
  <si>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</si>
  <si>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</si>
  <si>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</si>
  <si>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</si>
  <si>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</si>
  <si>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</si>
  <si>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</si>
  <si>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</si>
  <si>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</si>
  <si>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</si>
  <si>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</si>
  <si>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</si>
  <si>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</si>
  <si>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</si>
  <si>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</si>
  <si>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</si>
  <si>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</si>
  <si>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</si>
  <si>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</si>
  <si>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</si>
  <si>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</si>
  <si>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</si>
  <si>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</si>
  <si>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</si>
  <si>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</si>
  <si>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</si>
  <si>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</si>
  <si>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</si>
  <si>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</si>
  <si>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</si>
  <si>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</si>
  <si>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</si>
  <si>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</si>
  <si>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</si>
  <si>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</si>
  <si>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</si>
  <si>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</si>
  <si>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</si>
  <si>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</si>
  <si>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</si>
  <si>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</si>
  <si>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</si>
  <si>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</si>
  <si>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</si>
  <si>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</si>
  <si>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</si>
  <si>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</si>
  <si>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</si>
  <si>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</si>
  <si>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</si>
  <si>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</si>
  <si>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</si>
  <si>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</si>
  <si>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</si>
  <si>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</si>
  <si>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</si>
  <si>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</si>
  <si>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</si>
  <si>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</si>
  <si>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</si>
  <si>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</si>
  <si>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</si>
  <si>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</si>
  <si>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</si>
  <si>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</si>
  <si>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</si>
  <si>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</si>
  <si>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</si>
  <si>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</si>
  <si>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</si>
  <si>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</si>
  <si>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</si>
  <si>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</si>
  <si>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</si>
  <si>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</si>
  <si>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</si>
  <si>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</si>
  <si>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</si>
  <si>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</si>
  <si>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</si>
  <si>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</si>
  <si>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</si>
  <si>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</si>
  <si>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</si>
  <si>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</si>
  <si>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</si>
  <si>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</si>
  <si>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</si>
  <si>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</si>
  <si>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</si>
  <si>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</si>
  <si>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</si>
  <si>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</si>
  <si>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</si>
  <si>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</si>
  <si>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</si>
  <si>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</si>
  <si>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</si>
  <si>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</si>
  <si>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</si>
  <si>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</si>
  <si>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</si>
  <si>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</si>
  <si>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</si>
  <si>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</si>
  <si>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</si>
  <si>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</si>
  <si>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</si>
  <si>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</si>
  <si>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</si>
  <si>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</si>
  <si>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</si>
  <si>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</si>
  <si>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</si>
  <si>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</si>
  <si>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</si>
  <si>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</si>
  <si>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</si>
  <si>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</si>
  <si>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</si>
  <si>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</si>
  <si>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</si>
  <si>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</si>
  <si>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</si>
  <si>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</si>
  <si>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</si>
  <si>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</si>
  <si>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</si>
  <si>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</si>
  <si>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</si>
  <si>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</si>
  <si>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</si>
  <si>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</si>
  <si>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</si>
  <si>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</si>
  <si>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</si>
  <si>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</si>
  <si>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</si>
  <si>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</si>
  <si>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</si>
  <si>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</si>
  <si>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</si>
  <si>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</si>
  <si>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</si>
  <si>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</si>
  <si>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</si>
  <si>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</si>
  <si>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</si>
  <si>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</si>
  <si>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</si>
  <si>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</si>
  <si>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</si>
  <si>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</si>
  <si>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</si>
  <si>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</si>
  <si>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</si>
  <si>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</si>
  <si>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</si>
  <si>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</si>
  <si>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</si>
  <si>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</si>
  <si>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</si>
  <si>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</si>
  <si>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</si>
  <si>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</si>
  <si>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</si>
  <si>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</si>
  <si>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</si>
  <si>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</si>
  <si>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</si>
  <si>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</si>
  <si>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</si>
  <si>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</si>
  <si>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</si>
  <si>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</si>
  <si>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</si>
  <si>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</si>
  <si>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</si>
  <si>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</si>
  <si>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</si>
  <si>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</si>
  <si>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</si>
  <si>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</si>
  <si>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</si>
  <si>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</si>
  <si>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</si>
  <si>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</si>
  <si>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</si>
  <si>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</si>
  <si>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</si>
  <si>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</si>
  <si>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</si>
  <si>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</si>
  <si>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</si>
  <si>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</si>
  <si>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</si>
  <si>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</si>
  <si>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</si>
  <si>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</si>
  <si>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</si>
  <si>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</si>
  <si>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</si>
  <si>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</si>
  <si>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</si>
  <si>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</si>
  <si>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</si>
  <si>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</si>
  <si>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</si>
  <si>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</si>
  <si>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</si>
  <si>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</si>
  <si>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</si>
  <si>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</si>
  <si>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</si>
  <si>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</si>
  <si>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</si>
  <si>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</si>
  <si>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</si>
  <si>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</si>
  <si>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</si>
  <si>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</si>
  <si>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</si>
  <si>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</si>
  <si>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</si>
  <si>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</si>
  <si>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</si>
  <si>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</si>
  <si>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</si>
  <si>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</si>
  <si>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</si>
  <si>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</si>
  <si>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</si>
  <si>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</si>
  <si>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</si>
  <si>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</si>
  <si>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</si>
  <si>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</si>
  <si>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</si>
  <si>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</si>
  <si>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</si>
  <si>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</si>
  <si>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</si>
  <si>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</si>
  <si>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</si>
  <si>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</si>
  <si>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</si>
  <si>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</si>
  <si>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</si>
  <si>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</si>
  <si>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</si>
  <si>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</si>
  <si>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</si>
  <si>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</si>
  <si>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</si>
  <si>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</si>
  <si>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</si>
  <si>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</si>
  <si>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</si>
  <si>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</si>
  <si>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</si>
  <si>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</si>
  <si>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</si>
  <si>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</si>
  <si>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</si>
  <si>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</si>
  <si>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</si>
  <si>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</si>
  <si>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</si>
  <si>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</si>
  <si>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</si>
  <si>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</si>
  <si>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</si>
  <si>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</si>
  <si>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</si>
  <si>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</si>
  <si>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</si>
  <si>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</si>
  <si>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</si>
  <si>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</si>
  <si>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</si>
  <si>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</si>
  <si>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</si>
  <si>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</si>
  <si>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</si>
  <si>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</si>
  <si>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</si>
  <si>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</si>
  <si>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</si>
  <si>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</si>
  <si>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</si>
  <si>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</si>
  <si>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</si>
  <si>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</si>
  <si>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</si>
  <si>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</si>
  <si>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</si>
  <si>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</si>
  <si>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</si>
  <si>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</si>
  <si>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</si>
  <si>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</si>
  <si>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</si>
  <si>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</si>
  <si>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</si>
  <si>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</si>
  <si>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</si>
  <si>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</si>
  <si>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</si>
  <si>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</si>
  <si>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</si>
  <si>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</si>
  <si>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</si>
  <si>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</si>
  <si>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</si>
  <si>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</si>
  <si>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</si>
  <si>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</si>
  <si>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</si>
  <si>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</si>
  <si>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</si>
  <si>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</si>
  <si>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</si>
  <si>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</si>
  <si>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</si>
  <si>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</si>
  <si>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</si>
  <si>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</si>
  <si>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</si>
  <si>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</si>
  <si>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</si>
  <si>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</si>
  <si>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</si>
  <si>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</si>
  <si>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</si>
  <si>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</si>
  <si>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</si>
  <si>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</si>
  <si>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</si>
  <si>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</si>
  <si>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</si>
  <si>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</si>
  <si>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</si>
  <si>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</si>
  <si>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</si>
  <si>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</si>
  <si>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</si>
  <si>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</si>
  <si>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</si>
  <si>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</si>
  <si>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</si>
  <si>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</si>
  <si>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</si>
  <si>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</si>
  <si>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</si>
  <si>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</si>
  <si>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</si>
  <si>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</si>
  <si>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</si>
  <si>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</si>
  <si>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</si>
  <si>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</si>
  <si>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</si>
  <si>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</si>
  <si>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</si>
  <si>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</si>
  <si>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</si>
  <si>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</si>
  <si>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</si>
  <si>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</si>
  <si>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</si>
  <si>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</si>
  <si>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</si>
  <si>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</si>
  <si>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</si>
  <si>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</si>
  <si>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</si>
  <si>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</si>
  <si>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</si>
  <si>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</si>
  <si>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</si>
  <si>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</si>
  <si>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</si>
  <si>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</si>
  <si>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</si>
  <si>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</si>
  <si>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</si>
  <si>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</si>
  <si>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</si>
  <si>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</si>
  <si>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</si>
  <si>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</si>
  <si>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</si>
  <si>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</si>
  <si>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</si>
  <si>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</si>
  <si>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</si>
  <si>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</si>
  <si>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</si>
  <si>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</si>
  <si>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</si>
  <si>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</si>
  <si>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</si>
  <si>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</si>
  <si>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</si>
  <si>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</si>
  <si>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</si>
  <si>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</si>
  <si>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</si>
  <si>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</si>
  <si>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</si>
  <si>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</si>
  <si>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</si>
  <si>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</si>
  <si>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</si>
  <si>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</si>
  <si>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</si>
  <si>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</si>
  <si>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</si>
  <si>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</si>
  <si>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</si>
  <si>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</si>
  <si>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</si>
  <si>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</si>
  <si>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</si>
  <si>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</si>
  <si>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</si>
  <si>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</si>
  <si>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</si>
  <si>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</si>
  <si>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</si>
  <si>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</si>
  <si>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</si>
  <si>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</si>
  <si>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</si>
  <si>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</si>
  <si>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</si>
  <si>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</si>
  <si>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</si>
  <si>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</si>
  <si>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</si>
  <si>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</si>
  <si>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</si>
  <si>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</si>
  <si>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</si>
  <si>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</si>
  <si>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</si>
  <si>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</si>
  <si>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</si>
  <si>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</si>
  <si>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</si>
  <si>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</si>
  <si>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</si>
  <si>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</si>
  <si>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</si>
  <si>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</si>
  <si>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</si>
  <si>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</si>
  <si>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</si>
  <si>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</si>
  <si>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</si>
  <si>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</si>
  <si>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</si>
  <si>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</si>
  <si>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</si>
  <si>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</si>
  <si>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</si>
  <si>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</si>
  <si>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</si>
  <si>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</si>
  <si>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</si>
  <si>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</si>
  <si>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</si>
  <si>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</si>
  <si>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</si>
  <si>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</si>
  <si>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</si>
  <si>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</si>
  <si>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</si>
  <si>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</si>
  <si>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</si>
  <si>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</si>
  <si>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</si>
  <si>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</si>
  <si>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</si>
  <si>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</si>
  <si>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</si>
  <si>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</si>
  <si>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</si>
  <si>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</si>
  <si>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</si>
  <si>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</si>
  <si>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</si>
  <si>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</si>
  <si>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</si>
  <si>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</si>
  <si>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</si>
  <si>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</si>
  <si>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</si>
  <si>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</si>
  <si>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</si>
  <si>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</si>
  <si>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</si>
  <si>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</si>
  <si>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</si>
  <si>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</si>
  <si>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</si>
  <si>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</si>
  <si>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</si>
  <si>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</si>
  <si>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</si>
  <si>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</si>
  <si>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</si>
  <si>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</si>
  <si>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</si>
  <si>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</si>
  <si>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</si>
  <si>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</si>
  <si>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</si>
  <si>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</si>
  <si>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</si>
  <si>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</si>
  <si>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</si>
  <si>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</si>
  <si>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</si>
  <si>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</si>
  <si>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</si>
  <si>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</si>
  <si>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</si>
  <si>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</si>
  <si>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</si>
  <si>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</si>
  <si>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</si>
  <si>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</si>
  <si>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</si>
  <si>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</si>
  <si>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</si>
  <si>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</si>
  <si>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</si>
  <si>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</si>
  <si>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</si>
  <si>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</si>
  <si>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</si>
  <si>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</si>
  <si>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</si>
  <si>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</si>
  <si>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</si>
  <si>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</si>
  <si>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</si>
  <si>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</si>
  <si>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</si>
  <si>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</si>
  <si>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</si>
  <si>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</si>
  <si>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</si>
  <si>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</si>
  <si>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</si>
  <si>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</si>
  <si>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</si>
  <si>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</si>
  <si>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</si>
  <si>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</si>
  <si>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</si>
  <si>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</si>
  <si>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</si>
  <si>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</si>
  <si>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</si>
  <si>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</si>
  <si>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</si>
  <si>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</si>
  <si>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</si>
  <si>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</si>
  <si>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</si>
  <si>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</si>
  <si>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</si>
  <si>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</si>
  <si>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</si>
  <si>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</si>
  <si>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</si>
  <si>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</si>
  <si>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</si>
  <si>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</si>
  <si>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</si>
  <si>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</si>
  <si>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</si>
  <si>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</si>
  <si>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</si>
  <si>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</si>
  <si>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</si>
  <si>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</si>
  <si>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</si>
  <si>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</si>
  <si>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</si>
  <si>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</si>
  <si>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</si>
  <si>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</si>
  <si>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</si>
  <si>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</si>
  <si>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</si>
  <si>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</si>
  <si>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</si>
  <si>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</si>
  <si>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</si>
  <si>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</si>
  <si>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</si>
  <si>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</si>
  <si>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</si>
  <si>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</si>
  <si>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</si>
  <si>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</si>
  <si>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</si>
  <si>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</si>
  <si>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</si>
  <si>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</si>
  <si>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</si>
  <si>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</si>
  <si>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</si>
  <si>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</si>
  <si>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</si>
  <si>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</si>
  <si>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</si>
  <si>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</si>
  <si>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</si>
  <si>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</si>
  <si>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</si>
  <si>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</si>
  <si>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</si>
  <si>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</si>
  <si>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</si>
  <si>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</si>
  <si>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</si>
  <si>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</si>
  <si>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</si>
  <si>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</si>
  <si>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</si>
  <si>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</si>
  <si>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</si>
  <si>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</si>
  <si>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</si>
  <si>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</si>
  <si>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</si>
  <si>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</si>
  <si>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</si>
  <si>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</si>
  <si>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</si>
  <si>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</si>
  <si>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</si>
  <si>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</si>
  <si>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</si>
  <si>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</si>
  <si>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</si>
  <si>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</si>
  <si>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</si>
  <si>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</si>
  <si>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</si>
  <si>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</si>
  <si>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</si>
  <si>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</si>
  <si>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</si>
  <si>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</si>
  <si>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</si>
  <si>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</si>
  <si>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</si>
  <si>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</si>
  <si>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</si>
  <si>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</si>
  <si>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</si>
  <si>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</si>
  <si>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</si>
  <si>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</si>
  <si>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</si>
  <si>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</si>
  <si>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</si>
  <si>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</si>
  <si>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</si>
  <si>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</si>
  <si>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</si>
  <si>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</si>
  <si>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</si>
  <si>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</si>
  <si>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</si>
  <si>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</si>
  <si>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</si>
  <si>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</si>
  <si>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</si>
  <si>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</si>
  <si>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</si>
  <si>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</si>
  <si>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</si>
  <si>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</si>
  <si>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</si>
  <si>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</si>
  <si>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</si>
  <si>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</si>
  <si>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</si>
  <si>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</si>
  <si>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</si>
  <si>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</si>
  <si>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</si>
  <si>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</si>
  <si>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</si>
  <si>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</si>
  <si>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</si>
  <si>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</si>
  <si>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</si>
  <si>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</si>
  <si>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</si>
  <si>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</si>
  <si>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</si>
  <si>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</si>
  <si>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</si>
  <si>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</si>
  <si>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</si>
  <si>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</si>
  <si>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</si>
  <si>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</si>
  <si>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</si>
  <si>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</si>
  <si>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</si>
  <si>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</si>
  <si>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</si>
  <si>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</si>
  <si>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</si>
  <si>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</si>
  <si>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</si>
  <si>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</si>
  <si>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</si>
  <si>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</si>
  <si>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</si>
  <si>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</si>
  <si>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</si>
  <si>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</si>
  <si>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</si>
  <si>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</si>
  <si>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</si>
  <si>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</si>
  <si>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</si>
  <si>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</si>
  <si>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</si>
  <si>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</si>
  <si>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</si>
  <si>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</si>
  <si>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</si>
  <si>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</si>
  <si>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</si>
  <si>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</si>
  <si>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</si>
  <si>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</si>
  <si>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</si>
  <si>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</si>
  <si>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</si>
  <si>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</si>
  <si>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</si>
  <si>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</si>
  <si>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</si>
  <si>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</si>
  <si>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</si>
  <si>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</si>
  <si>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</si>
  <si>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</si>
  <si>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</si>
  <si>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</si>
  <si>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</si>
  <si>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</si>
  <si>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</si>
  <si>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</si>
  <si>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</si>
  <si>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</si>
  <si>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</si>
  <si>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</si>
  <si>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</si>
  <si>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</si>
  <si>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</si>
  <si>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</si>
  <si>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</si>
  <si>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</si>
  <si>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</si>
  <si>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</si>
  <si>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</si>
  <si>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</si>
  <si>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</si>
  <si>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</si>
  <si>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</si>
  <si>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</si>
  <si>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</si>
  <si>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</si>
  <si>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</si>
  <si>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</si>
  <si>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</si>
  <si>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</si>
  <si>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</si>
  <si>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</si>
  <si>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</si>
  <si>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</si>
  <si>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</si>
  <si>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</si>
  <si>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</si>
  <si>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</si>
  <si>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</si>
  <si>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</si>
  <si>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</si>
  <si>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</si>
  <si>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</si>
  <si>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</si>
  <si>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</si>
  <si>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</si>
  <si>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</si>
  <si>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</si>
  <si>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</si>
  <si>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</si>
  <si>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</si>
  <si>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</si>
  <si>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</si>
  <si>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</si>
  <si>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</si>
  <si>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</si>
  <si>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</si>
  <si>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</si>
  <si>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</si>
  <si>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</si>
  <si>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</si>
  <si>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</si>
  <si>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</si>
  <si>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</si>
  <si>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</si>
  <si>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</si>
  <si>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</si>
  <si>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</si>
  <si>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</si>
  <si>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</si>
  <si>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</si>
  <si>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</si>
  <si>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</si>
  <si>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</si>
  <si>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</si>
  <si>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</si>
  <si>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</si>
  <si>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</si>
  <si>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</si>
  <si>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</si>
  <si>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</si>
  <si>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</si>
  <si>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</si>
  <si>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</si>
  <si>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</si>
  <si>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</si>
  <si>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</si>
  <si>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</si>
  <si>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</si>
  <si>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</si>
  <si>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</si>
  <si>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</si>
  <si>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</si>
  <si>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</si>
  <si>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</si>
  <si>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</si>
  <si>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</si>
  <si>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</si>
  <si>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</si>
  <si>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</si>
  <si>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</si>
  <si>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</si>
  <si>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</si>
  <si>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</si>
  <si>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</si>
  <si>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</si>
  <si>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</si>
  <si>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</si>
  <si>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</si>
  <si>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</si>
  <si>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</si>
  <si>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</si>
  <si>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</si>
  <si>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</si>
  <si>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</si>
  <si>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</si>
  <si>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</si>
  <si>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</si>
  <si>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</si>
  <si>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</si>
  <si>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</si>
  <si>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</si>
  <si>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</si>
  <si>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</si>
  <si>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</si>
  <si>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</si>
  <si>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</si>
  <si>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</si>
  <si>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</si>
  <si>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</si>
  <si>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</si>
  <si>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</si>
  <si>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</si>
  <si>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</si>
  <si>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</si>
  <si>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</si>
  <si>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</si>
  <si>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</si>
  <si>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</si>
  <si>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</si>
  <si>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</si>
  <si>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</si>
  <si>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</si>
  <si>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</si>
  <si>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</si>
  <si>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</si>
  <si>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</si>
  <si>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</si>
  <si>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</si>
  <si>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</si>
  <si>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</si>
  <si>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</si>
  <si>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</si>
  <si>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</si>
  <si>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</si>
  <si>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</si>
  <si>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</si>
  <si>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</si>
  <si>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</si>
  <si>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</si>
  <si>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</si>
  <si>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</si>
  <si>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</si>
  <si>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</si>
  <si>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</si>
  <si>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</si>
  <si>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</si>
  <si>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</si>
  <si>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</si>
  <si>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</si>
  <si>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</si>
  <si>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</si>
  <si>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</si>
  <si>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</si>
  <si>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</si>
  <si>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</si>
  <si>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</si>
  <si>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</si>
  <si>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</si>
  <si>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</si>
  <si>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</si>
  <si>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</si>
  <si>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</si>
  <si>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</si>
  <si>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</si>
  <si>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</si>
  <si>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</si>
  <si>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</si>
  <si>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</si>
  <si>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</si>
  <si>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</si>
  <si>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</si>
  <si>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</si>
  <si>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</si>
  <si>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</si>
  <si>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</si>
  <si>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</si>
  <si>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</si>
  <si>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</si>
  <si>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</si>
  <si>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</si>
  <si>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</si>
  <si>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</si>
  <si>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</si>
  <si>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</si>
  <si>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</si>
  <si>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</si>
  <si>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</si>
  <si>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</si>
  <si>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</si>
  <si>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</si>
  <si>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</si>
  <si>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</si>
  <si>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</si>
  <si>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</si>
  <si>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</si>
  <si>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</si>
  <si>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</si>
  <si>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</si>
  <si>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</si>
  <si>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</si>
  <si>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</si>
  <si>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</si>
  <si>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</si>
  <si>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</si>
  <si>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</si>
  <si>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</si>
  <si>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</si>
  <si>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</si>
  <si>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</si>
  <si>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</si>
  <si>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</si>
  <si>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</si>
  <si>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</si>
  <si>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</si>
  <si>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</si>
  <si>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</si>
  <si>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</si>
  <si>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</si>
  <si>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</si>
  <si>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</si>
  <si>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</si>
  <si>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</si>
  <si>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</si>
  <si>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</si>
  <si>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</si>
  <si>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</si>
  <si>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</si>
  <si>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</si>
  <si>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</si>
  <si>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</si>
  <si>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</si>
  <si>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</si>
  <si>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</si>
  <si>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</si>
  <si>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</si>
  <si>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</si>
  <si>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</si>
  <si>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</si>
  <si>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</si>
  <si>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</si>
  <si>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</si>
  <si>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</si>
  <si>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</si>
  <si>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</si>
  <si>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</si>
  <si>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</si>
  <si>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</si>
  <si>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</si>
  <si>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</si>
  <si>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</si>
  <si>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</si>
  <si>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</si>
  <si>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</si>
  <si>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</si>
  <si>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</si>
  <si>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</si>
  <si>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</si>
  <si>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</si>
  <si>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</si>
  <si>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</si>
  <si>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</si>
  <si>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</si>
  <si>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</si>
  <si>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</si>
  <si>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</si>
  <si>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</si>
  <si>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</si>
  <si>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</si>
  <si>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</si>
  <si>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</si>
  <si>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</si>
  <si>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</si>
  <si>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</si>
  <si>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</si>
  <si>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</si>
  <si>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</si>
  <si>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</si>
  <si>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</si>
  <si>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</si>
  <si>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</si>
  <si>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</si>
  <si>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</si>
  <si>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</si>
  <si>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</si>
  <si>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</si>
  <si>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</si>
  <si>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</si>
  <si>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</si>
  <si>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</si>
  <si>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</si>
  <si>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</si>
  <si>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</si>
  <si>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</si>
  <si>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</si>
  <si>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</si>
  <si>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</si>
  <si>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</si>
  <si>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</si>
  <si>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</si>
  <si>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</si>
  <si>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</si>
  <si>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</si>
  <si>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</si>
  <si>
    <t>Maximum Sales</t>
  </si>
  <si>
    <t>Minimum Sales</t>
  </si>
  <si>
    <t>Total Orders Placed</t>
  </si>
  <si>
    <t>Name</t>
  </si>
  <si>
    <t>Maths</t>
  </si>
  <si>
    <t>English</t>
  </si>
  <si>
    <t>A</t>
  </si>
  <si>
    <t>B</t>
  </si>
  <si>
    <t>C</t>
  </si>
  <si>
    <t>D</t>
  </si>
  <si>
    <t>ProductName</t>
  </si>
  <si>
    <t>ProductPrice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</si>
  <si>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</si>
  <si>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</si>
  <si>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</si>
  <si>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</si>
  <si>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</si>
  <si>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</si>
  <si>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</si>
  <si>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</si>
  <si>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Feb Sales</t>
  </si>
  <si>
    <t>March Sales</t>
  </si>
  <si>
    <t>Total Sales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</si>
  <si>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</si>
  <si>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</si>
  <si>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</si>
  <si>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</si>
  <si>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</si>
  <si>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</si>
  <si>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</si>
  <si>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</si>
  <si>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</si>
  <si>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</si>
  <si>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</si>
  <si>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</si>
  <si>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Math</t>
  </si>
  <si>
    <t>Science</t>
  </si>
  <si>
    <t>Neha</t>
  </si>
  <si>
    <t>Total</t>
  </si>
  <si>
    <t>Grade</t>
  </si>
  <si>
    <t>Ketan</t>
  </si>
  <si>
    <t>AND FUNCTION</t>
  </si>
  <si>
    <t>Number-1</t>
  </si>
  <si>
    <t>Number-2</t>
  </si>
  <si>
    <t>OR FUNCTION</t>
  </si>
  <si>
    <t>Sahil</t>
  </si>
  <si>
    <t>Distinction(Sci And Eng)&gt;40</t>
  </si>
  <si>
    <t>Distinction(Sci Or Math)&gt;40</t>
  </si>
  <si>
    <t>Product</t>
  </si>
  <si>
    <t>Week-1</t>
  </si>
  <si>
    <t>Week-2</t>
  </si>
  <si>
    <t>Week-3</t>
  </si>
  <si>
    <t>Week-4</t>
  </si>
  <si>
    <t>Price With GST(named range)</t>
  </si>
  <si>
    <t>Total (named range)</t>
  </si>
  <si>
    <t>Jan</t>
  </si>
  <si>
    <t>Feb</t>
  </si>
  <si>
    <t>March</t>
  </si>
  <si>
    <t>P1</t>
  </si>
  <si>
    <t>P2</t>
  </si>
  <si>
    <t>P3</t>
  </si>
  <si>
    <t>P4</t>
  </si>
  <si>
    <t>P5</t>
  </si>
  <si>
    <t>P6</t>
  </si>
  <si>
    <t>Mohan</t>
  </si>
  <si>
    <t>Ram</t>
  </si>
  <si>
    <t>Bablu</t>
  </si>
  <si>
    <t>Salary</t>
  </si>
  <si>
    <t>Allowances</t>
  </si>
  <si>
    <t>Rohan</t>
  </si>
  <si>
    <t>Average Salary</t>
  </si>
  <si>
    <t>Average Allowances</t>
  </si>
  <si>
    <t>Total Profit</t>
  </si>
  <si>
    <t>Total Net Revenue</t>
  </si>
  <si>
    <t>Months</t>
  </si>
  <si>
    <t>January</t>
  </si>
  <si>
    <t>February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</si>
  <si>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</si>
  <si>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</si>
  <si>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</si>
  <si>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</si>
  <si>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</si>
  <si>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</si>
  <si>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</si>
  <si>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</si>
  <si>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</si>
  <si>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</si>
  <si>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</si>
  <si>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</si>
  <si>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</si>
  <si>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</si>
  <si>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</si>
  <si>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</si>
  <si>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</si>
  <si>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</si>
  <si>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Number</t>
  </si>
  <si>
    <t>Dates</t>
  </si>
  <si>
    <t>Days</t>
  </si>
  <si>
    <t>Monday</t>
  </si>
  <si>
    <t>Tuesday</t>
  </si>
  <si>
    <t>Wednesday</t>
  </si>
  <si>
    <t>Thursday</t>
  </si>
  <si>
    <t>Friday</t>
  </si>
  <si>
    <t>Saturday</t>
  </si>
  <si>
    <t>Sunday</t>
  </si>
  <si>
    <t>Mon</t>
  </si>
  <si>
    <t>Tue</t>
  </si>
  <si>
    <t>Wed</t>
  </si>
  <si>
    <t>Thu</t>
  </si>
  <si>
    <t>Fri</t>
  </si>
  <si>
    <t>Sat</t>
  </si>
  <si>
    <t>Sun</t>
  </si>
  <si>
    <t>Ankit Singh</t>
  </si>
  <si>
    <t>Shivam Dube</t>
  </si>
  <si>
    <t>Prakash Sinha</t>
  </si>
  <si>
    <t>Dharmesh Jha</t>
  </si>
  <si>
    <t>First Name</t>
  </si>
  <si>
    <t>Last Name</t>
  </si>
  <si>
    <t>Ankit</t>
  </si>
  <si>
    <t>Shivam</t>
  </si>
  <si>
    <t>Singh</t>
  </si>
  <si>
    <t>Dube</t>
  </si>
  <si>
    <t>Sinha</t>
  </si>
  <si>
    <t>Jha</t>
  </si>
  <si>
    <t>Prakash</t>
  </si>
  <si>
    <t>Dharmesh</t>
  </si>
  <si>
    <t>sanchita@gmail.com</t>
  </si>
  <si>
    <t>neha@yahoo.com</t>
  </si>
  <si>
    <t>ketan@microsoft.edu</t>
  </si>
  <si>
    <t>pooja@gmail.com</t>
  </si>
  <si>
    <t>gmail</t>
  </si>
  <si>
    <t>yahoo</t>
  </si>
  <si>
    <t>microsoft</t>
  </si>
  <si>
    <t>sanchita</t>
  </si>
  <si>
    <t>neha</t>
  </si>
  <si>
    <t>ketan</t>
  </si>
  <si>
    <t>pooja</t>
  </si>
  <si>
    <t>Addition</t>
  </si>
  <si>
    <t>Production</t>
  </si>
  <si>
    <t>Marketing</t>
  </si>
  <si>
    <t>R&amp;D</t>
  </si>
  <si>
    <t>Packaging</t>
  </si>
  <si>
    <t>Logistics</t>
  </si>
  <si>
    <t>Gold</t>
  </si>
  <si>
    <t>Silver</t>
  </si>
  <si>
    <t>Platinum</t>
  </si>
  <si>
    <t>Diamond</t>
  </si>
  <si>
    <t>Manufacturing</t>
  </si>
  <si>
    <t>Total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</si>
</sst>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0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4" borderId="2" xfId="0" applyFont="1" applyFill="1" applyBorder="1"/>
    <xf numFmtId="0" fontId="4" fillId="4" borderId="2" xfId="0" applyFont="1" applyFill="1" applyBorder="1"/>
    <xf numFmtId="164" fontId="5" fillId="3" borderId="2" xfId="0" applyNumberFormat="1" applyFont="1" applyFill="1" applyBorder="1" applyAlignment="1">
      <alignment horizontal="center"/>
    </xf>
    <xf numFmtId="0" fontId="5" fillId="0" borderId="0" xfId="0" applyFont="1"/>
    <xf numFmtId="0" fontId="5" fillId="3" borderId="2" xfId="0" applyFont="1" applyFill="1" applyBorder="1" applyAlignment="1">
      <alignment horizontal="center"/>
    </xf>
    <xf numFmtId="0" fontId="6" fillId="0" borderId="0" xfId="0" applyFont="1"/>
    <xf numFmtId="0" fontId="6" fillId="5" borderId="0" xfId="0" applyFont="1" applyFill="1"/>
    <xf numFmtId="0" fontId="6" fillId="6" borderId="0" xfId="0" applyFont="1" applyFill="1"/>
    <xf numFmtId="0" fontId="6" fillId="0" borderId="2" xfId="0" applyFont="1" applyBorder="1"/>
    <xf numFmtId="14" fontId="6" fillId="0" borderId="2" xfId="0" applyNumberFormat="1" applyFont="1" applyBorder="1"/>
    <xf numFmtId="14" fontId="6" fillId="0" borderId="0" xfId="0" applyNumberFormat="1" applyFont="1"/>
    <xf numFmtId="0" fontId="6" fillId="0" borderId="2" xfId="0" applyFont="1" applyBorder="1" applyAlignment="1">
      <alignment horizontal="center"/>
    </xf>
    <xf numFmtId="0" fontId="6" fillId="5" borderId="2" xfId="0" applyFont="1" applyFill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7" borderId="0" xfId="0" applyFont="1" applyFill="1"/>
    <xf numFmtId="0" fontId="5" fillId="0" borderId="2" xfId="0" applyFont="1" applyBorder="1" applyAlignment="1">
      <alignment wrapText="1"/>
    </xf>
    <xf numFmtId="0" fontId="6" fillId="0" borderId="3" xfId="0" applyFont="1" applyBorder="1"/>
    <xf numFmtId="0" fontId="5" fillId="0" borderId="2" xfId="0" applyFont="1" applyBorder="1" applyAlignment="1">
      <alignment horizontal="center" wrapText="1"/>
    </xf>
    <xf numFmtId="0" fontId="6" fillId="9" borderId="4" xfId="0" applyFont="1" applyFill="1" applyBorder="1"/>
    <xf numFmtId="0" fontId="6" fillId="0" borderId="4" xfId="0" applyFont="1" applyBorder="1"/>
    <xf numFmtId="0" fontId="7" fillId="8" borderId="1" xfId="0" applyFont="1" applyFill="1" applyBorder="1"/>
    <xf numFmtId="0" fontId="6" fillId="0" borderId="1" xfId="0" applyFont="1" applyBorder="1"/>
    <xf numFmtId="0" fontId="5" fillId="5" borderId="2" xfId="0" applyFont="1" applyFill="1" applyBorder="1" applyAlignment="1">
      <alignment horizontal="center"/>
    </xf>
    <xf numFmtId="0" fontId="9" fillId="0" borderId="0" xfId="1"/>
  </cellXfs>
  <cellStyles count="2">
    <cellStyle name="Hyperlink" xfId="1" builtinId="8"/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D7C444-8184-4E20-A66B-994AC37B0CB4}" name="Table5" displayName="Table5" ref="A1:N15346" totalsRowShown="0" headerRowDxfId="26" dataDxfId="25">
  <autoFilter ref="A1:N15346" xr:uid="{BED7C444-8184-4E20-A66B-994AC37B0CB4}"/>
  <tableColumns count="14">
    <tableColumn id="1" xr3:uid="{684A5FD0-C2F4-468B-9DC0-D6250D3DDB40}" name="order_id" dataDxfId="24"/>
    <tableColumn id="2" xr3:uid="{FB9D96F5-C57D-4A5A-8D24-9B75540BE22C}" name="region" dataDxfId="23"/>
    <tableColumn id="3" xr3:uid="{4AA636A2-14F6-4A38-A10B-5F43CEB5D69F}" name="category" dataDxfId="22"/>
    <tableColumn id="4" xr3:uid="{66D24084-7C36-4BA8-B21E-AAE7FA99ABC0}" name="sales" dataDxfId="21"/>
    <tableColumn id="5" xr3:uid="{EA5AD482-BB86-443C-94C4-AB633182AAE5}" name="discount" dataDxfId="20"/>
    <tableColumn id="6" xr3:uid="{9D5C1E3B-C524-4D8A-8A83-8C4944B61015}" name="discount_value" dataDxfId="19">
      <calculatedColumnFormula>D2*E2</calculatedColumnFormula>
    </tableColumn>
    <tableColumn id="7" xr3:uid="{302D828A-A653-4C2F-8D00-4C615079E417}" name="net_revenue" dataDxfId="18">
      <calculatedColumnFormula>D2-F2</calculatedColumnFormula>
    </tableColumn>
    <tableColumn id="8" xr3:uid="{5B0E5E3D-695F-4660-93FC-0D6658AC81F0}" name="quantity" dataDxfId="17"/>
    <tableColumn id="9" xr3:uid="{6BBA1132-72F3-4290-8E31-95406F54BCC6}" name="order_date" dataDxfId="16"/>
    <tableColumn id="10" xr3:uid="{721C2EBB-1E9B-47E5-A5A7-B74E9539B40C}" name="delivery_date" dataDxfId="15"/>
    <tableColumn id="11" xr3:uid="{93E20CFF-A9D7-4115-8BEC-5FFA4A90E616}" name="customer_type" dataDxfId="14"/>
    <tableColumn id="12" xr3:uid="{925D9277-566C-4527-85A4-B5B01AA23CF7}" name="payment_mode" dataDxfId="13"/>
    <tableColumn id="13" xr3:uid="{4E781504-EC7A-4DEB-B4BB-B28E72581366}" name="profit" dataDxfId="12"/>
    <tableColumn id="14" xr3:uid="{51047039-AE02-4BC5-966D-DB415AE423B4}" name="city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73A5D4-D148-41DA-A8EB-D80259BD5429}" name="SalesData" displayName="SalesData" ref="A18:D25" totalsRowCount="1" headerRowDxfId="10" tableBorderDxfId="9">
  <autoFilter ref="A18:D24" xr:uid="{6373A5D4-D148-41DA-A8EB-D80259BD5429}"/>
  <tableColumns count="4">
    <tableColumn id="1" xr3:uid="{42C73A25-D2FD-4942-BB20-1A9265677454}" name="Name" totalsRowDxfId="8"/>
    <tableColumn id="2" xr3:uid="{A81260E6-A994-4E80-A895-8672F42FE048}" name="Jan" totalsRowFunction="sum" totalsRowDxfId="7"/>
    <tableColumn id="3" xr3:uid="{28BDFD76-7A26-4D48-9C82-7DB1DE02729F}" name="Feb" totalsRowFunction="custom" totalsRowDxfId="6">
      <totalsRowFormula>SUM(FebSales)</totalsRowFormula>
    </tableColumn>
    <tableColumn id="4" xr3:uid="{FC892DFF-BD6E-49A0-895C-1C4E17DAECE9}" name="March" totalsRowFunction="custom" totalsRowDxfId="5">
      <totalsRowFormula>SUM(MarchSales)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98B382-F389-4B26-AA64-832225CB3C6D}" name="EmployeeData" displayName="EmployeeData" ref="A27:C31" totalsRowShown="0" headerRowDxfId="4" dataDxfId="3">
  <autoFilter ref="A27:C31" xr:uid="{7498B382-F389-4B26-AA64-832225CB3C6D}"/>
  <tableColumns count="3">
    <tableColumn id="1" xr3:uid="{037DF5CC-0C8C-4964-9699-1C6FA0F76644}" name="Name" dataDxfId="2"/>
    <tableColumn id="2" xr3:uid="{8798E9AF-0684-4D33-BBB8-A6D41BC06DD0}" name="Salary" dataDxfId="1"/>
    <tableColumn id="3" xr3:uid="{C3698C97-B6C1-4C4D-AF2D-3628C3C3E223}" name="Allowanc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n@microsoft.edu" TargetMode="External"/><Relationship Id="rId7" Type="http://schemas.openxmlformats.org/officeDocument/2006/relationships/hyperlink" Target="mailto:ketan@microsoft.edu" TargetMode="External"/><Relationship Id="rId2" Type="http://schemas.openxmlformats.org/officeDocument/2006/relationships/hyperlink" Target="mailto:neha@yahoo.com" TargetMode="External"/><Relationship Id="rId1" Type="http://schemas.openxmlformats.org/officeDocument/2006/relationships/hyperlink" Target="mailto:sanchita@gmail.com" TargetMode="External"/><Relationship Id="rId6" Type="http://schemas.openxmlformats.org/officeDocument/2006/relationships/hyperlink" Target="mailto:neha@yahoo.com" TargetMode="External"/><Relationship Id="rId5" Type="http://schemas.openxmlformats.org/officeDocument/2006/relationships/hyperlink" Target="mailto:sanchita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H1" workbookViewId="0">
      <selection activeCell="R28" sqref="R28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44140625" customWidth="1"/>
    <col min="7" max="7" width="19.886718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15380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 t="s">
        <v>15382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>
        <f>MAX(D2:D15346)</f>
        <v>4999.87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7" t="s">
        <v>15383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MIN(D2:D1048576)</f>
        <v>100.1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7" t="s">
        <v>15384</v>
      </c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1">
        <f>COUNT(M2:M15346)</f>
        <v>15345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2"/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7" t="s">
        <v>15454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11">
        <f>SUM(profit)</f>
        <v>6872139.8099999921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2"/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7" t="s">
        <v>15455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11">
        <f>SUM(NetRevenue)</f>
        <v>29388622.500100061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P29" s="7" t="s">
        <v>15530</v>
      </c>
    </row>
    <row r="30" spans="1:16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P30" s="11">
        <f>COUNT(profit)</f>
        <v>15345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6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P33" s="7" t="s">
        <v>15454</v>
      </c>
    </row>
    <row r="34" spans="1:16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P34" s="11">
        <f>SUM(profit)</f>
        <v>6872139.8099999921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9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si="137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ref="G4420:G4483" si="139">D4420-F4420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si="139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ref="G4484:G4547" si="141">D4484-F4484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si="141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ref="G4548:G4611" si="143">D4548-F4548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si="143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ref="G4612:G4675" si="145">D4612-F4612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si="145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ref="G4676:G4739" si="147">D4676-F4676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si="147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ref="G4740:G4803" si="149"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si="149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ref="G4804:G4867" si="151">D4804-F4804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si="151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ref="G4868:G4931" si="153">D4868-F4868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si="153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ref="G4932:G4995" si="155"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si="155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ref="G4996:G5059" si="157"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si="157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ref="G5060:G5123" si="159">D5060-F5060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si="159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ref="G5124:G5187" si="161">D5124-F5124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si="161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ref="G5188:G5251" si="163">D5188-F5188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si="163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ref="G5252:G5315" si="165"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si="165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ref="G5316:G5379" si="167">D5316-F5316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si="167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ref="G5380:G5443" si="169"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si="169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ref="G5444:G5507" si="171">D5444-F5444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si="171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ref="G5508:G5571" si="173">D5508-F5508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si="173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ref="G5572:G5635" si="175"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si="175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ref="G5636:G5699" si="177">D5636-F5636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si="177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ref="G5700:G5763" si="179"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si="179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ref="G5764:G5827" si="181">D5764-F5764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si="181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ref="G5828:G5891" si="183">D5828-F5828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si="183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ref="G5892:G5955" si="185">D5892-F5892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si="185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ref="G5956:G6019" si="187">D5956-F5956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si="187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ref="G6020:G6083" si="189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si="189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ref="G6084:G6147" si="191"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si="191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ref="G6148:G6211" si="193"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si="193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ref="G6212:G6275" si="195">D6212-F6212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si="195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ref="G6276:G6339" si="197">D6276-F6276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si="197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ref="G6340:G6403" si="199">D6340-F6340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si="199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ref="G6404:G6467" si="201"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si="201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ref="G6468:G6531" si="203">D6468-F6468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si="203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ref="G6532:G6595" si="205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si="205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ref="G6596:G6659" si="207">D6596-F6596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si="207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ref="G6660:G6723" si="209">D6660-F6660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si="209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ref="G6724:G6787" si="211">D6724-F6724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si="211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ref="G6788:G6851" si="213">D6788-F6788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si="213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ref="G6852:G6915" si="215">D6852-F6852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si="215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ref="G6916:G6979" si="217">D6916-F6916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si="217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ref="G6980:G7043" si="219">D6980-F6980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si="219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ref="G7044:G7107" si="221">D7044-F7044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si="221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ref="G7108:G7171" si="223">D7108-F7108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si="223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ref="G7172:G7235" si="225">D7172-F7172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si="225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ref="G7236:G7299" si="227">D7236-F7236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si="227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ref="G7300:G7363" si="229">D7300-F7300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si="229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ref="G7364:G7427" si="231">D7364-F7364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si="231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ref="G7428:G7491" si="233">D7428-F7428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si="233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ref="G7492:G7555" si="235">D7492-F7492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si="235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ref="G7556:G7619" si="237">D7556-F7556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si="237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ref="G7620:G7683" si="239">D7620-F7620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si="239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ref="G7684:G7747" si="241">D7684-F7684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si="241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ref="G7748:G7811" si="243">D7748-F7748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si="243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ref="G7812:G7875" si="245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si="245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ref="G7876:G7939" si="247"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si="247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ref="G7940:G8003" si="249">D7940-F7940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si="249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ref="G8004:G8067" si="251">D8004-F8004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si="251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ref="G8068:G8131" si="253">D8068-F8068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si="253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ref="G8132:G8195" si="255">D8132-F8132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si="255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ref="G8196:G8259" si="257">D8196-F8196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si="257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ref="G8260:G8323" si="259">D8260-F8260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si="259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ref="G8324:G8387" si="261"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si="261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ref="G8388:G8451" si="263"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si="263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ref="G8452:G8515" si="265">D8452-F8452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si="265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ref="G8516:G8579" si="267">D8516-F8516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si="267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ref="G8580:G8643" si="26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si="269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ref="G8644:G8707" si="271">D8644-F8644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si="271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ref="G8708:G8771" si="273">D8708-F8708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si="273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ref="G8772:G8835" si="275">D8772-F8772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si="275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ref="G8836:G8899" si="277">D8836-F8836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si="277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ref="G8900:G8963" si="279">D8900-F8900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si="279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ref="G8964:G9027" si="281">D8964-F8964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si="281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ref="G9028:G9091" si="283">D9028-F9028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si="283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ref="G9092:G9155" si="285">D9092-F9092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si="285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ref="G9156:G9219" si="287">D9156-F9156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si="287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ref="G9220:G9283" si="289">D9220-F9220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si="289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ref="G9284:G9347" si="291">D9284-F9284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si="291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ref="G9348:G9411" si="293">D9348-F9348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si="293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ref="G9412:G9475" si="295">D9412-F9412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si="295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ref="G9476:G9539" si="297">D9476-F9476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si="297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ref="G9540:G9603" si="299">D9540-F9540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si="299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ref="G9604:G9667" si="301"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si="301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ref="G9668:G9731" si="303">D9668-F9668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si="303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ref="G9732:G9795" si="305">D9732-F9732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si="305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ref="G9796:G9859" si="307">D9796-F9796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si="307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ref="G9860:G9923" si="309">D9860-F9860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si="309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ref="G9924:G9987" si="311">D9924-F9924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si="311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ref="G9988:G10051" si="313">D9988-F9988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si="313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ref="G10052:G10115" si="315">D10052-F10052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si="315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ref="G10116:G10179" si="317">D10116-F10116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si="317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ref="G10180:G10243" si="319">D10180-F10180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si="319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ref="G10244:G10307" si="321"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si="321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ref="G10308:G10371" si="323">D10308-F10308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si="323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ref="G10372:G10435" si="325">D10372-F10372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si="325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ref="G10436:G10499" si="327">D10436-F10436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si="327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ref="G10500:G10563" si="329">D10500-F10500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si="329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ref="G10564:G10627" si="331">D10564-F10564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si="331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ref="G10628:G10691" si="333">D10628-F10628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si="333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ref="G10692:G10755" si="335">D10692-F10692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si="335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ref="G10756:G10819" si="337">D10756-F10756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si="337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ref="G10820:G10883" si="339">D10820-F10820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si="339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ref="G10884:G10947" si="341">D10884-F10884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si="341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ref="G10948:G11011" si="343"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si="343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ref="G11012:G11075" si="345"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si="345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ref="G11076:G11139" si="347">D11076-F11076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si="347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ref="G11140:G11203" si="349">D11140-F11140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si="349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ref="G11204:G11267" si="351">D11204-F11204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si="351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ref="G11268:G11331" si="353">D11268-F11268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si="353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ref="G11332:G11395" si="355">D11332-F11332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si="355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ref="G11396:G11459" si="357">D11396-F11396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si="357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ref="G11460:G11523" si="359">D11460-F11460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si="359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ref="G11524:G11587" si="361">D11524-F11524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si="361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ref="G11588:G11651" si="363">D11588-F11588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si="363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ref="G11652:G11715" si="365">D11652-F11652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si="365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ref="G11716:G11779" si="367">D11716-F11716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si="367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ref="G11780:G11843" si="369">D11780-F11780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si="369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ref="G11844:G11907" si="371">D11844-F11844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si="371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ref="G11908:G11971" si="373">D11908-F11908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si="373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ref="G11972:G12035" si="375">D11972-F11972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si="375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ref="G12036:G12099" si="377">D12036-F12036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si="377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ref="G12100:G12163" si="379">D12100-F12100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si="379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ref="G12164:G12227" si="381">D12164-F12164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si="381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ref="G12228:G12291" si="383">D12228-F12228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si="383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ref="G12292:G12355" si="385">D12292-F12292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si="385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ref="G12356:G12419" si="387"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si="387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ref="G12420:G12483" si="389">D12420-F12420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si="389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ref="G12484:G12547" si="391">D12484-F12484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si="391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ref="G12548:G12611" si="393">D12548-F12548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si="393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ref="G12612:G12675" si="395">D12612-F12612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si="395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ref="G12676:G12739" si="397">D12676-F12676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si="397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ref="G12740:G12803" si="399"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si="399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ref="G12804:G12867" si="401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si="401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ref="G12868:G12931" si="403">D12868-F12868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si="403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ref="G12932:G12995" si="405"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si="405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ref="G12996:G13059" si="407">D12996-F12996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si="407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ref="G13060:G13123" si="409">D13060-F13060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si="409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ref="G13124:G13187" si="411">D13124-F13124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si="411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ref="G13188:G13251" si="413">D13188-F13188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si="413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ref="G13252:G13315" si="415">D13252-F13252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si="415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ref="G13316:G13379" si="417">D13316-F13316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si="417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ref="G13380:G13443" si="419">D13380-F13380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si="419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ref="G13444:G13507" si="421">D13444-F13444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si="421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ref="G13508:G13571" si="423">D13508-F13508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si="423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ref="G13572:G13635" si="425">D13572-F13572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si="425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ref="G13636:G13699" si="427">D13636-F13636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si="427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ref="G13700:G13763" si="429">D13700-F13700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si="429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ref="G13764:G13827" si="431">D13764-F13764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si="431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ref="G13828:G13891" si="433">D13828-F13828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si="433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ref="G13892:G13955" si="435">D13892-F13892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si="435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ref="G13956:G14019" si="437">D13956-F13956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si="437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ref="G14020:G14083" si="439"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si="439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ref="G14084:G14147" si="441">D14084-F14084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si="441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ref="G14148:G14211" si="443">D14148-F14148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si="443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ref="G14212:G14275" si="445">D14212-F14212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si="445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ref="G14276:G14339" si="447">D14276-F14276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si="447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ref="G14340:G14403" si="449">D14340-F14340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si="449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ref="G14404:G14467" si="451">D14404-F14404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si="451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ref="G14468:G14531" si="453">D14468-F14468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si="453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ref="G14532:G14595" si="455">D14532-F14532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si="455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ref="G14596:G14659" si="457">D14596-F14596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si="457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ref="G14660:G14723" si="459">D14660-F14660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si="459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ref="G14724:G14787" si="461"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si="461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ref="G14788:G14851" si="463">D14788-F14788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si="463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ref="G14852:G14915" si="465">D14852-F14852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si="465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ref="G14916:G14979" si="467">D14916-F14916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si="467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ref="G14980:G15043" si="469">D14980-F14980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si="469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ref="G15044:G15107" si="471"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si="471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ref="G15108:G15171" si="473">D15108-F15108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si="473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ref="G15172:G15235" si="475">D15172-F15172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si="475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ref="G15236:G15299" si="477">D15236-F15236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si="477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ref="G15300:G15346" si="479">D15300-F15300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426B-93CF-479F-8701-F6F5F404EBE3}">
  <dimension ref="A1:I11"/>
  <sheetViews>
    <sheetView workbookViewId="0">
      <selection activeCell="G15" sqref="G15"/>
    </sheetView>
  </sheetViews>
  <sheetFormatPr defaultRowHeight="14.4" x14ac:dyDescent="0.3"/>
  <cols>
    <col min="1" max="1" width="15.44140625" customWidth="1"/>
    <col min="2" max="2" width="14.6640625" customWidth="1"/>
    <col min="3" max="3" width="16.88671875" customWidth="1"/>
    <col min="5" max="5" width="11.5546875" customWidth="1"/>
  </cols>
  <sheetData>
    <row r="1" spans="1:9" ht="18" x14ac:dyDescent="0.35">
      <c r="A1" s="10" t="s">
        <v>15385</v>
      </c>
      <c r="B1" s="10" t="s">
        <v>15386</v>
      </c>
      <c r="C1" s="10" t="s">
        <v>15387</v>
      </c>
    </row>
    <row r="2" spans="1:9" ht="18" x14ac:dyDescent="0.35">
      <c r="A2" s="12" t="s">
        <v>15388</v>
      </c>
      <c r="B2" s="12">
        <v>10</v>
      </c>
      <c r="C2" s="12">
        <v>4</v>
      </c>
      <c r="D2" s="14">
        <f>AVERAGE(B2:C2)</f>
        <v>7</v>
      </c>
    </row>
    <row r="3" spans="1:9" ht="18" x14ac:dyDescent="0.35">
      <c r="A3" s="12" t="s">
        <v>15389</v>
      </c>
      <c r="B3" s="12">
        <v>3</v>
      </c>
      <c r="C3" s="12">
        <v>8</v>
      </c>
      <c r="D3" s="14">
        <f t="shared" ref="D3:D5" si="0">AVERAGE(B3:C3)</f>
        <v>5.5</v>
      </c>
    </row>
    <row r="4" spans="1:9" ht="18" x14ac:dyDescent="0.35">
      <c r="A4" s="12" t="s">
        <v>15390</v>
      </c>
      <c r="B4" s="12">
        <v>4</v>
      </c>
      <c r="C4" s="12">
        <v>6</v>
      </c>
      <c r="D4" s="14">
        <f t="shared" si="0"/>
        <v>5</v>
      </c>
    </row>
    <row r="5" spans="1:9" ht="18" x14ac:dyDescent="0.35">
      <c r="A5" s="12" t="s">
        <v>15391</v>
      </c>
      <c r="B5" s="12">
        <v>6</v>
      </c>
      <c r="C5" s="12">
        <v>8</v>
      </c>
      <c r="D5" s="14">
        <f t="shared" si="0"/>
        <v>7</v>
      </c>
    </row>
    <row r="6" spans="1:9" ht="18" x14ac:dyDescent="0.35">
      <c r="A6" s="12"/>
      <c r="B6" s="13">
        <f>AVERAGE(B2:B5)</f>
        <v>5.75</v>
      </c>
      <c r="C6" s="13">
        <f>AVERAGE(C2:C5)</f>
        <v>6.5</v>
      </c>
      <c r="D6" s="12"/>
    </row>
    <row r="8" spans="1:9" ht="18" x14ac:dyDescent="0.35">
      <c r="A8" s="15" t="s">
        <v>15392</v>
      </c>
      <c r="B8" s="15" t="s">
        <v>15393</v>
      </c>
      <c r="C8" s="15" t="s">
        <v>15394</v>
      </c>
      <c r="D8" s="24" t="s">
        <v>15435</v>
      </c>
      <c r="I8" s="15" t="s">
        <v>15398</v>
      </c>
    </row>
    <row r="9" spans="1:9" ht="18" x14ac:dyDescent="0.35">
      <c r="A9" s="15" t="s">
        <v>15395</v>
      </c>
      <c r="B9" s="15">
        <v>20</v>
      </c>
      <c r="C9" s="15">
        <f>B9+(B9*$I$9)</f>
        <v>23.6</v>
      </c>
      <c r="D9">
        <f>B9+(B9*gstRate)</f>
        <v>23.6</v>
      </c>
      <c r="I9" s="15">
        <v>0.18</v>
      </c>
    </row>
    <row r="10" spans="1:9" ht="18" x14ac:dyDescent="0.35">
      <c r="A10" s="15" t="s">
        <v>15396</v>
      </c>
      <c r="B10" s="15">
        <v>35</v>
      </c>
      <c r="C10" s="15">
        <f>B10+(B10*$I$9)</f>
        <v>41.3</v>
      </c>
      <c r="D10">
        <f>B10+(B10*gstRate)</f>
        <v>41.3</v>
      </c>
    </row>
    <row r="11" spans="1:9" ht="18" x14ac:dyDescent="0.35">
      <c r="A11" s="15" t="s">
        <v>15397</v>
      </c>
      <c r="B11" s="15">
        <v>40</v>
      </c>
      <c r="C11" s="15">
        <f>B11+(B11*$I$9)</f>
        <v>47.2</v>
      </c>
      <c r="D11">
        <f>B11+(B11*gstRate)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4E1FD-FB97-4202-9767-3C17419A112B}">
  <dimension ref="A1:D4"/>
  <sheetViews>
    <sheetView workbookViewId="0">
      <selection activeCell="D2" sqref="D2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0" customWidth="1"/>
  </cols>
  <sheetData>
    <row r="1" spans="1:4" ht="18" x14ac:dyDescent="0.35">
      <c r="A1" s="15" t="s">
        <v>15399</v>
      </c>
      <c r="B1" s="15" t="s">
        <v>15400</v>
      </c>
      <c r="C1" s="12"/>
      <c r="D1" s="10" t="s">
        <v>15401</v>
      </c>
    </row>
    <row r="2" spans="1:4" ht="18" x14ac:dyDescent="0.35">
      <c r="A2" s="16">
        <v>46034</v>
      </c>
      <c r="B2" s="15">
        <v>500</v>
      </c>
      <c r="C2" s="12"/>
      <c r="D2" s="12">
        <f>SUM(B2:B4)</f>
        <v>1300</v>
      </c>
    </row>
    <row r="3" spans="1:4" ht="18" x14ac:dyDescent="0.35">
      <c r="A3" s="16">
        <v>46038</v>
      </c>
      <c r="B3" s="15">
        <v>200</v>
      </c>
      <c r="C3" s="12"/>
      <c r="D3" s="12"/>
    </row>
    <row r="4" spans="1:4" ht="18" x14ac:dyDescent="0.35">
      <c r="A4" s="16">
        <v>46042</v>
      </c>
      <c r="B4" s="15">
        <v>600</v>
      </c>
      <c r="C4" s="12"/>
      <c r="D4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33299-F2FC-4C65-A30F-AD86BF51B9A3}">
  <dimension ref="A1:D4"/>
  <sheetViews>
    <sheetView workbookViewId="0">
      <selection activeCell="E6" sqref="E6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1.88671875" customWidth="1"/>
  </cols>
  <sheetData>
    <row r="1" spans="1:4" ht="18" x14ac:dyDescent="0.35">
      <c r="A1" s="12" t="s">
        <v>15399</v>
      </c>
      <c r="B1" s="12" t="s">
        <v>15400</v>
      </c>
      <c r="C1" s="12"/>
      <c r="D1" s="10" t="s">
        <v>15402</v>
      </c>
    </row>
    <row r="2" spans="1:4" ht="18" x14ac:dyDescent="0.35">
      <c r="A2" s="17">
        <v>46066</v>
      </c>
      <c r="B2" s="12">
        <v>700</v>
      </c>
      <c r="C2" s="12"/>
      <c r="D2" s="12">
        <f>SUM(B2:B4)</f>
        <v>1900</v>
      </c>
    </row>
    <row r="3" spans="1:4" ht="18" x14ac:dyDescent="0.35">
      <c r="A3" s="17">
        <v>46072</v>
      </c>
      <c r="B3" s="12">
        <v>400</v>
      </c>
      <c r="C3" s="12"/>
      <c r="D3" s="12"/>
    </row>
    <row r="4" spans="1:4" ht="18" x14ac:dyDescent="0.35">
      <c r="A4" s="17">
        <v>46074</v>
      </c>
      <c r="B4" s="12">
        <v>800</v>
      </c>
      <c r="C4" s="12"/>
      <c r="D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EEA4-A825-442F-A3ED-6FA3ED210367}">
  <dimension ref="A1:D4"/>
  <sheetViews>
    <sheetView workbookViewId="0">
      <selection activeCell="G10" sqref="G10"/>
    </sheetView>
  </sheetViews>
  <sheetFormatPr defaultRowHeight="14.4" x14ac:dyDescent="0.3"/>
  <cols>
    <col min="1" max="1" width="13.33203125" bestFit="1" customWidth="1"/>
    <col min="2" max="2" width="9" bestFit="1" customWidth="1"/>
    <col min="4" max="4" width="14.21875" customWidth="1"/>
  </cols>
  <sheetData>
    <row r="1" spans="1:4" ht="18" x14ac:dyDescent="0.35">
      <c r="A1" s="12" t="s">
        <v>15399</v>
      </c>
      <c r="B1" s="12" t="s">
        <v>15400</v>
      </c>
      <c r="C1" s="12"/>
      <c r="D1" s="10" t="s">
        <v>15403</v>
      </c>
    </row>
    <row r="2" spans="1:4" ht="18" x14ac:dyDescent="0.35">
      <c r="A2" s="17">
        <v>46093</v>
      </c>
      <c r="B2" s="12">
        <v>200</v>
      </c>
      <c r="C2" s="12"/>
      <c r="D2" s="12">
        <f>SUM(B2:B4)</f>
        <v>1600</v>
      </c>
    </row>
    <row r="3" spans="1:4" ht="18" x14ac:dyDescent="0.35">
      <c r="A3" s="17">
        <v>46095</v>
      </c>
      <c r="B3" s="12">
        <v>600</v>
      </c>
      <c r="C3" s="12"/>
      <c r="D3" s="12"/>
    </row>
    <row r="4" spans="1:4" ht="18" x14ac:dyDescent="0.35">
      <c r="A4" s="17">
        <v>46101</v>
      </c>
      <c r="B4" s="12">
        <v>800</v>
      </c>
      <c r="C4" s="12"/>
      <c r="D4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ABB8-3490-4534-BD2E-47FCA8CD5829}">
  <dimension ref="C2:C3"/>
  <sheetViews>
    <sheetView tabSelected="1" workbookViewId="0">
      <selection activeCell="I22" sqref="I22"/>
    </sheetView>
  </sheetViews>
  <sheetFormatPr defaultRowHeight="14.4" x14ac:dyDescent="0.3"/>
  <cols>
    <col min="3" max="3" width="12.33203125" bestFit="1" customWidth="1"/>
  </cols>
  <sheetData>
    <row r="2" spans="3:3" ht="18" x14ac:dyDescent="0.35">
      <c r="C2" s="10" t="s">
        <v>15404</v>
      </c>
    </row>
    <row r="3" spans="3:3" ht="18" x14ac:dyDescent="0.35">
      <c r="C3" s="12">
        <f>SUM('Jan sales'!D2,'Feb Sales'!D2,'March Sales'!D2)</f>
        <v>4800</v>
      </c>
    </row>
  </sheetData>
  <pageMargins left="0.7" right="0.7" top="0.75" bottom="0.75" header="0.3" footer="0.3"/>
  <cellWatches>
    <cellWatch r="C3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30044-A98F-40B9-B445-73B2B82522EB}">
  <dimension ref="A1:G8"/>
  <sheetViews>
    <sheetView workbookViewId="0">
      <selection activeCell="H15" sqref="H15"/>
    </sheetView>
  </sheetViews>
  <sheetFormatPr defaultRowHeight="14.4" x14ac:dyDescent="0.3"/>
  <cols>
    <col min="5" max="5" width="17.33203125" customWidth="1"/>
  </cols>
  <sheetData>
    <row r="1" spans="1:7" ht="18" x14ac:dyDescent="0.35">
      <c r="A1" s="19" t="s">
        <v>15405</v>
      </c>
      <c r="B1" s="19" t="s">
        <v>15406</v>
      </c>
      <c r="C1" s="19" t="s">
        <v>15408</v>
      </c>
      <c r="D1" s="19" t="s">
        <v>15407</v>
      </c>
      <c r="E1" s="19" t="s">
        <v>15409</v>
      </c>
    </row>
    <row r="2" spans="1:7" ht="18" x14ac:dyDescent="0.35">
      <c r="A2" s="15">
        <v>12</v>
      </c>
      <c r="B2" s="15">
        <v>32</v>
      </c>
      <c r="C2" s="15">
        <v>11</v>
      </c>
      <c r="D2" s="15">
        <v>55</v>
      </c>
      <c r="E2" s="18" t="s">
        <v>15410</v>
      </c>
    </row>
    <row r="3" spans="1:7" ht="18" x14ac:dyDescent="0.35">
      <c r="A3" s="15">
        <v>10.53434</v>
      </c>
      <c r="B3" s="15">
        <v>12.4343</v>
      </c>
      <c r="C3" s="15">
        <v>10.453530000000001</v>
      </c>
      <c r="D3" s="15">
        <f>ROUND(SUM(A3:C3),2)</f>
        <v>33.42</v>
      </c>
      <c r="E3" s="18" t="s">
        <v>15411</v>
      </c>
      <c r="G3">
        <f>ROUND(53.5353,2)</f>
        <v>53.54</v>
      </c>
    </row>
    <row r="4" spans="1:7" ht="18" x14ac:dyDescent="0.35">
      <c r="A4" s="15">
        <v>10</v>
      </c>
      <c r="B4" s="15">
        <v>-12</v>
      </c>
      <c r="C4" s="15">
        <v>-21</v>
      </c>
      <c r="D4" s="15">
        <f>ABS(SUM(A4:C4))</f>
        <v>23</v>
      </c>
      <c r="E4" s="18" t="s">
        <v>15412</v>
      </c>
      <c r="G4">
        <f>ABS(-54)</f>
        <v>54</v>
      </c>
    </row>
    <row r="5" spans="1:7" ht="18" x14ac:dyDescent="0.35">
      <c r="A5" s="15">
        <v>10</v>
      </c>
      <c r="B5" s="15">
        <v>20</v>
      </c>
      <c r="C5" s="15">
        <v>40</v>
      </c>
      <c r="D5" s="15">
        <f>AVERAGE(A5:C5)</f>
        <v>23.333333333333332</v>
      </c>
      <c r="E5" s="18" t="s">
        <v>15413</v>
      </c>
    </row>
    <row r="6" spans="1:7" ht="18" x14ac:dyDescent="0.35">
      <c r="A6" s="15"/>
      <c r="B6" s="15"/>
      <c r="C6" s="15"/>
      <c r="D6" s="15">
        <f>MAX(A5:C5)</f>
        <v>40</v>
      </c>
      <c r="E6" s="18" t="s">
        <v>15414</v>
      </c>
    </row>
    <row r="7" spans="1:7" ht="18" x14ac:dyDescent="0.35">
      <c r="A7" s="15"/>
      <c r="B7" s="15"/>
      <c r="C7" s="15"/>
      <c r="D7" s="15">
        <f>MIN(A5:C5)</f>
        <v>10</v>
      </c>
      <c r="E7" s="18" t="s">
        <v>15415</v>
      </c>
    </row>
    <row r="8" spans="1:7" ht="18" x14ac:dyDescent="0.35">
      <c r="A8" s="15"/>
      <c r="B8" s="15"/>
      <c r="C8" s="15"/>
      <c r="D8" s="15">
        <f>COUNT(A5:C5)</f>
        <v>3</v>
      </c>
      <c r="E8" s="18" t="s">
        <v>15416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2E7A5-26E4-4091-AA72-0874FED016BB}">
  <dimension ref="A1:I31"/>
  <sheetViews>
    <sheetView topLeftCell="A12" workbookViewId="0">
      <selection activeCell="G16" sqref="G16"/>
    </sheetView>
  </sheetViews>
  <sheetFormatPr defaultRowHeight="14.4" x14ac:dyDescent="0.3"/>
  <cols>
    <col min="1" max="1" width="18.109375" customWidth="1"/>
    <col min="2" max="2" width="11.6640625" customWidth="1"/>
    <col min="3" max="3" width="17.33203125" customWidth="1"/>
    <col min="4" max="4" width="18.109375" customWidth="1"/>
    <col min="6" max="6" width="16.109375" customWidth="1"/>
    <col min="7" max="7" width="26.44140625" customWidth="1"/>
    <col min="8" max="8" width="25.33203125" customWidth="1"/>
    <col min="9" max="9" width="28.109375" customWidth="1"/>
  </cols>
  <sheetData>
    <row r="1" spans="1:9" ht="36" x14ac:dyDescent="0.35">
      <c r="A1" s="20" t="s">
        <v>15385</v>
      </c>
      <c r="B1" s="20" t="s">
        <v>15417</v>
      </c>
      <c r="C1" s="20" t="s">
        <v>15418</v>
      </c>
      <c r="D1" s="20" t="s">
        <v>15387</v>
      </c>
      <c r="E1" s="21" t="s">
        <v>15420</v>
      </c>
      <c r="F1" s="25" t="s">
        <v>15436</v>
      </c>
      <c r="G1" s="20" t="s">
        <v>15421</v>
      </c>
      <c r="H1" s="23" t="s">
        <v>15428</v>
      </c>
      <c r="I1" s="23" t="s">
        <v>15429</v>
      </c>
    </row>
    <row r="2" spans="1:9" ht="18" x14ac:dyDescent="0.35">
      <c r="A2" s="15" t="s">
        <v>15419</v>
      </c>
      <c r="B2" s="15">
        <v>35</v>
      </c>
      <c r="C2" s="15">
        <v>43</v>
      </c>
      <c r="D2" s="15">
        <v>50</v>
      </c>
      <c r="E2" s="15">
        <f>SUM(B2:D2)</f>
        <v>128</v>
      </c>
      <c r="F2" s="15">
        <f>SUM(NehaMarks)</f>
        <v>128</v>
      </c>
      <c r="G2" s="15" t="str">
        <f>IF(E2&gt;100,"Topper","Average")</f>
        <v>Topper</v>
      </c>
      <c r="H2" s="15" t="str">
        <f>IF(AND(C2&gt;40,D2&gt;40),"Passed with Distinction","Passed")</f>
        <v>Passed with Distinction</v>
      </c>
      <c r="I2" s="15" t="str">
        <f>IF(OR(B2&gt;40,C2&gt;40),"Science Stream","ArtsStream")</f>
        <v>Science Stream</v>
      </c>
    </row>
    <row r="3" spans="1:9" ht="18" x14ac:dyDescent="0.35">
      <c r="A3" s="15" t="s">
        <v>15422</v>
      </c>
      <c r="B3" s="15">
        <v>32</v>
      </c>
      <c r="C3" s="15">
        <v>42</v>
      </c>
      <c r="D3" s="15">
        <v>30</v>
      </c>
      <c r="E3" s="15">
        <f>SUM(B3:D3)</f>
        <v>104</v>
      </c>
      <c r="F3" s="15">
        <f>SUM(KetanMarks)</f>
        <v>104</v>
      </c>
      <c r="G3" s="15" t="str">
        <f>IF(E3&gt;100,"Topper","Average")</f>
        <v>Topper</v>
      </c>
      <c r="H3" s="15" t="str">
        <f t="shared" ref="H3:H4" si="0">IF(AND(C3&gt;40,D3&gt;40),"Passed with Distinction","Passed")</f>
        <v>Passed</v>
      </c>
      <c r="I3" s="15" t="str">
        <f t="shared" ref="I3:I4" si="1">IF(OR(B3&gt;40,C3&gt;40),"Science Stream","ArtsStream")</f>
        <v>Science Stream</v>
      </c>
    </row>
    <row r="4" spans="1:9" ht="18" x14ac:dyDescent="0.35">
      <c r="A4" s="15" t="s">
        <v>15427</v>
      </c>
      <c r="B4" s="15">
        <v>35</v>
      </c>
      <c r="C4" s="15">
        <v>30</v>
      </c>
      <c r="D4" s="15">
        <v>32</v>
      </c>
      <c r="E4" s="15">
        <f>SUM(B4:D4)</f>
        <v>97</v>
      </c>
      <c r="F4" s="15">
        <f>SUM(SahilMarks)</f>
        <v>97</v>
      </c>
      <c r="G4" s="15" t="str">
        <f>IF(E4&gt;100,"Topper","Average")</f>
        <v>Average</v>
      </c>
      <c r="H4" s="15" t="str">
        <f t="shared" si="0"/>
        <v>Passed</v>
      </c>
      <c r="I4" s="15" t="str">
        <f t="shared" si="1"/>
        <v>ArtsStream</v>
      </c>
    </row>
    <row r="5" spans="1:9" ht="18" x14ac:dyDescent="0.35">
      <c r="B5" s="12">
        <f>AVERAGE(MathScore)</f>
        <v>34</v>
      </c>
    </row>
    <row r="6" spans="1:9" ht="18" x14ac:dyDescent="0.35">
      <c r="A6" s="22" t="s">
        <v>15423</v>
      </c>
    </row>
    <row r="8" spans="1:9" ht="18" x14ac:dyDescent="0.35">
      <c r="A8" s="15" t="s">
        <v>15424</v>
      </c>
      <c r="B8" s="15" t="s">
        <v>15425</v>
      </c>
      <c r="C8" s="15" t="s">
        <v>15423</v>
      </c>
      <c r="D8" s="15" t="s">
        <v>15426</v>
      </c>
    </row>
    <row r="9" spans="1:9" ht="18" x14ac:dyDescent="0.35">
      <c r="A9" s="15">
        <v>30</v>
      </c>
      <c r="B9" s="15">
        <v>10</v>
      </c>
      <c r="C9" s="15" t="b">
        <f>AND(A9&gt;C8=20,B9&gt;=20)</f>
        <v>0</v>
      </c>
      <c r="D9" s="15" t="b">
        <f>OR(A9&gt;20,B9&gt;20)</f>
        <v>1</v>
      </c>
    </row>
    <row r="10" spans="1:9" ht="18" x14ac:dyDescent="0.35">
      <c r="A10" s="15">
        <v>32</v>
      </c>
      <c r="B10" s="15">
        <v>23</v>
      </c>
      <c r="C10" s="15" t="b">
        <f>AND(A10&gt;=20,B10&gt;=20)</f>
        <v>1</v>
      </c>
      <c r="D10" s="15" t="b">
        <f t="shared" ref="D10:D12" si="2">OR(A10&gt;20,B10&gt;20)</f>
        <v>1</v>
      </c>
    </row>
    <row r="11" spans="1:9" ht="18" x14ac:dyDescent="0.35">
      <c r="A11" s="15">
        <v>10</v>
      </c>
      <c r="B11" s="15">
        <v>13</v>
      </c>
      <c r="C11" s="15" t="b">
        <f>AND(A11&gt;=20,B11&gt;=20)</f>
        <v>0</v>
      </c>
      <c r="D11" s="15" t="b">
        <f t="shared" si="2"/>
        <v>0</v>
      </c>
    </row>
    <row r="12" spans="1:9" ht="18" x14ac:dyDescent="0.35">
      <c r="A12" s="15">
        <v>20</v>
      </c>
      <c r="B12" s="15">
        <v>20</v>
      </c>
      <c r="C12" s="15" t="b">
        <f>AND(A12&gt;=20,B12&gt;=20)</f>
        <v>1</v>
      </c>
      <c r="D12" s="15" t="b">
        <f t="shared" si="2"/>
        <v>0</v>
      </c>
    </row>
    <row r="18" spans="1:7" ht="18" x14ac:dyDescent="0.35">
      <c r="A18" s="28" t="s">
        <v>15385</v>
      </c>
      <c r="B18" s="28" t="s">
        <v>15437</v>
      </c>
      <c r="C18" s="28" t="s">
        <v>15438</v>
      </c>
      <c r="D18" s="28" t="s">
        <v>15439</v>
      </c>
    </row>
    <row r="19" spans="1:7" ht="18" x14ac:dyDescent="0.35">
      <c r="A19" s="26" t="s">
        <v>15440</v>
      </c>
      <c r="B19" s="26">
        <v>200</v>
      </c>
      <c r="C19" s="26">
        <v>400</v>
      </c>
      <c r="D19" s="26">
        <v>300</v>
      </c>
    </row>
    <row r="20" spans="1:7" ht="18" x14ac:dyDescent="0.35">
      <c r="A20" s="27" t="s">
        <v>15441</v>
      </c>
      <c r="B20" s="27">
        <v>400</v>
      </c>
      <c r="C20" s="27">
        <v>500</v>
      </c>
      <c r="D20" s="27">
        <v>700</v>
      </c>
      <c r="F20" s="30" t="s">
        <v>15404</v>
      </c>
    </row>
    <row r="21" spans="1:7" ht="18" x14ac:dyDescent="0.35">
      <c r="A21" s="26" t="s">
        <v>15442</v>
      </c>
      <c r="B21" s="26">
        <v>500</v>
      </c>
      <c r="C21" s="26">
        <v>200</v>
      </c>
      <c r="D21" s="26">
        <v>600</v>
      </c>
      <c r="F21" s="15">
        <f>SUM(allSales)</f>
        <v>7800</v>
      </c>
    </row>
    <row r="22" spans="1:7" ht="18" x14ac:dyDescent="0.35">
      <c r="A22" s="27" t="s">
        <v>15443</v>
      </c>
      <c r="B22" s="27">
        <v>600</v>
      </c>
      <c r="C22" s="27">
        <v>200</v>
      </c>
      <c r="D22" s="27">
        <v>700</v>
      </c>
    </row>
    <row r="23" spans="1:7" ht="18" x14ac:dyDescent="0.35">
      <c r="A23" s="29" t="s">
        <v>15444</v>
      </c>
      <c r="B23" s="29">
        <v>500</v>
      </c>
      <c r="C23" s="29">
        <v>300</v>
      </c>
      <c r="D23" s="29">
        <v>600</v>
      </c>
    </row>
    <row r="24" spans="1:7" ht="18" x14ac:dyDescent="0.35">
      <c r="A24" s="29" t="s">
        <v>15445</v>
      </c>
      <c r="B24" s="29">
        <v>300</v>
      </c>
      <c r="C24" s="29">
        <v>500</v>
      </c>
      <c r="D24" s="29">
        <v>300</v>
      </c>
    </row>
    <row r="25" spans="1:7" ht="18" x14ac:dyDescent="0.35">
      <c r="A25" s="12"/>
      <c r="B25" s="10">
        <f>SUBTOTAL(109,SalesData[Jan])</f>
        <v>2500</v>
      </c>
      <c r="C25" s="12">
        <f>SUM(FebSales)</f>
        <v>2100</v>
      </c>
      <c r="D25" s="12">
        <f>SUM(MarchSales)</f>
        <v>3200</v>
      </c>
    </row>
    <row r="27" spans="1:7" ht="18" x14ac:dyDescent="0.35">
      <c r="A27" s="12" t="s">
        <v>15385</v>
      </c>
      <c r="B27" s="12" t="s">
        <v>15449</v>
      </c>
      <c r="C27" s="12" t="s">
        <v>15450</v>
      </c>
      <c r="F27" s="12" t="s">
        <v>15452</v>
      </c>
      <c r="G27" s="12" t="s">
        <v>15453</v>
      </c>
    </row>
    <row r="28" spans="1:7" ht="18" x14ac:dyDescent="0.35">
      <c r="A28" s="12" t="s">
        <v>15446</v>
      </c>
      <c r="B28" s="12">
        <v>3000</v>
      </c>
      <c r="C28" s="12">
        <v>100</v>
      </c>
      <c r="F28" s="12">
        <f>AVERAGE(Salary)</f>
        <v>2875</v>
      </c>
      <c r="G28" s="12">
        <f>AVERAGE(Allowances)</f>
        <v>262.5</v>
      </c>
    </row>
    <row r="29" spans="1:7" ht="18" x14ac:dyDescent="0.35">
      <c r="A29" s="12" t="s">
        <v>15447</v>
      </c>
      <c r="B29" s="12">
        <v>4000</v>
      </c>
      <c r="C29" s="12">
        <v>300</v>
      </c>
    </row>
    <row r="30" spans="1:7" ht="18" x14ac:dyDescent="0.35">
      <c r="A30" s="12" t="s">
        <v>15448</v>
      </c>
      <c r="B30" s="12">
        <v>2500</v>
      </c>
      <c r="C30" s="12">
        <v>250</v>
      </c>
    </row>
    <row r="31" spans="1:7" ht="18" x14ac:dyDescent="0.35">
      <c r="A31" s="12" t="s">
        <v>15451</v>
      </c>
      <c r="B31" s="12">
        <v>2000</v>
      </c>
      <c r="C31" s="12">
        <v>400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AF779-5D18-41B2-9086-DF84875EA4DC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345</v>
      </c>
      <c r="C2" s="15">
        <v>345</v>
      </c>
      <c r="D2" s="15">
        <v>234</v>
      </c>
      <c r="E2" s="15">
        <v>267</v>
      </c>
    </row>
    <row r="3" spans="1:5" ht="18" x14ac:dyDescent="0.35">
      <c r="A3" s="15" t="s">
        <v>15389</v>
      </c>
      <c r="B3" s="15">
        <v>345</v>
      </c>
      <c r="C3" s="15">
        <v>567</v>
      </c>
      <c r="D3" s="15">
        <v>345</v>
      </c>
      <c r="E3" s="15">
        <v>789</v>
      </c>
    </row>
    <row r="4" spans="1:5" ht="18" x14ac:dyDescent="0.35">
      <c r="A4" s="15" t="s">
        <v>15390</v>
      </c>
      <c r="B4" s="15">
        <v>234</v>
      </c>
      <c r="C4" s="15">
        <v>456</v>
      </c>
      <c r="D4" s="15">
        <v>678</v>
      </c>
      <c r="E4" s="15">
        <v>567</v>
      </c>
    </row>
    <row r="5" spans="1:5" ht="18" x14ac:dyDescent="0.35">
      <c r="A5" s="15" t="s">
        <v>15391</v>
      </c>
      <c r="B5" s="15">
        <v>567</v>
      </c>
      <c r="C5" s="15">
        <v>789</v>
      </c>
      <c r="D5" s="15">
        <v>679</v>
      </c>
      <c r="E5" s="15">
        <v>678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541F3-8DD4-4AE4-B469-3349004F7F55}">
  <dimension ref="A1:W5"/>
  <sheetViews>
    <sheetView workbookViewId="0">
      <selection activeCell="AB11" sqref="AB11"/>
    </sheetView>
  </sheetViews>
  <sheetFormatPr defaultRowHeight="14.4" x14ac:dyDescent="0.3"/>
  <sheetData>
    <row r="1" spans="1:23" ht="18" x14ac:dyDescent="0.35">
      <c r="A1" s="15"/>
      <c r="B1" s="15"/>
      <c r="C1" s="15"/>
      <c r="D1" s="15"/>
      <c r="E1" s="15"/>
      <c r="S1" s="15" t="s">
        <v>15430</v>
      </c>
      <c r="T1" s="15" t="s">
        <v>15431</v>
      </c>
      <c r="U1" s="15" t="s">
        <v>15432</v>
      </c>
      <c r="V1" s="15" t="s">
        <v>15433</v>
      </c>
      <c r="W1" s="15" t="s">
        <v>15434</v>
      </c>
    </row>
    <row r="2" spans="1:23" ht="18" x14ac:dyDescent="0.35">
      <c r="A2" s="15"/>
      <c r="B2" s="15"/>
      <c r="C2" s="15"/>
      <c r="D2" s="15"/>
      <c r="E2" s="15"/>
      <c r="S2" s="15" t="s">
        <v>15388</v>
      </c>
      <c r="T2" s="15">
        <v>345</v>
      </c>
      <c r="U2" s="15">
        <v>678</v>
      </c>
      <c r="V2" s="15">
        <v>456</v>
      </c>
      <c r="W2" s="15">
        <v>345</v>
      </c>
    </row>
    <row r="3" spans="1:23" ht="18" x14ac:dyDescent="0.35">
      <c r="A3" s="15"/>
      <c r="B3" s="15"/>
      <c r="C3" s="15"/>
      <c r="D3" s="15"/>
      <c r="E3" s="15"/>
      <c r="S3" s="15" t="s">
        <v>15389</v>
      </c>
      <c r="T3" s="15">
        <v>567</v>
      </c>
      <c r="U3" s="15">
        <v>678</v>
      </c>
      <c r="V3" s="15">
        <v>890</v>
      </c>
      <c r="W3" s="15">
        <v>234</v>
      </c>
    </row>
    <row r="4" spans="1:23" ht="18" x14ac:dyDescent="0.35">
      <c r="A4" s="15"/>
      <c r="B4" s="15"/>
      <c r="C4" s="15"/>
      <c r="D4" s="15"/>
      <c r="E4" s="15"/>
      <c r="S4" s="15" t="s">
        <v>15390</v>
      </c>
      <c r="T4" s="15">
        <v>342</v>
      </c>
      <c r="U4" s="15">
        <v>567</v>
      </c>
      <c r="V4" s="15">
        <v>567</v>
      </c>
      <c r="W4" s="15">
        <v>356</v>
      </c>
    </row>
    <row r="5" spans="1:23" ht="18" x14ac:dyDescent="0.35">
      <c r="A5" s="15"/>
      <c r="B5" s="15"/>
      <c r="C5" s="15"/>
      <c r="D5" s="15"/>
      <c r="E5" s="15"/>
      <c r="S5" s="15" t="s">
        <v>15391</v>
      </c>
      <c r="T5" s="15">
        <v>234</v>
      </c>
      <c r="U5" s="15">
        <v>890</v>
      </c>
      <c r="V5" s="15">
        <v>456</v>
      </c>
      <c r="W5" s="15">
        <v>789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CDA9-3998-4BDB-BED3-6A15E408DBF2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345</v>
      </c>
      <c r="C2" s="15">
        <v>678</v>
      </c>
      <c r="D2" s="15">
        <v>345</v>
      </c>
      <c r="E2" s="15">
        <v>456</v>
      </c>
    </row>
    <row r="3" spans="1:5" ht="18" x14ac:dyDescent="0.35">
      <c r="A3" s="15" t="s">
        <v>15389</v>
      </c>
      <c r="B3" s="15">
        <v>345</v>
      </c>
      <c r="C3" s="15">
        <v>679</v>
      </c>
      <c r="D3" s="15">
        <v>234</v>
      </c>
      <c r="E3" s="15">
        <v>234</v>
      </c>
    </row>
    <row r="4" spans="1:5" ht="18" x14ac:dyDescent="0.35">
      <c r="A4" s="15" t="s">
        <v>15390</v>
      </c>
      <c r="B4" s="15">
        <v>234</v>
      </c>
      <c r="C4" s="15">
        <v>567</v>
      </c>
      <c r="D4" s="15">
        <v>345</v>
      </c>
      <c r="E4" s="15">
        <v>456</v>
      </c>
    </row>
    <row r="5" spans="1:5" ht="18" x14ac:dyDescent="0.35">
      <c r="A5" s="15" t="s">
        <v>15391</v>
      </c>
      <c r="B5" s="15">
        <v>678</v>
      </c>
      <c r="C5" s="15">
        <v>56</v>
      </c>
      <c r="D5" s="15">
        <v>890</v>
      </c>
      <c r="E5" s="15">
        <v>789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0BF6F-A86E-4F55-B99F-8EF0808D623A}">
  <dimension ref="A1:E5"/>
  <sheetViews>
    <sheetView workbookViewId="0">
      <selection activeCell="J17" sqref="J17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456</v>
      </c>
      <c r="C2" s="15">
        <v>234</v>
      </c>
      <c r="D2" s="15">
        <v>345</v>
      </c>
      <c r="E2" s="15">
        <v>890</v>
      </c>
    </row>
    <row r="3" spans="1:5" ht="18" x14ac:dyDescent="0.35">
      <c r="A3" s="15" t="s">
        <v>15389</v>
      </c>
      <c r="B3" s="15">
        <v>234</v>
      </c>
      <c r="C3" s="15">
        <v>678</v>
      </c>
      <c r="D3" s="15">
        <v>234</v>
      </c>
      <c r="E3" s="15">
        <v>780</v>
      </c>
    </row>
    <row r="4" spans="1:5" ht="18" x14ac:dyDescent="0.35">
      <c r="A4" s="15" t="s">
        <v>15390</v>
      </c>
      <c r="B4" s="15">
        <v>345</v>
      </c>
      <c r="C4" s="15">
        <v>567</v>
      </c>
      <c r="D4" s="15">
        <v>678</v>
      </c>
      <c r="E4" s="15">
        <v>789</v>
      </c>
    </row>
    <row r="5" spans="1:5" ht="18" x14ac:dyDescent="0.35">
      <c r="A5" s="15" t="s">
        <v>15391</v>
      </c>
      <c r="B5" s="15">
        <v>234</v>
      </c>
      <c r="C5" s="15">
        <v>890</v>
      </c>
      <c r="D5" s="15">
        <v>567</v>
      </c>
      <c r="E5" s="15">
        <v>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422C8-D221-4E96-882A-C4E77E8CE166}">
  <dimension ref="A1:E5"/>
  <sheetViews>
    <sheetView workbookViewId="0">
      <selection activeCell="D2" sqref="D2"/>
    </sheetView>
  </sheetViews>
  <sheetFormatPr defaultRowHeight="14.4" x14ac:dyDescent="0.3"/>
  <sheetData>
    <row r="1" spans="1:5" ht="18" x14ac:dyDescent="0.35">
      <c r="A1" s="15" t="s">
        <v>15430</v>
      </c>
      <c r="B1" s="15" t="s">
        <v>15431</v>
      </c>
      <c r="C1" s="15" t="s">
        <v>15432</v>
      </c>
      <c r="D1" s="15" t="s">
        <v>15433</v>
      </c>
      <c r="E1" s="15" t="s">
        <v>15434</v>
      </c>
    </row>
    <row r="2" spans="1:5" ht="18" x14ac:dyDescent="0.35">
      <c r="A2" s="15" t="s">
        <v>15388</v>
      </c>
      <c r="B2" s="15">
        <v>1491</v>
      </c>
      <c r="C2" s="15">
        <v>1935</v>
      </c>
      <c r="D2" s="15">
        <v>1380</v>
      </c>
      <c r="E2" s="15">
        <v>1958</v>
      </c>
    </row>
    <row r="3" spans="1:5" ht="18" x14ac:dyDescent="0.35">
      <c r="A3" s="15" t="s">
        <v>15389</v>
      </c>
      <c r="B3" s="15">
        <v>1491</v>
      </c>
      <c r="C3" s="15">
        <v>2602</v>
      </c>
      <c r="D3" s="15">
        <v>1703</v>
      </c>
      <c r="E3" s="15">
        <v>2037</v>
      </c>
    </row>
    <row r="4" spans="1:5" ht="18" x14ac:dyDescent="0.35">
      <c r="A4" s="15" t="s">
        <v>15390</v>
      </c>
      <c r="B4" s="15">
        <v>1155</v>
      </c>
      <c r="C4" s="15">
        <v>2157</v>
      </c>
      <c r="D4" s="15">
        <v>2268</v>
      </c>
      <c r="E4" s="15">
        <v>2168</v>
      </c>
    </row>
    <row r="5" spans="1:5" ht="18" x14ac:dyDescent="0.35">
      <c r="A5" s="15" t="s">
        <v>15391</v>
      </c>
      <c r="B5" s="15">
        <v>1713</v>
      </c>
      <c r="C5" s="15">
        <v>2625</v>
      </c>
      <c r="D5" s="15">
        <v>2592</v>
      </c>
      <c r="E5" s="15">
        <v>2823</v>
      </c>
    </row>
  </sheetData>
  <dataConsolidate topLabels="1">
    <dataRefs count="4">
      <dataRef ref="A1:E5" sheet="EastSales"/>
      <dataRef ref="S1:W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21210-CF49-4E22-960A-29F60042B1D2}">
  <dimension ref="A1:H13"/>
  <sheetViews>
    <sheetView workbookViewId="0">
      <selection activeCell="O10" sqref="O10"/>
    </sheetView>
  </sheetViews>
  <sheetFormatPr defaultRowHeight="14.4" x14ac:dyDescent="0.3"/>
  <cols>
    <col min="1" max="1" width="14.21875" customWidth="1"/>
    <col min="5" max="5" width="14.21875" customWidth="1"/>
    <col min="6" max="6" width="13.88671875" customWidth="1"/>
    <col min="8" max="8" width="14.6640625" customWidth="1"/>
  </cols>
  <sheetData>
    <row r="1" spans="1:8" ht="18" x14ac:dyDescent="0.35">
      <c r="A1" s="12" t="s">
        <v>15456</v>
      </c>
      <c r="B1" s="12" t="s">
        <v>15456</v>
      </c>
      <c r="C1" s="12" t="s">
        <v>15477</v>
      </c>
      <c r="D1" s="12" t="s">
        <v>15477</v>
      </c>
      <c r="E1" s="12" t="s">
        <v>15478</v>
      </c>
      <c r="F1" s="12" t="s">
        <v>15479</v>
      </c>
      <c r="G1" s="12" t="s">
        <v>15479</v>
      </c>
      <c r="H1" s="12" t="s">
        <v>15479</v>
      </c>
    </row>
    <row r="2" spans="1:8" ht="18" x14ac:dyDescent="0.35">
      <c r="A2" s="12" t="s">
        <v>15457</v>
      </c>
      <c r="B2" s="12" t="s">
        <v>15437</v>
      </c>
      <c r="C2" s="12">
        <v>1</v>
      </c>
      <c r="D2" s="12">
        <v>2</v>
      </c>
      <c r="E2" s="17">
        <v>46023</v>
      </c>
      <c r="F2" s="12" t="s">
        <v>15480</v>
      </c>
      <c r="G2" s="12" t="s">
        <v>15487</v>
      </c>
      <c r="H2" s="13" t="s">
        <v>15486</v>
      </c>
    </row>
    <row r="3" spans="1:8" ht="18" x14ac:dyDescent="0.35">
      <c r="A3" s="12" t="s">
        <v>15458</v>
      </c>
      <c r="B3" s="12" t="s">
        <v>15438</v>
      </c>
      <c r="C3" s="12">
        <v>2</v>
      </c>
      <c r="D3" s="12">
        <v>4</v>
      </c>
      <c r="E3" s="17">
        <v>46024</v>
      </c>
      <c r="F3" s="12" t="s">
        <v>15481</v>
      </c>
      <c r="G3" s="12" t="s">
        <v>15488</v>
      </c>
      <c r="H3" s="13" t="s">
        <v>15480</v>
      </c>
    </row>
    <row r="4" spans="1:8" ht="18" x14ac:dyDescent="0.35">
      <c r="A4" s="12" t="s">
        <v>15439</v>
      </c>
      <c r="B4" s="12" t="s">
        <v>15468</v>
      </c>
      <c r="C4" s="12">
        <v>3</v>
      </c>
      <c r="D4" s="12">
        <v>6</v>
      </c>
      <c r="E4" s="17">
        <v>46025</v>
      </c>
      <c r="F4" s="12" t="s">
        <v>15482</v>
      </c>
      <c r="G4" s="12" t="s">
        <v>15489</v>
      </c>
      <c r="H4" s="13" t="s">
        <v>15481</v>
      </c>
    </row>
    <row r="5" spans="1:8" ht="18" x14ac:dyDescent="0.35">
      <c r="A5" s="12" t="s">
        <v>15459</v>
      </c>
      <c r="B5" s="12" t="s">
        <v>15469</v>
      </c>
      <c r="C5" s="12">
        <v>4</v>
      </c>
      <c r="D5" s="12">
        <v>8</v>
      </c>
      <c r="E5" s="17">
        <v>46026</v>
      </c>
      <c r="F5" s="12" t="s">
        <v>15483</v>
      </c>
      <c r="G5" s="12" t="s">
        <v>15490</v>
      </c>
      <c r="H5" s="13" t="s">
        <v>15482</v>
      </c>
    </row>
    <row r="6" spans="1:8" ht="18" x14ac:dyDescent="0.35">
      <c r="A6" s="12" t="s">
        <v>15460</v>
      </c>
      <c r="B6" s="12" t="s">
        <v>15460</v>
      </c>
      <c r="C6" s="12">
        <v>5</v>
      </c>
      <c r="D6" s="12">
        <v>10</v>
      </c>
      <c r="E6" s="17">
        <v>46027</v>
      </c>
      <c r="F6" s="12" t="s">
        <v>15484</v>
      </c>
      <c r="G6" s="12" t="s">
        <v>15491</v>
      </c>
      <c r="H6" s="13" t="s">
        <v>15483</v>
      </c>
    </row>
    <row r="7" spans="1:8" ht="18" x14ac:dyDescent="0.35">
      <c r="A7" s="12" t="s">
        <v>15461</v>
      </c>
      <c r="B7" s="12" t="s">
        <v>15470</v>
      </c>
      <c r="C7" s="12">
        <v>6</v>
      </c>
      <c r="D7" s="12">
        <v>12</v>
      </c>
      <c r="E7" s="17">
        <v>46028</v>
      </c>
      <c r="F7" s="12" t="s">
        <v>15485</v>
      </c>
      <c r="G7" s="12" t="s">
        <v>15492</v>
      </c>
      <c r="H7" s="13" t="s">
        <v>15484</v>
      </c>
    </row>
    <row r="8" spans="1:8" ht="18" x14ac:dyDescent="0.35">
      <c r="A8" s="12" t="s">
        <v>15462</v>
      </c>
      <c r="B8" s="12" t="s">
        <v>15471</v>
      </c>
      <c r="C8" s="12">
        <v>7</v>
      </c>
      <c r="D8" s="12">
        <v>14</v>
      </c>
      <c r="E8" s="17">
        <v>46029</v>
      </c>
      <c r="F8" s="12" t="s">
        <v>15486</v>
      </c>
      <c r="G8" s="12" t="s">
        <v>15493</v>
      </c>
      <c r="H8" s="13" t="s">
        <v>15485</v>
      </c>
    </row>
    <row r="9" spans="1:8" ht="18" x14ac:dyDescent="0.35">
      <c r="A9" s="12" t="s">
        <v>15463</v>
      </c>
      <c r="B9" s="12" t="s">
        <v>15472</v>
      </c>
      <c r="C9" s="12">
        <v>8</v>
      </c>
      <c r="D9" s="12">
        <v>16</v>
      </c>
      <c r="E9" s="17">
        <v>46030</v>
      </c>
      <c r="F9" s="12" t="s">
        <v>15480</v>
      </c>
      <c r="G9" s="12" t="s">
        <v>15487</v>
      </c>
      <c r="H9" s="13" t="s">
        <v>15486</v>
      </c>
    </row>
    <row r="10" spans="1:8" ht="18" x14ac:dyDescent="0.35">
      <c r="A10" s="12" t="s">
        <v>15464</v>
      </c>
      <c r="B10" s="12" t="s">
        <v>15473</v>
      </c>
      <c r="C10" s="12">
        <v>9</v>
      </c>
      <c r="D10" s="12">
        <v>18</v>
      </c>
      <c r="E10" s="17">
        <v>46031</v>
      </c>
      <c r="F10" s="12" t="s">
        <v>15481</v>
      </c>
      <c r="G10" s="12" t="s">
        <v>15488</v>
      </c>
      <c r="H10" s="13" t="s">
        <v>15480</v>
      </c>
    </row>
    <row r="11" spans="1:8" ht="18" x14ac:dyDescent="0.35">
      <c r="A11" s="12" t="s">
        <v>15465</v>
      </c>
      <c r="B11" s="12" t="s">
        <v>15474</v>
      </c>
      <c r="C11" s="12">
        <v>10</v>
      </c>
      <c r="D11" s="12">
        <v>20</v>
      </c>
      <c r="E11" s="17">
        <v>46032</v>
      </c>
      <c r="F11" s="12" t="s">
        <v>15482</v>
      </c>
      <c r="G11" s="12" t="s">
        <v>15489</v>
      </c>
      <c r="H11" s="13" t="s">
        <v>15481</v>
      </c>
    </row>
    <row r="12" spans="1:8" ht="18" x14ac:dyDescent="0.35">
      <c r="A12" s="12" t="s">
        <v>15466</v>
      </c>
      <c r="B12" s="12" t="s">
        <v>15475</v>
      </c>
      <c r="C12" s="12">
        <v>11</v>
      </c>
      <c r="D12" s="12">
        <v>22</v>
      </c>
      <c r="E12" s="17">
        <v>46033</v>
      </c>
      <c r="F12" s="12" t="s">
        <v>15483</v>
      </c>
      <c r="G12" s="12" t="s">
        <v>15490</v>
      </c>
      <c r="H12" s="13" t="s">
        <v>15482</v>
      </c>
    </row>
    <row r="13" spans="1:8" ht="18" x14ac:dyDescent="0.35">
      <c r="A13" s="12" t="s">
        <v>15467</v>
      </c>
      <c r="B13" s="12" t="s">
        <v>15476</v>
      </c>
      <c r="C13" s="12">
        <v>12</v>
      </c>
      <c r="D13" s="12">
        <v>24</v>
      </c>
      <c r="E13" s="17">
        <v>46034</v>
      </c>
      <c r="F13" s="12" t="s">
        <v>15484</v>
      </c>
      <c r="G13" s="12" t="s">
        <v>15491</v>
      </c>
      <c r="H13" s="13" t="s">
        <v>15483</v>
      </c>
    </row>
  </sheetData>
  <phoneticPr fontId="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43FA5-C03C-4427-9484-9D227564D40B}">
  <dimension ref="A1:D10"/>
  <sheetViews>
    <sheetView workbookViewId="0">
      <selection activeCell="C18" sqref="C18"/>
    </sheetView>
  </sheetViews>
  <sheetFormatPr defaultRowHeight="14.4" x14ac:dyDescent="0.3"/>
  <cols>
    <col min="1" max="1" width="18.77734375" customWidth="1"/>
    <col min="2" max="2" width="12.88671875" customWidth="1"/>
    <col min="3" max="3" width="13.77734375" customWidth="1"/>
    <col min="4" max="4" width="18.109375" customWidth="1"/>
  </cols>
  <sheetData>
    <row r="1" spans="1:4" ht="18" x14ac:dyDescent="0.35">
      <c r="A1" s="10" t="s">
        <v>15385</v>
      </c>
      <c r="B1" s="10" t="s">
        <v>15498</v>
      </c>
      <c r="C1" s="10" t="s">
        <v>15499</v>
      </c>
    </row>
    <row r="2" spans="1:4" ht="18" x14ac:dyDescent="0.35">
      <c r="A2" s="12" t="s">
        <v>15494</v>
      </c>
      <c r="B2" s="12" t="s">
        <v>15500</v>
      </c>
      <c r="C2" s="12" t="s">
        <v>15502</v>
      </c>
    </row>
    <row r="3" spans="1:4" ht="18" x14ac:dyDescent="0.35">
      <c r="A3" s="12" t="s">
        <v>15495</v>
      </c>
      <c r="B3" s="12" t="s">
        <v>15501</v>
      </c>
      <c r="C3" s="12" t="s">
        <v>15503</v>
      </c>
    </row>
    <row r="4" spans="1:4" ht="18" x14ac:dyDescent="0.35">
      <c r="A4" s="12" t="s">
        <v>15496</v>
      </c>
      <c r="B4" s="12" t="s">
        <v>15506</v>
      </c>
      <c r="C4" s="12" t="s">
        <v>15504</v>
      </c>
    </row>
    <row r="5" spans="1:4" ht="18" x14ac:dyDescent="0.35">
      <c r="A5" s="12" t="s">
        <v>15497</v>
      </c>
      <c r="B5" s="12" t="s">
        <v>15507</v>
      </c>
      <c r="C5" s="12" t="s">
        <v>15505</v>
      </c>
    </row>
    <row r="7" spans="1:4" ht="18" x14ac:dyDescent="0.35">
      <c r="A7" s="31" t="s">
        <v>15508</v>
      </c>
      <c r="B7" s="12" t="s">
        <v>15512</v>
      </c>
      <c r="C7" s="12" t="s">
        <v>15515</v>
      </c>
      <c r="D7" s="31" t="s">
        <v>15508</v>
      </c>
    </row>
    <row r="8" spans="1:4" ht="18" x14ac:dyDescent="0.35">
      <c r="A8" s="31" t="s">
        <v>15509</v>
      </c>
      <c r="B8" s="12" t="s">
        <v>15513</v>
      </c>
      <c r="C8" s="12" t="s">
        <v>15516</v>
      </c>
      <c r="D8" s="31" t="s">
        <v>15509</v>
      </c>
    </row>
    <row r="9" spans="1:4" ht="18" x14ac:dyDescent="0.35">
      <c r="A9" s="31" t="s">
        <v>15510</v>
      </c>
      <c r="B9" s="12" t="s">
        <v>15514</v>
      </c>
      <c r="C9" s="12" t="s">
        <v>15517</v>
      </c>
      <c r="D9" s="31" t="s">
        <v>15510</v>
      </c>
    </row>
    <row r="10" spans="1:4" ht="18" x14ac:dyDescent="0.35">
      <c r="A10" s="31" t="s">
        <v>15511</v>
      </c>
      <c r="B10" s="12" t="s">
        <v>15512</v>
      </c>
      <c r="C10" s="12" t="s">
        <v>15518</v>
      </c>
      <c r="D10" s="31" t="s">
        <v>15511</v>
      </c>
    </row>
  </sheetData>
  <hyperlinks>
    <hyperlink ref="A7" r:id="rId1" xr:uid="{1ECC2BE5-45DB-48A4-9850-E9CB4653B79F}"/>
    <hyperlink ref="A8" r:id="rId2" xr:uid="{B023AAF5-A734-4196-93A1-E7F04E036612}"/>
    <hyperlink ref="A9" r:id="rId3" xr:uid="{FEC387B9-7551-4CC0-8FF7-1E01465310D1}"/>
    <hyperlink ref="A10" r:id="rId4" xr:uid="{37EAA031-733B-4BFA-B5D2-3110C3E031D4}"/>
    <hyperlink ref="D7" r:id="rId5" xr:uid="{9D95519E-5BE5-43B8-A2CC-091E0FC3E70C}"/>
    <hyperlink ref="D8" r:id="rId6" xr:uid="{548D3246-92B4-4FED-9ACE-25FB8C0A987D}"/>
    <hyperlink ref="D9" r:id="rId7" xr:uid="{0CE99404-3FE3-4862-9E92-3EC83D6C7579}"/>
    <hyperlink ref="D10" r:id="rId8" xr:uid="{A0CAF466-19FC-404B-BDB0-6BA364FFC6B2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0D519-D710-4071-88D7-FA40931EFC6E}">
  <dimension ref="A1:C6"/>
  <sheetViews>
    <sheetView workbookViewId="0">
      <selection activeCell="B8" sqref="B8"/>
    </sheetView>
  </sheetViews>
  <sheetFormatPr defaultRowHeight="14.4" x14ac:dyDescent="0.3"/>
  <sheetData>
    <row r="1" spans="1:3" ht="18" x14ac:dyDescent="0.35">
      <c r="A1" s="12" t="s">
        <v>15424</v>
      </c>
      <c r="B1" s="12" t="s">
        <v>15425</v>
      </c>
      <c r="C1" s="12" t="s">
        <v>15519</v>
      </c>
    </row>
    <row r="2" spans="1:3" ht="18" x14ac:dyDescent="0.35">
      <c r="A2" s="12">
        <v>4</v>
      </c>
      <c r="B2" s="12">
        <v>6</v>
      </c>
      <c r="C2" s="12">
        <f>SUM(A2:B2)</f>
        <v>10</v>
      </c>
    </row>
    <row r="3" spans="1:3" ht="18" x14ac:dyDescent="0.35">
      <c r="A3" s="12">
        <v>3</v>
      </c>
      <c r="B3" s="12">
        <v>9</v>
      </c>
      <c r="C3" s="12">
        <f t="shared" ref="C3:C6" si="0">SUM(A3:B3)</f>
        <v>12</v>
      </c>
    </row>
    <row r="4" spans="1:3" ht="18" x14ac:dyDescent="0.35">
      <c r="A4" s="12"/>
      <c r="B4" s="12"/>
      <c r="C4" s="12">
        <f t="shared" si="0"/>
        <v>0</v>
      </c>
    </row>
    <row r="5" spans="1:3" ht="18" x14ac:dyDescent="0.35">
      <c r="A5" s="12">
        <v>6</v>
      </c>
      <c r="B5" s="12">
        <v>7</v>
      </c>
      <c r="C5" s="12">
        <f t="shared" si="0"/>
        <v>13</v>
      </c>
    </row>
    <row r="6" spans="1:3" ht="18" x14ac:dyDescent="0.35">
      <c r="A6" s="12">
        <v>5</v>
      </c>
      <c r="B6" s="12">
        <v>8</v>
      </c>
      <c r="C6" s="12">
        <f t="shared" si="0"/>
        <v>13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CF52-56C4-404A-BB37-F064D383077A}">
  <dimension ref="D4:G10"/>
  <sheetViews>
    <sheetView workbookViewId="0">
      <selection activeCell="L7" sqref="L7"/>
    </sheetView>
  </sheetViews>
  <sheetFormatPr defaultRowHeight="14.4" x14ac:dyDescent="0.3"/>
  <cols>
    <col min="4" max="4" width="16.6640625" customWidth="1"/>
    <col min="5" max="5" width="17.88671875" customWidth="1"/>
    <col min="6" max="6" width="12.6640625" customWidth="1"/>
    <col min="7" max="7" width="11.5546875" customWidth="1"/>
    <col min="8" max="8" width="11.33203125" customWidth="1"/>
  </cols>
  <sheetData>
    <row r="4" spans="4:7" ht="18" x14ac:dyDescent="0.35">
      <c r="D4" s="12" t="s">
        <v>15520</v>
      </c>
      <c r="E4" s="12" t="s">
        <v>15520</v>
      </c>
      <c r="F4" s="12" t="s">
        <v>15525</v>
      </c>
      <c r="G4" s="12" t="s">
        <v>15525</v>
      </c>
    </row>
    <row r="5" spans="4:7" ht="18" x14ac:dyDescent="0.35">
      <c r="D5" s="12" t="s">
        <v>15529</v>
      </c>
      <c r="E5" s="12" t="s">
        <v>15529</v>
      </c>
      <c r="F5" s="12" t="s">
        <v>15526</v>
      </c>
      <c r="G5" s="12" t="s">
        <v>15526</v>
      </c>
    </row>
    <row r="6" spans="4:7" ht="18" x14ac:dyDescent="0.35">
      <c r="D6" s="12" t="s">
        <v>15400</v>
      </c>
      <c r="E6" s="12" t="s">
        <v>15400</v>
      </c>
      <c r="F6" s="12" t="s">
        <v>15527</v>
      </c>
      <c r="G6" s="12" t="s">
        <v>15527</v>
      </c>
    </row>
    <row r="7" spans="4:7" ht="18" x14ac:dyDescent="0.35">
      <c r="D7" s="12" t="s">
        <v>15521</v>
      </c>
      <c r="E7" s="12" t="s">
        <v>15521</v>
      </c>
      <c r="F7" s="12" t="s">
        <v>15528</v>
      </c>
      <c r="G7" s="12" t="s">
        <v>15528</v>
      </c>
    </row>
    <row r="8" spans="4:7" ht="18" x14ac:dyDescent="0.35">
      <c r="D8" s="12" t="s">
        <v>15522</v>
      </c>
      <c r="E8" s="12" t="s">
        <v>15522</v>
      </c>
      <c r="F8" s="12"/>
      <c r="G8" s="12"/>
    </row>
    <row r="9" spans="4:7" ht="18" x14ac:dyDescent="0.35">
      <c r="D9" s="12" t="s">
        <v>15523</v>
      </c>
      <c r="E9" s="12" t="s">
        <v>15523</v>
      </c>
      <c r="F9" s="12"/>
      <c r="G9" s="12"/>
    </row>
    <row r="10" spans="4:7" ht="18" x14ac:dyDescent="0.35">
      <c r="D10" s="12" t="s">
        <v>15524</v>
      </c>
      <c r="E10" s="12" t="s">
        <v>15524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14</vt:i4>
      </vt:variant>
    </vt:vector>
  </HeadingPairs>
  <TitlesOfParts>
    <vt:vector size="31" baseType="lpstr">
      <vt:lpstr>Sheet1</vt:lpstr>
      <vt:lpstr>Sheet2</vt:lpstr>
      <vt:lpstr>Jan sales</vt:lpstr>
      <vt:lpstr>Feb Sales</vt:lpstr>
      <vt:lpstr>March Sales</vt:lpstr>
      <vt:lpstr>Total Sales</vt:lpstr>
      <vt:lpstr>Math And Statistical Function</vt:lpstr>
      <vt:lpstr>Logical Functions</vt:lpstr>
      <vt:lpstr>SouthSales</vt:lpstr>
      <vt:lpstr>NorthSales</vt:lpstr>
      <vt:lpstr>EastSales</vt:lpstr>
      <vt:lpstr>WestSales</vt:lpstr>
      <vt:lpstr>Summary Sales</vt:lpstr>
      <vt:lpstr>Autofill</vt:lpstr>
      <vt:lpstr>Flashfill</vt:lpstr>
      <vt:lpstr>AutofillNonadjacent</vt:lpstr>
      <vt:lpstr>CustomList</vt:lpstr>
      <vt:lpstr>Allowances</vt:lpstr>
      <vt:lpstr>allSales</vt:lpstr>
      <vt:lpstr>FebSales</vt:lpstr>
      <vt:lpstr>gstRate</vt:lpstr>
      <vt:lpstr>JanSales</vt:lpstr>
      <vt:lpstr>KetanMarks</vt:lpstr>
      <vt:lpstr>MarchSales</vt:lpstr>
      <vt:lpstr>MathScore</vt:lpstr>
      <vt:lpstr>Name</vt:lpstr>
      <vt:lpstr>NehaMarks</vt:lpstr>
      <vt:lpstr>NetRevenue</vt:lpstr>
      <vt:lpstr>profit</vt:lpstr>
      <vt:lpstr>SahilMarks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2026-09-17T10:03:34Z</dcterms:modified>
</cp:coreProperties>
</file>