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advance excel\"/>
    </mc:Choice>
  </mc:AlternateContent>
  <xr:revisionPtr revIDLastSave="0" documentId="13_ncr:1_{7729D54A-E5FF-41C5-8215-87894276431E}" xr6:coauthVersionLast="47" xr6:coauthVersionMax="47" xr10:uidLastSave="{00000000-0000-0000-0000-000000000000}"/>
  <bookViews>
    <workbookView xWindow="-108" yWindow="-108" windowWidth="23256" windowHeight="12456" tabRatio="690" xr2:uid="{00000000-000D-0000-FFFF-FFFF00000000}"/>
  </bookViews>
  <sheets>
    <sheet name="Sheet1" sheetId="1" r:id="rId1"/>
    <sheet name="Sheet2" sheetId="2" r:id="rId2"/>
    <sheet name="Jan sales" sheetId="3" r:id="rId3"/>
    <sheet name="Feb Sales" sheetId="4" r:id="rId4"/>
    <sheet name="March Sales" sheetId="5" r:id="rId5"/>
    <sheet name="Total Sales" sheetId="6" r:id="rId6"/>
    <sheet name="Math And Statistical Function" sheetId="7" r:id="rId7"/>
    <sheet name="Logical Functions" sheetId="8" r:id="rId8"/>
    <sheet name="SouthSales" sheetId="10" r:id="rId9"/>
    <sheet name="NorthSales" sheetId="9" r:id="rId10"/>
    <sheet name="EastSales" sheetId="11" r:id="rId11"/>
    <sheet name="WestSales" sheetId="12" r:id="rId12"/>
    <sheet name="Summary Sales" sheetId="16" r:id="rId13"/>
  </sheets>
  <definedNames>
    <definedName name="Allowances">'Logical Functions'!$C$28:$C$31</definedName>
    <definedName name="allSales">SalesData[[Jan]:[March]]</definedName>
    <definedName name="FebSales">SalesData[Feb]</definedName>
    <definedName name="gstRate">Sheet2!$I$9</definedName>
    <definedName name="JanSales">SalesData[Jan]</definedName>
    <definedName name="KetanMarks">'Logical Functions'!$B$3:$D$3</definedName>
    <definedName name="MarchSales">SalesData[March]</definedName>
    <definedName name="MathScore">'Logical Functions'!$B$2:$B$4</definedName>
    <definedName name="Name">'Logical Functions'!$A$28:$A$31</definedName>
    <definedName name="NehaMarks">'Logical Functions'!$B$2:$D$2</definedName>
    <definedName name="NetRevenue">Table5[net_revenue]</definedName>
    <definedName name="profit">Table5[profit]</definedName>
    <definedName name="SahilMarks">'Logical Functions'!$B$4:$D$4</definedName>
    <definedName name="Salary">'Logical Functions'!$B$28:$B$31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4" roundtripDataChecksum="8PaUGtYNBJT3xKVSj/OXBMw+IjKA0SskdD8PyglTCVU="/>
    </ext>
  </extLst>
</workbook>
</file>

<file path=xl/calcChain.xml><?xml version="1.0" encoding="utf-8"?>
<calcChain xmlns="http://schemas.openxmlformats.org/spreadsheetml/2006/main">
  <c r="P26" i="1" l="1"/>
  <c r="P22" i="1"/>
  <c r="G28" i="8"/>
  <c r="F28" i="8"/>
  <c r="F21" i="8"/>
  <c r="D25" i="8"/>
  <c r="C25" i="8"/>
  <c r="B25" i="8"/>
  <c r="B5" i="8"/>
  <c r="F4" i="8"/>
  <c r="F3" i="8"/>
  <c r="F2" i="8"/>
  <c r="D10" i="2"/>
  <c r="D11" i="2"/>
  <c r="D9" i="2"/>
  <c r="H2" i="8"/>
  <c r="I2" i="8"/>
  <c r="D10" i="8"/>
  <c r="D11" i="8"/>
  <c r="D12" i="8"/>
  <c r="D9" i="8"/>
  <c r="C9" i="8"/>
  <c r="I3" i="8"/>
  <c r="I4" i="8"/>
  <c r="H3" i="8"/>
  <c r="H4" i="8"/>
  <c r="E4" i="8"/>
  <c r="G4" i="8" s="1"/>
  <c r="C10" i="8"/>
  <c r="C11" i="8"/>
  <c r="C12" i="8"/>
  <c r="E3" i="8"/>
  <c r="G3" i="8" s="1"/>
  <c r="E2" i="8"/>
  <c r="G2" i="8" s="1"/>
  <c r="D8" i="7"/>
  <c r="D7" i="7"/>
  <c r="D6" i="7"/>
  <c r="D5" i="7"/>
  <c r="D4" i="7"/>
  <c r="G4" i="7"/>
  <c r="D3" i="7"/>
  <c r="G3" i="7"/>
  <c r="C3" i="6"/>
  <c r="D2" i="5"/>
  <c r="D2" i="4"/>
  <c r="D2" i="3"/>
  <c r="C9" i="2"/>
  <c r="C10" i="2"/>
  <c r="C11" i="2"/>
  <c r="D3" i="2"/>
  <c r="D4" i="2"/>
  <c r="D5" i="2"/>
  <c r="D2" i="2"/>
  <c r="C6" i="2"/>
  <c r="B6" i="2"/>
  <c r="P18" i="1"/>
  <c r="P12" i="1"/>
  <c r="P15" i="1"/>
  <c r="P5" i="1"/>
  <c r="P9" i="1"/>
  <c r="G15345" i="1"/>
  <c r="G15346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17" i="1"/>
  <c r="G18" i="1"/>
  <c r="G19" i="1"/>
  <c r="G20" i="1"/>
  <c r="G21" i="1"/>
  <c r="G22" i="1"/>
  <c r="G23" i="1"/>
  <c r="G24" i="1"/>
  <c r="G25" i="1"/>
  <c r="G26" i="1"/>
  <c r="G27" i="1"/>
  <c r="G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<sst xmlns="http://schemas.openxmlformats.org/spreadsheetml/2006/main" count="92210" uniqueCount="15456">
  <si>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</si>
  <si>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</si>
  <si>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</si>
  <si>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</si>
  <si>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</si>
  <si>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</si>
  <si>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</si>
  <si>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</si>
  <si>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</si>
  <si>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</si>
  <si>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</si>
  <si>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</si>
  <si>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</si>
  <si>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</si>
  <si>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</si>
  <si>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</si>
  <si>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</si>
  <si>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</si>
  <si>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</si>
  <si>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</si>
  <si>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</si>
  <si>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</si>
  <si>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</si>
  <si>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</si>
  <si>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</si>
  <si>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</si>
  <si>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</si>
  <si>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</si>
  <si>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</si>
  <si>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</si>
  <si>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</si>
  <si>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</si>
  <si>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</si>
  <si>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</si>
  <si>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</si>
  <si>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</si>
  <si>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</si>
  <si>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</si>
  <si>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</si>
  <si>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</si>
  <si>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</si>
  <si>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</si>
  <si>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</si>
  <si>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</si>
  <si>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</si>
  <si>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</si>
  <si>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</si>
  <si>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</si>
  <si>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</si>
  <si>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</si>
  <si>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</si>
  <si>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</si>
  <si>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</si>
  <si>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</si>
  <si>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</si>
  <si>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</si>
  <si>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</si>
  <si>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</si>
  <si>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</si>
  <si>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</si>
  <si>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</si>
  <si>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</si>
  <si>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</si>
  <si>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</si>
  <si>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</si>
  <si>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</si>
  <si>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</si>
  <si>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</si>
  <si>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</si>
  <si>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</si>
  <si>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</si>
  <si>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</si>
  <si>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</si>
  <si>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</si>
  <si>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</si>
  <si>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</si>
  <si>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</si>
  <si>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</si>
  <si>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</si>
  <si>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</si>
  <si>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</si>
  <si>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</si>
  <si>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</si>
  <si>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</si>
  <si>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</si>
  <si>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</si>
  <si>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</si>
  <si>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</si>
  <si>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</si>
  <si>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</si>
  <si>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</si>
  <si>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</si>
  <si>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</si>
  <si>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</si>
  <si>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</si>
  <si>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</si>
  <si>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</si>
  <si>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</si>
  <si>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</si>
  <si>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</si>
  <si>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</si>
  <si>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</si>
  <si>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</si>
  <si>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</si>
  <si>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</si>
  <si>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</si>
  <si>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</si>
  <si>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</si>
  <si>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</si>
  <si>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</si>
  <si>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</si>
  <si>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</si>
  <si>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</si>
  <si>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</si>
  <si>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</si>
  <si>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</si>
  <si>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</si>
  <si>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</si>
  <si>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</si>
  <si>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</si>
  <si>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</si>
  <si>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</si>
  <si>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</si>
  <si>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</si>
  <si>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</si>
  <si>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</si>
  <si>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</si>
  <si>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</si>
  <si>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</si>
  <si>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</si>
  <si>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</si>
  <si>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</si>
  <si>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</si>
  <si>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</si>
  <si>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</si>
  <si>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</si>
  <si>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</si>
  <si>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</si>
  <si>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</si>
  <si>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</si>
  <si>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</si>
  <si>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</si>
  <si>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</si>
  <si>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</si>
  <si>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</si>
  <si>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</si>
  <si>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</si>
  <si>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</si>
  <si>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</si>
  <si>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</si>
  <si>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</si>
  <si>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</si>
  <si>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</si>
  <si>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</si>
  <si>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</si>
  <si>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</si>
  <si>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</si>
  <si>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</si>
  <si>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</si>
  <si>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</si>
  <si>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</si>
  <si>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</si>
  <si>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</si>
  <si>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</si>
  <si>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</si>
  <si>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</si>
  <si>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</si>
  <si>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</si>
  <si>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</si>
  <si>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</si>
  <si>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</si>
  <si>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</si>
  <si>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</si>
  <si>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</si>
  <si>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</si>
  <si>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</si>
  <si>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</si>
  <si>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</si>
  <si>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</si>
  <si>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</si>
  <si>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</si>
  <si>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</si>
  <si>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</si>
  <si>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</si>
  <si>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</si>
  <si>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</si>
  <si>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</si>
  <si>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</si>
  <si>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</si>
  <si>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</si>
  <si>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</si>
  <si>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</si>
  <si>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</si>
  <si>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</si>
  <si>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</si>
  <si>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</si>
  <si>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</si>
  <si>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</si>
  <si>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</si>
  <si>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</si>
  <si>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</si>
  <si>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</si>
  <si>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</si>
  <si>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</si>
  <si>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</si>
  <si>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</si>
  <si>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</si>
  <si>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</si>
  <si>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</si>
  <si>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</si>
  <si>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</si>
  <si>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</si>
  <si>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</si>
  <si>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</si>
  <si>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</si>
  <si>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</si>
  <si>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</si>
  <si>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</si>
  <si>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</si>
  <si>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</si>
  <si>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</si>
  <si>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</si>
  <si>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</si>
  <si>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</si>
  <si>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</si>
  <si>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</si>
  <si>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</si>
  <si>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</si>
  <si>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</si>
  <si>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</si>
  <si>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</si>
  <si>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</si>
  <si>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</si>
  <si>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</si>
  <si>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</si>
  <si>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</si>
  <si>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</si>
  <si>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</si>
  <si>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</si>
  <si>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</si>
  <si>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</si>
  <si>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</si>
  <si>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</si>
  <si>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</si>
  <si>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</si>
  <si>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</si>
  <si>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</si>
  <si>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</si>
  <si>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</si>
  <si>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</si>
  <si>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</si>
  <si>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</si>
  <si>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</si>
  <si>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</si>
  <si>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</si>
  <si>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</si>
  <si>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</si>
  <si>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</si>
  <si>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</si>
  <si>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</si>
  <si>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</si>
  <si>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</si>
  <si>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</si>
  <si>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</si>
  <si>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</si>
  <si>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</si>
  <si>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</si>
  <si>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</si>
  <si>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</si>
  <si>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</si>
  <si>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</si>
  <si>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</si>
  <si>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</si>
  <si>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</si>
  <si>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</si>
  <si>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</si>
  <si>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</si>
  <si>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</si>
  <si>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</si>
  <si>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</si>
  <si>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</si>
  <si>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</si>
  <si>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</si>
  <si>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</si>
  <si>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</si>
  <si>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</si>
  <si>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</si>
  <si>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</si>
  <si>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</si>
  <si>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</si>
  <si>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</si>
  <si>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</si>
  <si>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</si>
  <si>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</si>
  <si>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</si>
  <si>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</si>
  <si>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</si>
  <si>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</si>
  <si>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</si>
  <si>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</si>
  <si>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</si>
  <si>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</si>
  <si>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</si>
  <si>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</si>
  <si>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</si>
  <si>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</si>
  <si>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</si>
  <si>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</si>
  <si>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</si>
  <si>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</si>
  <si>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</si>
  <si>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</si>
  <si>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</si>
  <si>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</si>
  <si>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</si>
  <si>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</si>
  <si>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</si>
  <si>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</si>
  <si>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</si>
  <si>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</si>
  <si>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</si>
  <si>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</si>
  <si>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</si>
  <si>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</si>
  <si>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</si>
  <si>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</si>
  <si>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</si>
  <si>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</si>
  <si>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</si>
  <si>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</si>
  <si>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</si>
  <si>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</si>
  <si>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</si>
  <si>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</si>
  <si>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</si>
  <si>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</si>
  <si>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</si>
  <si>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</si>
  <si>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</si>
  <si>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</si>
  <si>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</si>
  <si>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</si>
  <si>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</si>
  <si>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</si>
  <si>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</si>
  <si>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</si>
  <si>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</si>
  <si>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</si>
  <si>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</si>
  <si>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</si>
  <si>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</si>
  <si>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</si>
  <si>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</si>
  <si>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</si>
  <si>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</si>
  <si>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</si>
  <si>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</si>
  <si>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</si>
  <si>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</si>
  <si>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</si>
  <si>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</si>
  <si>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</si>
  <si>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</si>
  <si>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</si>
  <si>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</si>
  <si>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</si>
  <si>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</si>
  <si>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</si>
  <si>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</si>
  <si>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</si>
  <si>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</si>
  <si>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</si>
  <si>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</si>
  <si>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</si>
  <si>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</si>
  <si>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</si>
  <si>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</si>
  <si>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</si>
  <si>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</si>
  <si>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</si>
  <si>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</si>
  <si>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</si>
  <si>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</si>
  <si>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</si>
  <si>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</si>
  <si>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</si>
  <si>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</si>
  <si>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</si>
  <si>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</si>
  <si>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</si>
  <si>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</si>
  <si>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</si>
  <si>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</si>
  <si>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</si>
  <si>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</si>
  <si>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</si>
  <si>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</si>
  <si>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</si>
  <si>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</si>
  <si>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</si>
  <si>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</si>
  <si>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</si>
  <si>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</si>
  <si>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</si>
  <si>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</si>
  <si>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</si>
  <si>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</si>
  <si>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</si>
  <si>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</si>
  <si>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</si>
  <si>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</si>
  <si>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</si>
  <si>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</si>
  <si>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</si>
  <si>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</si>
  <si>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</si>
  <si>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</si>
  <si>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</si>
  <si>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</si>
  <si>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</si>
  <si>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</si>
  <si>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</si>
  <si>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</si>
  <si>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</si>
  <si>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</si>
  <si>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</si>
  <si>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</si>
  <si>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</si>
  <si>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</si>
  <si>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</si>
  <si>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</si>
  <si>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</si>
  <si>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</si>
  <si>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</si>
  <si>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</si>
  <si>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</si>
  <si>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</si>
  <si>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</si>
  <si>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</si>
  <si>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</si>
  <si>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</si>
  <si>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</si>
  <si>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</si>
  <si>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</si>
  <si>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</si>
  <si>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</si>
  <si>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</si>
  <si>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</si>
  <si>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</si>
  <si>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</si>
  <si>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</si>
  <si>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</si>
  <si>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</si>
  <si>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</si>
  <si>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</si>
  <si>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</si>
  <si>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</si>
  <si>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</si>
  <si>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</si>
  <si>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</si>
  <si>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</si>
  <si>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</si>
  <si>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</si>
  <si>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</si>
  <si>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</si>
  <si>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</si>
  <si>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</si>
  <si>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</si>
  <si>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</si>
  <si>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</si>
  <si>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</si>
  <si>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</si>
  <si>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</si>
  <si>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</si>
  <si>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</si>
  <si>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</si>
  <si>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</si>
  <si>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</si>
  <si>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</si>
  <si>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</si>
  <si>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</si>
  <si>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</si>
  <si>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</si>
  <si>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</si>
  <si>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</si>
  <si>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</si>
  <si>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</si>
  <si>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</si>
  <si>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</si>
  <si>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</si>
  <si>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</si>
  <si>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</si>
  <si>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</si>
  <si>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</si>
  <si>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</si>
  <si>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</si>
  <si>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</si>
  <si>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</si>
  <si>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</si>
  <si>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</si>
  <si>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</si>
  <si>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</si>
  <si>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</si>
  <si>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</si>
  <si>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</si>
  <si>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</si>
  <si>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</si>
  <si>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</si>
  <si>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</si>
  <si>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</si>
  <si>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</si>
  <si>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</si>
  <si>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</si>
  <si>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</si>
  <si>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</si>
  <si>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</si>
  <si>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</si>
  <si>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</si>
  <si>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</si>
  <si>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</si>
  <si>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</si>
  <si>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</si>
  <si>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</si>
  <si>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</si>
  <si>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</si>
  <si>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</si>
  <si>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</si>
  <si>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</si>
  <si>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</si>
  <si>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</si>
  <si>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</si>
  <si>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</si>
  <si>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</si>
  <si>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</si>
  <si>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</si>
  <si>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</si>
  <si>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</si>
  <si>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</si>
  <si>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</si>
  <si>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</si>
  <si>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</si>
  <si>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</si>
  <si>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</si>
  <si>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</si>
  <si>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</si>
  <si>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</si>
  <si>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</si>
  <si>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</si>
  <si>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</si>
  <si>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</si>
  <si>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</si>
  <si>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</si>
  <si>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</si>
  <si>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</si>
  <si>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</si>
  <si>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</si>
  <si>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</si>
  <si>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</si>
  <si>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</si>
  <si>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</si>
  <si>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</si>
  <si>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</si>
  <si>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</si>
  <si>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</si>
  <si>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</si>
  <si>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</si>
  <si>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</si>
  <si>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</si>
  <si>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</si>
  <si>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</si>
  <si>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</si>
  <si>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</si>
  <si>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</si>
  <si>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</si>
  <si>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</si>
  <si>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</si>
  <si>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</si>
  <si>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</si>
  <si>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</si>
  <si>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</si>
  <si>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</si>
  <si>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</si>
  <si>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</si>
  <si>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</si>
  <si>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</si>
  <si>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</si>
  <si>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</si>
  <si>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</si>
  <si>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</si>
  <si>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</si>
  <si>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</si>
  <si>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</si>
  <si>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</si>
  <si>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</si>
  <si>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</si>
  <si>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</si>
  <si>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</si>
  <si>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</si>
  <si>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</si>
  <si>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</si>
  <si>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</si>
  <si>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</si>
  <si>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</si>
  <si>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</si>
  <si>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</si>
  <si>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</si>
  <si>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</si>
  <si>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</si>
  <si>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</si>
  <si>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</si>
  <si>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</si>
  <si>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</si>
  <si>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</si>
  <si>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</si>
  <si>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</si>
  <si>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</si>
  <si>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</si>
  <si>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</si>
  <si>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</si>
  <si>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</si>
  <si>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</si>
  <si>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</si>
  <si>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</si>
  <si>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</si>
  <si>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</si>
  <si>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</si>
  <si>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</si>
  <si>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</si>
  <si>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</si>
  <si>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</si>
  <si>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</si>
  <si>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</si>
  <si>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</si>
  <si>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</si>
  <si>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</si>
  <si>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</si>
  <si>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</si>
  <si>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</si>
  <si>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</si>
  <si>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</si>
  <si>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</si>
  <si>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</si>
  <si>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</si>
  <si>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</si>
  <si>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</si>
  <si>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</si>
  <si>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</si>
  <si>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</si>
  <si>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</si>
  <si>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</si>
  <si>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</si>
  <si>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</si>
  <si>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</si>
  <si>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</si>
  <si>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</si>
  <si>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</si>
  <si>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</si>
  <si>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</si>
  <si>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</si>
  <si>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</si>
  <si>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</si>
  <si>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</si>
  <si>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</si>
  <si>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</si>
  <si>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</si>
  <si>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</si>
  <si>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</si>
  <si>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</si>
  <si>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</si>
  <si>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</si>
  <si>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</si>
  <si>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</si>
  <si>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</si>
  <si>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</si>
  <si>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</si>
  <si>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</si>
  <si>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</si>
  <si>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</si>
  <si>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</si>
  <si>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</si>
  <si>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</si>
  <si>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</si>
  <si>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</si>
  <si>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</si>
  <si>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</si>
  <si>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</si>
  <si>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</si>
  <si>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</si>
  <si>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</si>
  <si>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</si>
  <si>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</si>
  <si>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</si>
  <si>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</si>
  <si>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</si>
  <si>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</si>
  <si>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</si>
  <si>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</si>
  <si>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</si>
  <si>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</si>
  <si>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</si>
  <si>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</si>
  <si>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</si>
  <si>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</si>
  <si>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</si>
  <si>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</si>
  <si>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</si>
  <si>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</si>
  <si>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</si>
  <si>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</si>
  <si>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</si>
  <si>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</si>
  <si>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</si>
  <si>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</si>
  <si>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</si>
  <si>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</si>
  <si>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</si>
  <si>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</si>
  <si>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</si>
  <si>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</si>
  <si>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</si>
  <si>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</si>
  <si>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</si>
  <si>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</si>
  <si>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</si>
  <si>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</si>
  <si>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</si>
  <si>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</si>
  <si>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</si>
  <si>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</si>
  <si>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</si>
  <si>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</si>
  <si>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</si>
  <si>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</si>
  <si>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</si>
  <si>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</si>
  <si>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</si>
  <si>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</si>
  <si>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</si>
  <si>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</si>
  <si>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</si>
  <si>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</si>
  <si>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</si>
  <si>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</si>
  <si>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</si>
  <si>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</si>
  <si>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</si>
  <si>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</si>
  <si>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</si>
  <si>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</si>
  <si>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</si>
  <si>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</si>
  <si>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</si>
  <si>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</si>
  <si>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</si>
  <si>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</si>
  <si>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</si>
  <si>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</si>
  <si>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</si>
  <si>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</si>
  <si>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</si>
  <si>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</si>
  <si>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</si>
  <si>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</si>
  <si>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</si>
  <si>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</si>
  <si>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</si>
  <si>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</si>
  <si>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</si>
  <si>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</si>
  <si>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</si>
  <si>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</si>
  <si>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</si>
  <si>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</si>
  <si>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</si>
  <si>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</si>
  <si>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</si>
  <si>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</si>
  <si>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</si>
  <si>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</si>
  <si>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</si>
  <si>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</si>
  <si>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</si>
  <si>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</si>
  <si>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</si>
  <si>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</si>
  <si>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</si>
  <si>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</si>
  <si>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</si>
  <si>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</si>
  <si>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</si>
  <si>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</si>
  <si>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</si>
  <si>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</si>
  <si>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</si>
  <si>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</si>
  <si>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</si>
  <si>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</si>
  <si>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</si>
  <si>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</si>
  <si>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</si>
  <si>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</si>
  <si>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</si>
  <si>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</si>
  <si>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</si>
  <si>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</si>
  <si>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</si>
  <si>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</si>
  <si>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</si>
  <si>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</si>
  <si>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</si>
  <si>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</si>
  <si>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</si>
  <si>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</si>
  <si>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</si>
  <si>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</si>
  <si>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</si>
  <si>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</si>
  <si>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</si>
  <si>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</si>
  <si>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</si>
  <si>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</si>
  <si>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</si>
  <si>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</si>
  <si>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</si>
  <si>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</si>
  <si>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</si>
  <si>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</si>
  <si>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</si>
  <si>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</si>
  <si>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</si>
  <si>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</si>
  <si>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</si>
  <si>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</si>
  <si>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</si>
  <si>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</si>
  <si>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</si>
  <si>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</si>
  <si>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</si>
  <si>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</si>
  <si>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</si>
  <si>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</si>
  <si>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</si>
  <si>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</si>
  <si>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</si>
  <si>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</si>
  <si>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</si>
  <si>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</si>
  <si>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</si>
  <si>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</si>
  <si>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</si>
  <si>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</si>
  <si>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</si>
  <si>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</si>
  <si>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</si>
  <si>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</si>
  <si>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</si>
  <si>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</si>
  <si>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</si>
  <si>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</si>
  <si>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</si>
  <si>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</si>
  <si>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</si>
  <si>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</si>
  <si>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</si>
  <si>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</si>
  <si>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</si>
  <si>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</si>
  <si>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</si>
  <si>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</si>
  <si>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</si>
  <si>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</si>
  <si>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</si>
  <si>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</si>
  <si>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</si>
  <si>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</si>
  <si>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</si>
  <si>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</si>
  <si>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</si>
  <si>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</si>
  <si>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</si>
  <si>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</si>
  <si>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</si>
  <si>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</si>
  <si>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</si>
  <si>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</si>
  <si>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</si>
  <si>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</si>
  <si>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</si>
  <si>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</si>
  <si>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</si>
  <si>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</si>
  <si>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</si>
  <si>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</si>
  <si>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</si>
  <si>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</si>
  <si>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</si>
  <si>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</si>
  <si>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</si>
  <si>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</si>
  <si>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</si>
  <si>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</si>
  <si>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</si>
  <si>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</si>
  <si>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</si>
  <si>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</si>
  <si>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</si>
  <si>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</si>
  <si>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</si>
  <si>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</si>
  <si>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</si>
  <si>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</si>
  <si>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</si>
  <si>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</si>
  <si>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</si>
  <si>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</si>
  <si>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</si>
  <si>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</si>
  <si>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</si>
  <si>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</si>
  <si>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</si>
  <si>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</si>
  <si>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</si>
  <si>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</si>
  <si>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</si>
  <si>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</si>
  <si>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</si>
  <si>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</si>
  <si>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</si>
  <si>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</si>
  <si>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</si>
  <si>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</si>
  <si>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</si>
  <si>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</si>
  <si>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</si>
  <si>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</si>
  <si>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</si>
  <si>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</si>
  <si>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</si>
  <si>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</si>
  <si>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</si>
  <si>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</si>
  <si>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</si>
  <si>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</si>
  <si>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</si>
  <si>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</si>
  <si>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</si>
  <si>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</si>
  <si>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</si>
  <si>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</si>
  <si>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</si>
  <si>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</si>
  <si>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</si>
  <si>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</si>
  <si>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</si>
  <si>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</si>
  <si>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</si>
  <si>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</si>
  <si>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</si>
  <si>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</si>
  <si>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</si>
  <si>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</si>
  <si>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</si>
  <si>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</si>
  <si>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</si>
  <si>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</si>
  <si>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</si>
  <si>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</si>
  <si>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</si>
  <si>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</si>
  <si>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</si>
  <si>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</si>
  <si>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</si>
  <si>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</si>
  <si>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</si>
  <si>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</si>
  <si>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</si>
  <si>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</si>
  <si>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</si>
  <si>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</si>
  <si>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</si>
  <si>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</si>
  <si>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</si>
  <si>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</si>
  <si>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</si>
  <si>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</si>
  <si>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</si>
  <si>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</si>
  <si>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</si>
  <si>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</si>
  <si>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</si>
  <si>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</si>
  <si>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</si>
  <si>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</si>
  <si>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</si>
  <si>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</si>
  <si>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</si>
  <si>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</si>
  <si>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</si>
  <si>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</si>
  <si>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</si>
  <si>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</si>
  <si>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</si>
  <si>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</si>
  <si>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</si>
  <si>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</si>
  <si>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</si>
  <si>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</si>
  <si>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</si>
  <si>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</si>
  <si>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</si>
  <si>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</si>
  <si>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</si>
  <si>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</si>
  <si>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</si>
  <si>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</si>
  <si>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</si>
  <si>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</si>
  <si>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</si>
  <si>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</si>
  <si>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</si>
  <si>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</si>
  <si>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</si>
  <si>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</si>
  <si>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</si>
  <si>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</si>
  <si>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</si>
  <si>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</si>
  <si>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</si>
  <si>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</si>
  <si>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</si>
  <si>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</si>
  <si>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</si>
  <si>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</si>
  <si>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</si>
  <si>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</si>
  <si>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</si>
  <si>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</si>
  <si>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</si>
  <si>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</si>
  <si>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</si>
  <si>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</si>
  <si>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</si>
  <si>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</si>
  <si>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</si>
  <si>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</si>
  <si>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</si>
  <si>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</si>
  <si>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</si>
  <si>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</si>
  <si>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</si>
  <si>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</si>
  <si>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</si>
  <si>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</si>
  <si>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</si>
  <si>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</si>
  <si>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</si>
  <si>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</si>
  <si>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</si>
  <si>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</si>
  <si>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</si>
  <si>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</si>
  <si>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</si>
  <si>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</si>
  <si>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</si>
  <si>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</si>
  <si>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</si>
  <si>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</si>
  <si>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</si>
  <si>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</si>
  <si>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</si>
  <si>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</si>
  <si>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</si>
  <si>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</si>
  <si>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</si>
  <si>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</si>
  <si>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</si>
  <si>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</si>
  <si>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</si>
  <si>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</si>
  <si>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</si>
  <si>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</si>
  <si>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</si>
  <si>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</si>
  <si>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</si>
  <si>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</si>
  <si>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</si>
  <si>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</si>
  <si>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</si>
  <si>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</si>
  <si>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</si>
  <si>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</si>
  <si>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</si>
  <si>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</si>
  <si>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</si>
  <si>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</si>
  <si>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</si>
  <si>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</si>
  <si>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</si>
  <si>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</si>
  <si>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</si>
  <si>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</si>
  <si>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</si>
  <si>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</si>
  <si>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</si>
  <si>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</si>
  <si>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</si>
  <si>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</si>
  <si>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</si>
  <si>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</si>
  <si>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</si>
  <si>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</si>
  <si>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</si>
  <si>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</si>
  <si>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</si>
  <si>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</si>
  <si>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</si>
  <si>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</si>
  <si>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</si>
  <si>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</si>
  <si>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</si>
  <si>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</si>
  <si>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</si>
  <si>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</si>
  <si>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</si>
  <si>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</si>
  <si>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</si>
  <si>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</si>
  <si>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</si>
  <si>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</si>
  <si>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</si>
  <si>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</si>
  <si>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</si>
  <si>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</si>
  <si>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</si>
  <si>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</si>
  <si>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</si>
  <si>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</si>
  <si>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</si>
  <si>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</si>
  <si>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</si>
  <si>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</si>
  <si>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</si>
  <si>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</si>
  <si>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</si>
  <si>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</si>
  <si>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</si>
  <si>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</si>
  <si>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</si>
  <si>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</si>
  <si>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</si>
  <si>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</si>
  <si>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</si>
  <si>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</si>
  <si>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</si>
  <si>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</si>
  <si>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</si>
  <si>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</si>
  <si>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</si>
  <si>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</si>
  <si>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</si>
  <si>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</si>
  <si>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</si>
  <si>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</si>
  <si>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</si>
  <si>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</si>
  <si>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</si>
  <si>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</si>
  <si>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</si>
  <si>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</si>
  <si>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</si>
  <si>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</si>
  <si>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</si>
  <si>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</si>
  <si>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</si>
  <si>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</si>
  <si>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</si>
  <si>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</si>
  <si>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</si>
  <si>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</si>
  <si>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</si>
  <si>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</si>
  <si>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</si>
  <si>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</si>
  <si>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</si>
  <si>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</si>
  <si>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</si>
  <si>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</si>
  <si>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</si>
  <si>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</si>
  <si>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</si>
  <si>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</si>
  <si>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</si>
  <si>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</si>
  <si>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</si>
  <si>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</si>
  <si>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</si>
  <si>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</si>
  <si>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</si>
  <si>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</si>
  <si>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</si>
  <si>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</si>
  <si>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</si>
  <si>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</si>
  <si>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</si>
  <si>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</si>
  <si>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</si>
  <si>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</si>
  <si>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</si>
  <si>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</si>
  <si>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</si>
  <si>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</si>
  <si>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</si>
  <si>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</si>
  <si>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</si>
  <si>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</si>
  <si>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</si>
  <si>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</si>
  <si>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</si>
  <si>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</si>
  <si>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</si>
  <si>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</si>
  <si>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</si>
  <si>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</si>
  <si>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</si>
  <si>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</si>
  <si>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</si>
  <si>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</si>
  <si>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</si>
  <si>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</si>
  <si>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</si>
  <si>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</si>
  <si>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</si>
  <si>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</si>
  <si>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</si>
  <si>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</si>
  <si>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</si>
  <si>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</si>
  <si>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</si>
  <si>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</si>
  <si>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</si>
  <si>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</si>
  <si>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</si>
  <si>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</si>
  <si>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</si>
  <si>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</si>
  <si>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</si>
  <si>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</si>
  <si>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</si>
  <si>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</si>
  <si>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</si>
  <si>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</si>
  <si>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</si>
  <si>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</si>
  <si>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</si>
  <si>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</si>
  <si>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</si>
  <si>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</si>
  <si>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</si>
  <si>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</si>
  <si>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</si>
  <si>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</si>
  <si>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</si>
  <si>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</si>
  <si>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</si>
  <si>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</si>
  <si>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</si>
  <si>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</si>
  <si>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</si>
  <si>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</si>
  <si>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</si>
  <si>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</si>
  <si>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</si>
  <si>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</si>
  <si>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</si>
  <si>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</si>
  <si>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</si>
  <si>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</si>
  <si>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</si>
  <si>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</si>
  <si>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</si>
  <si>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</si>
  <si>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</si>
  <si>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</si>
  <si>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</si>
  <si>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</si>
  <si>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</si>
  <si>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</si>
  <si>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</si>
  <si>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</si>
  <si>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</si>
  <si>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</si>
  <si>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</si>
  <si>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</si>
  <si>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</si>
  <si>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</si>
  <si>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</si>
  <si>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</si>
  <si>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</si>
  <si>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</si>
  <si>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</si>
  <si>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</si>
  <si>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</si>
  <si>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</si>
  <si>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</si>
  <si>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</si>
  <si>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</si>
  <si>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</si>
  <si>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</si>
  <si>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</si>
  <si>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</si>
  <si>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</si>
  <si>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</si>
  <si>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</si>
  <si>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</si>
  <si>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</si>
  <si>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</si>
  <si>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</si>
  <si>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</si>
  <si>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</si>
  <si>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</si>
  <si>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</si>
  <si>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</si>
  <si>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</si>
  <si>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</si>
  <si>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</si>
  <si>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</si>
  <si>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</si>
  <si>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</si>
  <si>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</si>
  <si>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</si>
  <si>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</si>
  <si>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</si>
  <si>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</si>
  <si>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</si>
  <si>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</si>
  <si>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</si>
  <si>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</si>
  <si>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</si>
  <si>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</si>
  <si>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</si>
  <si>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</si>
  <si>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</si>
  <si>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</si>
  <si>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</si>
  <si>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</si>
  <si>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</si>
  <si>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</si>
  <si>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</si>
  <si>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</si>
  <si>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</si>
  <si>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</si>
  <si>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</si>
  <si>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</si>
  <si>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</si>
  <si>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</si>
  <si>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</si>
  <si>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</si>
  <si>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</si>
  <si>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</si>
  <si>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</si>
  <si>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</si>
  <si>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</si>
  <si>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</si>
  <si>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</si>
  <si>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</si>
  <si>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</si>
  <si>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</si>
  <si>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</si>
  <si>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</si>
  <si>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</si>
  <si>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</si>
  <si>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</si>
  <si>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</si>
  <si>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</si>
  <si>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</si>
  <si>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</si>
  <si>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</si>
  <si>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</si>
  <si>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</si>
  <si>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</si>
  <si>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</si>
  <si>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</si>
  <si>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</si>
  <si>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</si>
  <si>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</si>
  <si>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</si>
  <si>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</si>
  <si>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</si>
  <si>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</si>
  <si>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</si>
  <si>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</si>
  <si>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</si>
  <si>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</si>
  <si>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</si>
  <si>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</si>
  <si>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</si>
  <si>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</si>
  <si>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</si>
  <si>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</si>
  <si>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</si>
  <si>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</si>
  <si>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</si>
  <si>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</si>
  <si>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</si>
  <si>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</si>
  <si>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</si>
  <si>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</si>
  <si>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</si>
  <si>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</si>
  <si>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</si>
  <si>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</si>
  <si>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</si>
  <si>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</si>
  <si>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</si>
  <si>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</si>
  <si>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</si>
  <si>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</si>
  <si>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</si>
  <si>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</si>
  <si>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</si>
  <si>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</si>
  <si>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</si>
  <si>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</si>
  <si>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</si>
  <si>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</si>
  <si>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</si>
  <si>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</si>
  <si>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</si>
  <si>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</si>
  <si>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</si>
  <si>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</si>
  <si>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</si>
  <si>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</si>
  <si>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</si>
  <si>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</si>
  <si>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</si>
  <si>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</si>
  <si>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</si>
  <si>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</si>
  <si>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</si>
  <si>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</si>
  <si>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</si>
  <si>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</si>
  <si>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</si>
  <si>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</si>
  <si>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</si>
  <si>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</si>
  <si>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</si>
  <si>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</si>
  <si>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</si>
  <si>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</si>
  <si>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</si>
  <si>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</si>
  <si>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</si>
  <si>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</si>
  <si>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</si>
  <si>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</si>
  <si>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</si>
  <si>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</si>
  <si>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</si>
  <si>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</si>
  <si>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</si>
  <si>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</si>
  <si>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</si>
  <si>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</si>
  <si>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</si>
  <si>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</si>
  <si>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</si>
  <si>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</si>
  <si>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</si>
  <si>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</si>
  <si>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</si>
  <si>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</si>
  <si>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</si>
  <si>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</si>
  <si>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</si>
  <si>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</si>
  <si>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</si>
  <si>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</si>
  <si>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</si>
  <si>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</si>
  <si>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</si>
  <si>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</si>
  <si>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</si>
  <si>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</si>
  <si>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</si>
  <si>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</si>
  <si>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</si>
  <si>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</si>
  <si>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</si>
  <si>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</si>
  <si>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</si>
  <si>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</si>
  <si>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</si>
  <si>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</si>
  <si>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</si>
  <si>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</si>
  <si>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</si>
  <si>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</si>
  <si>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</si>
  <si>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</si>
  <si>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</si>
  <si>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</si>
  <si>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</si>
  <si>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</si>
  <si>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</si>
  <si>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</si>
  <si>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</si>
  <si>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</si>
  <si>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</si>
  <si>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</si>
  <si>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</si>
  <si>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</si>
  <si>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</si>
  <si>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</si>
  <si>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</si>
  <si>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</si>
  <si>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</si>
  <si>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</si>
  <si>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</si>
  <si>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</si>
  <si>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</si>
  <si>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</si>
  <si>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</si>
  <si>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</si>
  <si>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</si>
  <si>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</si>
  <si>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</si>
  <si>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</si>
  <si>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</si>
  <si>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</si>
  <si>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</si>
  <si>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</si>
  <si>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</si>
  <si>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</si>
  <si>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</si>
  <si>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</si>
  <si>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</si>
  <si>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</si>
  <si>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</si>
  <si>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</si>
  <si>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</si>
  <si>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</si>
  <si>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</si>
  <si>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</si>
  <si>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</si>
  <si>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</si>
  <si>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</si>
  <si>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</si>
  <si>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</si>
  <si>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</si>
  <si>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</si>
  <si>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</si>
  <si>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</si>
  <si>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</si>
  <si>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</si>
  <si>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</si>
  <si>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</si>
  <si>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</si>
  <si>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</si>
  <si>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</si>
  <si>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</si>
  <si>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</si>
  <si>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</si>
  <si>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</si>
  <si>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</si>
  <si>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</si>
  <si>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</si>
  <si>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</si>
  <si>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</si>
  <si>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</si>
  <si>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</si>
  <si>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</si>
  <si>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</si>
  <si>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</si>
  <si>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</si>
  <si>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</si>
  <si>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</si>
  <si>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</si>
  <si>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</si>
  <si>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</si>
  <si>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</si>
  <si>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</si>
  <si>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</si>
  <si>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</si>
  <si>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</si>
  <si>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</si>
  <si>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</si>
  <si>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</si>
  <si>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</si>
  <si>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</si>
  <si>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</si>
  <si>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</si>
  <si>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</si>
  <si>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</si>
  <si>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</si>
  <si>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</si>
  <si>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</si>
  <si>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</si>
  <si>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</si>
  <si>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</si>
  <si>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</si>
  <si>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</si>
  <si>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</si>
  <si>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</si>
  <si>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</si>
  <si>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</si>
  <si>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</si>
  <si>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</si>
  <si>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</si>
  <si>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</si>
  <si>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</si>
  <si>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</si>
  <si>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</si>
  <si>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</si>
  <si>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</si>
  <si>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</si>
  <si>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</si>
  <si>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</si>
  <si>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</si>
  <si>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</si>
  <si>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</si>
  <si>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</si>
  <si>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</si>
  <si>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</si>
  <si>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</si>
  <si>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</si>
  <si>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</si>
  <si>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</si>
  <si>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</si>
  <si>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</si>
  <si>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</si>
  <si>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</si>
  <si>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</si>
  <si>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</si>
  <si>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</si>
  <si>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</si>
  <si>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</si>
  <si>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</si>
  <si>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</si>
  <si>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</si>
  <si>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</si>
  <si>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</si>
  <si>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</si>
  <si>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</si>
  <si>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</si>
  <si>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</si>
  <si>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</si>
  <si>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</si>
  <si>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</si>
  <si>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</si>
  <si>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</si>
  <si>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</si>
  <si>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</si>
  <si>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</si>
  <si>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</si>
  <si>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</si>
  <si>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</si>
  <si>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</si>
  <si>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</si>
  <si>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</si>
  <si>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</si>
  <si>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</si>
  <si>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</si>
  <si>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</si>
  <si>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</si>
  <si>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</si>
  <si>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</si>
  <si>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</si>
  <si>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</si>
  <si>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</si>
  <si>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</si>
  <si>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</si>
  <si>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</si>
  <si>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</si>
  <si>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</si>
  <si>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</si>
  <si>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</si>
  <si>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</si>
  <si>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</si>
  <si>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</si>
  <si>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</si>
  <si>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</si>
  <si>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</si>
  <si>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</si>
  <si>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</si>
  <si>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</si>
  <si>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</si>
  <si>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</si>
  <si>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</si>
  <si>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</si>
  <si>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</si>
  <si>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</si>
  <si>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</si>
  <si>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</si>
  <si>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</si>
  <si>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</si>
  <si>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</si>
  <si>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</si>
  <si>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</si>
  <si>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</si>
  <si>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</si>
  <si>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</si>
  <si>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</si>
  <si>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</si>
  <si>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</si>
  <si>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</si>
  <si>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</si>
  <si>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</si>
  <si>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</si>
  <si>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</si>
  <si>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</si>
  <si>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</si>
  <si>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</si>
  <si>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</si>
  <si>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</si>
  <si>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</si>
  <si>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</si>
  <si>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</si>
  <si>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</si>
  <si>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</si>
  <si>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</si>
  <si>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</si>
  <si>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</si>
  <si>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</si>
  <si>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</si>
  <si>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</si>
  <si>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</si>
  <si>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</si>
  <si>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</si>
  <si>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</si>
  <si>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</si>
  <si>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</si>
  <si>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</si>
  <si>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</si>
  <si>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</si>
  <si>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</si>
  <si>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</si>
  <si>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</si>
  <si>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</si>
  <si>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</si>
  <si>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</si>
  <si>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</si>
  <si>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</si>
  <si>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</si>
  <si>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</si>
  <si>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</si>
  <si>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</si>
  <si>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</si>
  <si>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</si>
  <si>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</si>
  <si>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</si>
  <si>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</si>
  <si>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</si>
  <si>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</si>
  <si>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</si>
  <si>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</si>
  <si>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</si>
  <si>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</si>
  <si>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</si>
  <si>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</si>
  <si>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</si>
  <si>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</si>
  <si>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</si>
  <si>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</si>
  <si>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</si>
  <si>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</si>
  <si>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</si>
  <si>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</si>
  <si>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</si>
  <si>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</si>
  <si>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</si>
  <si>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</si>
  <si>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</si>
  <si>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</si>
  <si>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</si>
  <si>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</si>
  <si>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</si>
  <si>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</si>
  <si>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</si>
  <si>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</si>
  <si>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</si>
  <si>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</si>
  <si>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</si>
  <si>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</si>
  <si>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</si>
  <si>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</si>
  <si>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</si>
  <si>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</si>
  <si>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</si>
  <si>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</si>
  <si>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</si>
  <si>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</si>
  <si>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</si>
  <si>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</si>
  <si>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</si>
  <si>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</si>
  <si>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</si>
  <si>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</si>
  <si>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</si>
  <si>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</si>
  <si>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</si>
  <si>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</si>
  <si>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</si>
  <si>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</si>
  <si>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</si>
  <si>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</si>
  <si>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</si>
  <si>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</si>
  <si>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</si>
  <si>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</si>
  <si>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</si>
  <si>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</si>
  <si>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</si>
  <si>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</si>
  <si>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</si>
  <si>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</si>
  <si>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</si>
  <si>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</si>
  <si>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</si>
  <si>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</si>
  <si>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</si>
  <si>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</si>
  <si>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</si>
  <si>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</si>
  <si>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</si>
  <si>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</si>
  <si>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</si>
  <si>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</si>
  <si>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</si>
  <si>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</si>
  <si>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</si>
  <si>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</si>
  <si>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</si>
  <si>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</si>
  <si>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</si>
  <si>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</si>
  <si>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</si>
  <si>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</si>
  <si>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</si>
  <si>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</si>
  <si>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</si>
  <si>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</si>
  <si>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</si>
  <si>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</si>
  <si>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</si>
  <si>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</si>
  <si>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</si>
  <si>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</si>
  <si>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</si>
  <si>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</si>
  <si>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</si>
  <si>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</si>
  <si>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</si>
  <si>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</si>
  <si>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</si>
  <si>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</si>
  <si>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</si>
  <si>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</si>
  <si>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</si>
  <si>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</si>
  <si>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</si>
  <si>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</si>
  <si>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</si>
  <si>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</si>
  <si>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</si>
  <si>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</si>
  <si>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</si>
  <si>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</si>
  <si>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</si>
  <si>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</si>
  <si>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</si>
  <si>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</si>
  <si>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</si>
  <si>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</si>
  <si>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</si>
  <si>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</si>
  <si>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</si>
  <si>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</si>
  <si>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</si>
  <si>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</si>
  <si>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</si>
  <si>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</si>
  <si>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</si>
  <si>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</si>
  <si>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</si>
  <si>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</si>
  <si>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</si>
  <si>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</si>
  <si>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</si>
  <si>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</si>
  <si>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</si>
  <si>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</si>
  <si>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</si>
  <si>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</si>
  <si>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</si>
  <si>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</si>
  <si>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</si>
  <si>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</si>
  <si>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</si>
  <si>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</si>
  <si>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</si>
  <si>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</si>
  <si>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</si>
  <si>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</si>
  <si>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</si>
  <si>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</si>
  <si>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</si>
  <si>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</si>
  <si>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</si>
  <si>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</si>
  <si>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</si>
  <si>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</si>
  <si>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</si>
  <si>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</si>
  <si>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</si>
  <si>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</si>
  <si>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</si>
  <si>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</si>
  <si>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</si>
  <si>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</si>
  <si>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</si>
  <si>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</si>
  <si>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</si>
  <si>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</si>
  <si>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</si>
  <si>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</si>
  <si>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</si>
  <si>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</si>
  <si>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</si>
  <si>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</si>
  <si>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</si>
  <si>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</si>
  <si>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</si>
  <si>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</si>
  <si>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</si>
  <si>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</si>
  <si>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</si>
  <si>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</si>
  <si>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</si>
  <si>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</si>
  <si>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</si>
  <si>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</si>
  <si>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</si>
  <si>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</si>
  <si>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</si>
  <si>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</si>
  <si>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</si>
  <si>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</si>
  <si>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</si>
  <si>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</si>
  <si>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</si>
  <si>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</si>
  <si>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</si>
  <si>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</si>
  <si>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</si>
  <si>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</si>
  <si>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</si>
  <si>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</si>
  <si>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</si>
  <si>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</si>
  <si>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</si>
  <si>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</si>
  <si>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</si>
  <si>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</si>
  <si>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</si>
  <si>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</si>
  <si>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</si>
  <si>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</si>
  <si>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</si>
  <si>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</si>
  <si>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</si>
  <si>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</si>
  <si>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</si>
  <si>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</si>
  <si>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</si>
  <si>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</si>
  <si>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</si>
  <si>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</si>
  <si>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</si>
  <si>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</si>
  <si>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</si>
  <si>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</si>
  <si>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</si>
  <si>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</si>
  <si>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</si>
  <si>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</si>
  <si>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</si>
  <si>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</si>
  <si>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</si>
  <si>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</si>
  <si>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</si>
  <si>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</si>
  <si>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</si>
  <si>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</si>
  <si>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</si>
  <si>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</si>
  <si>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</si>
  <si>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</si>
  <si>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</si>
  <si>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</si>
  <si>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</si>
  <si>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</si>
  <si>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</si>
  <si>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</si>
  <si>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</si>
  <si>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</si>
  <si>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</si>
  <si>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</si>
  <si>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</si>
  <si>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</si>
  <si>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</si>
  <si>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</si>
  <si>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</si>
  <si>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</si>
  <si>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</si>
  <si>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</si>
  <si>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</si>
  <si>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</si>
  <si>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</si>
  <si>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</si>
  <si>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</si>
  <si>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</si>
  <si>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</si>
  <si>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</si>
  <si>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</si>
  <si>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</si>
  <si>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</si>
  <si>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</si>
  <si>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</si>
  <si>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</si>
  <si>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</si>
  <si>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</si>
  <si>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</si>
  <si>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</si>
  <si>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</si>
  <si>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</si>
  <si>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</si>
  <si>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</si>
  <si>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</si>
  <si>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</si>
  <si>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</si>
  <si>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</si>
  <si>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</si>
  <si>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</si>
  <si>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</si>
  <si>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</si>
  <si>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</si>
  <si>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</si>
  <si>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</si>
  <si>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</si>
  <si>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</si>
  <si>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</si>
  <si>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</si>
  <si>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</si>
  <si>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</si>
  <si>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</si>
  <si>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</si>
  <si>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</si>
  <si>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</si>
  <si>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</si>
  <si>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</si>
  <si>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</si>
  <si>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</si>
  <si>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</si>
  <si>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</si>
  <si>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</si>
  <si>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</si>
  <si>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</si>
  <si>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</si>
  <si>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</si>
  <si>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</si>
  <si>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</si>
  <si>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</si>
  <si>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</si>
  <si>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</si>
  <si>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</si>
  <si>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</si>
  <si>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</si>
  <si>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</si>
  <si>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</si>
  <si>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</si>
  <si>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</si>
  <si>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</si>
  <si>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</si>
  <si>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</si>
  <si>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</si>
  <si>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</si>
  <si>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</si>
  <si>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</si>
  <si>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</si>
  <si>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</si>
  <si>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</si>
  <si>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</si>
  <si>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</si>
  <si>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</si>
  <si>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</si>
  <si>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</si>
  <si>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</si>
  <si>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</si>
  <si>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</si>
  <si>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</si>
  <si>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</si>
  <si>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</si>
  <si>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</si>
  <si>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</si>
  <si>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</si>
  <si>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</si>
  <si>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</si>
  <si>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</si>
  <si>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</si>
  <si>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</si>
  <si>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</si>
  <si>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</si>
  <si>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</si>
  <si>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</si>
  <si>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</si>
  <si>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</si>
  <si>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</si>
  <si>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</si>
  <si>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</si>
  <si>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</si>
  <si>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</si>
  <si>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</si>
  <si>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</si>
  <si>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</si>
  <si>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</si>
  <si>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</si>
  <si>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</si>
  <si>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</si>
  <si>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</si>
  <si>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</si>
  <si>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</si>
  <si>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</si>
  <si>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</si>
  <si>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</si>
  <si>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</si>
  <si>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</si>
  <si>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</si>
  <si>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</si>
  <si>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</si>
  <si>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</si>
  <si>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</si>
  <si>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</si>
  <si>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</si>
  <si>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</si>
  <si>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</si>
  <si>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</si>
  <si>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</si>
  <si>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</si>
  <si>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</si>
  <si>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</si>
  <si>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</si>
  <si>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</si>
  <si>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</si>
  <si>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</si>
  <si>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</si>
  <si>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</si>
  <si>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</si>
  <si>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</si>
  <si>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</si>
  <si>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</si>
  <si>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</si>
  <si>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</si>
  <si>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</si>
  <si>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</si>
  <si>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</si>
  <si>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</si>
  <si>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</si>
  <si>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</si>
  <si>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</si>
  <si>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</si>
  <si>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</si>
  <si>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</si>
  <si>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</si>
  <si>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</si>
  <si>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</si>
  <si>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</si>
  <si>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</si>
  <si>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</si>
  <si>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</si>
  <si>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</si>
  <si>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</si>
  <si>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</si>
  <si>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</si>
  <si>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</si>
  <si>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</si>
  <si>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</si>
  <si>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</si>
  <si>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</si>
  <si>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</si>
  <si>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</si>
  <si>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</si>
  <si>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</si>
  <si>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</si>
  <si>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</si>
  <si>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</si>
  <si>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</si>
  <si>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</si>
  <si>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</si>
  <si>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</si>
  <si>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</si>
  <si>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</si>
  <si>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</si>
  <si>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</si>
  <si>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</si>
  <si>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</si>
  <si>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</si>
  <si>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</si>
  <si>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</si>
  <si>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</si>
  <si>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</si>
  <si>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</si>
  <si>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</si>
  <si>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</si>
  <si>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</si>
  <si>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</si>
  <si>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</si>
  <si>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</si>
  <si>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</si>
  <si>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</si>
  <si>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</si>
  <si>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</si>
  <si>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</si>
  <si>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</si>
  <si>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</si>
  <si>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</si>
  <si>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</si>
  <si>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</si>
  <si>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</si>
  <si>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</si>
  <si>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</si>
  <si>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</si>
  <si>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</si>
  <si>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</si>
  <si>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</si>
  <si>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</si>
  <si>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</si>
  <si>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</si>
  <si>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</si>
  <si>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</si>
  <si>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</si>
  <si>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</si>
  <si>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</si>
  <si>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</si>
  <si>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</si>
  <si>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</si>
  <si>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</si>
  <si>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</si>
  <si>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</si>
  <si>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</si>
  <si>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</si>
  <si>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</si>
  <si>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</si>
  <si>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</si>
  <si>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</si>
  <si>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</si>
  <si>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</si>
  <si>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</si>
  <si>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</si>
  <si>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</si>
  <si>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</si>
  <si>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</si>
  <si>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</si>
  <si>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</si>
  <si>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</si>
  <si>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</si>
  <si>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</si>
  <si>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</si>
  <si>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</si>
  <si>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</si>
  <si>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</si>
  <si>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</si>
  <si>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</si>
  <si>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</si>
  <si>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</si>
  <si>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</si>
  <si>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</si>
  <si>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</si>
  <si>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</si>
  <si>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</si>
  <si>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</si>
  <si>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</si>
  <si>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</si>
  <si>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</si>
  <si>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</si>
  <si>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</si>
  <si>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</si>
  <si>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</si>
  <si>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</si>
  <si>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</si>
  <si>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</si>
  <si>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</si>
  <si>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</si>
  <si>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</si>
  <si>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</si>
  <si>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</si>
  <si>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</si>
  <si>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</si>
  <si>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</si>
  <si>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</si>
  <si>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</si>
  <si>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</si>
  <si>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</si>
  <si>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</si>
  <si>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</si>
  <si>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</si>
  <si>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</si>
  <si>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</si>
  <si>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</si>
  <si>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</si>
  <si>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</si>
  <si>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</si>
  <si>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</si>
  <si>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</si>
  <si>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</si>
  <si>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</si>
  <si>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</si>
  <si>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</si>
  <si>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</si>
  <si>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</si>
  <si>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</si>
  <si>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</si>
  <si>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</si>
  <si>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</si>
  <si>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</si>
  <si>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</si>
  <si>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</si>
  <si>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</si>
  <si>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</si>
  <si>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</si>
  <si>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</si>
  <si>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</si>
  <si>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</si>
  <si>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</si>
  <si>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</si>
  <si>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</si>
  <si>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</si>
  <si>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</si>
  <si>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</si>
  <si>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</si>
  <si>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</si>
  <si>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</si>
  <si>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</si>
  <si>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</si>
  <si>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</si>
  <si>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</si>
  <si>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</si>
  <si>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</si>
  <si>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</si>
  <si>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</si>
  <si>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</si>
  <si>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</si>
  <si>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</si>
  <si>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</si>
  <si>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</si>
  <si>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</si>
  <si>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</si>
  <si>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</si>
  <si>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</si>
  <si>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</si>
  <si>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</si>
  <si>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</si>
  <si>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</si>
  <si>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</si>
  <si>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</si>
  <si>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</si>
  <si>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</si>
  <si>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</si>
  <si>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</si>
  <si>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</si>
  <si>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</si>
  <si>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</si>
  <si>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</si>
  <si>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</si>
  <si>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</si>
  <si>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</si>
  <si>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</si>
  <si>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</si>
  <si>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</si>
  <si>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</si>
  <si>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</si>
  <si>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</si>
  <si>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</si>
  <si>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</si>
  <si>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</si>
  <si>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</si>
  <si>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</si>
  <si>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</si>
  <si>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</si>
  <si>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</si>
  <si>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</si>
  <si>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</si>
  <si>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</si>
  <si>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</si>
  <si>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</si>
  <si>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</si>
  <si>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</si>
  <si>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</si>
  <si>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</si>
  <si>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</si>
  <si>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</si>
  <si>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</si>
  <si>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</si>
  <si>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</si>
  <si>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</si>
  <si>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</si>
  <si>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</si>
  <si>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</si>
  <si>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</si>
  <si>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</si>
  <si>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</si>
  <si>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</si>
  <si>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</si>
  <si>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</si>
  <si>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</si>
  <si>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</si>
  <si>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</si>
  <si>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</si>
  <si>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</si>
  <si>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</si>
  <si>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</si>
  <si>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</si>
  <si>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</si>
  <si>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</si>
  <si>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</si>
  <si>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</si>
  <si>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</si>
  <si>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</si>
  <si>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</si>
  <si>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</si>
  <si>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</si>
  <si>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</si>
  <si>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</si>
  <si>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</si>
  <si>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</si>
  <si>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</si>
  <si>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</si>
  <si>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</si>
  <si>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</si>
  <si>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</si>
  <si>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</si>
  <si>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</si>
  <si>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</si>
  <si>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</si>
  <si>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</si>
  <si>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</si>
  <si>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</si>
  <si>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</si>
  <si>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</si>
  <si>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</si>
  <si>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</si>
  <si>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</si>
  <si>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</si>
  <si>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</si>
  <si>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</si>
  <si>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</si>
  <si>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</si>
  <si>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</si>
  <si>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</si>
  <si>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</si>
  <si>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</si>
  <si>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</si>
  <si>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</si>
  <si>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</si>
  <si>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</si>
  <si>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</si>
  <si>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</si>
  <si>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</si>
  <si>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</si>
  <si>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</si>
  <si>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</si>
  <si>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</si>
  <si>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</si>
  <si>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</si>
  <si>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</si>
  <si>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</si>
  <si>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</si>
  <si>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</si>
  <si>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</si>
  <si>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</si>
  <si>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</si>
  <si>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</si>
  <si>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</si>
  <si>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</si>
  <si>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</si>
  <si>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</si>
  <si>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</si>
  <si>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</si>
  <si>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</si>
  <si>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</si>
  <si>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</si>
  <si>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</si>
  <si>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</si>
  <si>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</si>
  <si>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</si>
  <si>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</si>
  <si>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</si>
  <si>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</si>
  <si>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</si>
  <si>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</si>
  <si>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</si>
  <si>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</si>
  <si>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</si>
  <si>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</si>
  <si>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</si>
  <si>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</si>
  <si>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</si>
  <si>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</si>
  <si>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</si>
  <si>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</si>
  <si>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</si>
  <si>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</si>
  <si>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</si>
  <si>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</si>
  <si>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</si>
  <si>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</si>
  <si>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</si>
  <si>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</si>
  <si>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</si>
  <si>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</si>
  <si>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</si>
  <si>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</si>
  <si>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</si>
  <si>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</si>
  <si>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</si>
  <si>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</si>
  <si>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</si>
  <si>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</si>
  <si>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</si>
  <si>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</si>
  <si>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</si>
  <si>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</si>
  <si>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</si>
  <si>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</si>
  <si>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</si>
  <si>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</si>
  <si>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</si>
  <si>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</si>
  <si>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</si>
  <si>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</si>
  <si>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</si>
  <si>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</si>
  <si>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</si>
  <si>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</si>
  <si>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</si>
  <si>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</si>
  <si>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</si>
  <si>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</si>
  <si>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</si>
  <si>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</si>
  <si>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</si>
  <si>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</si>
  <si>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</si>
  <si>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</si>
  <si>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</si>
  <si>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</si>
  <si>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</si>
  <si>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</si>
  <si>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</si>
  <si>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</si>
  <si>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</si>
  <si>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</si>
  <si>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</si>
  <si>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</si>
  <si>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</si>
  <si>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</si>
  <si>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</si>
  <si>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</si>
  <si>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</si>
  <si>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</si>
  <si>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</si>
  <si>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</si>
  <si>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</si>
  <si>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</si>
  <si>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</si>
  <si>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</si>
  <si>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</si>
  <si>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</si>
  <si>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</si>
  <si>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</si>
  <si>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</si>
  <si>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</si>
  <si>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</si>
  <si>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</si>
  <si>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</si>
  <si>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</si>
  <si>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</si>
  <si>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</si>
  <si>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</si>
  <si>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</si>
  <si>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</si>
  <si>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</si>
  <si>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</si>
  <si>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</si>
  <si>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</si>
  <si>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</si>
  <si>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</si>
  <si>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</si>
  <si>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</si>
  <si>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</si>
  <si>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</si>
  <si>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</si>
  <si>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</si>
  <si>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</si>
  <si>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</si>
  <si>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</si>
  <si>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</si>
  <si>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</si>
  <si>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</si>
  <si>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</si>
  <si>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</si>
  <si>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</si>
  <si>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</si>
  <si>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</si>
  <si>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</si>
  <si>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</si>
  <si>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</si>
  <si>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</si>
  <si>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</si>
  <si>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</si>
  <si>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</si>
  <si>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</si>
  <si>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</si>
  <si>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</si>
  <si>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</si>
  <si>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</si>
  <si>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</si>
  <si>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</si>
  <si>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</si>
  <si>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</si>
  <si>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</si>
  <si>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</si>
  <si>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</si>
  <si>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</si>
  <si>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</si>
  <si>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</si>
  <si>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</si>
  <si>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</si>
  <si>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</si>
  <si>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</si>
  <si>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</si>
  <si>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</si>
  <si>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</si>
  <si>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</si>
  <si>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</si>
  <si>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</si>
  <si>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</si>
  <si>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</si>
  <si>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</si>
  <si>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</si>
  <si>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</si>
  <si>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</si>
  <si>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</si>
  <si>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</si>
  <si>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</si>
  <si>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</si>
  <si>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</si>
  <si>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</si>
  <si>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</si>
  <si>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</si>
  <si>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</si>
  <si>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</si>
  <si>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</si>
  <si>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</si>
  <si>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</si>
  <si>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</si>
  <si>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</si>
  <si>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</si>
  <si>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</si>
  <si>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</si>
  <si>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</si>
  <si>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</si>
  <si>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</si>
  <si>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</si>
  <si>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</si>
  <si>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</si>
  <si>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</si>
  <si>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</si>
  <si>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</si>
  <si>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</si>
  <si>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</si>
  <si>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</si>
  <si>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</si>
  <si>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</si>
  <si>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</si>
  <si>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</si>
  <si>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</si>
  <si>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</si>
  <si>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</si>
  <si>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</si>
  <si>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</si>
  <si>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</si>
  <si>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</si>
  <si>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</si>
  <si>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</si>
  <si>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</si>
  <si>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</si>
  <si>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</si>
  <si>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</si>
  <si>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</si>
  <si>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</si>
  <si>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</si>
  <si>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</si>
  <si>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</si>
  <si>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</si>
  <si>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</si>
  <si>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</si>
  <si>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</si>
  <si>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</si>
  <si>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</si>
  <si>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</si>
  <si>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</si>
  <si>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</si>
  <si>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</si>
  <si>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</si>
  <si>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</si>
  <si>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</si>
  <si>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</si>
  <si>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</si>
  <si>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</si>
  <si>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</si>
  <si>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</si>
  <si>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</si>
  <si>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</si>
  <si>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</si>
  <si>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</si>
  <si>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</si>
  <si>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</si>
  <si>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</si>
  <si>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</si>
  <si>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</si>
  <si>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</si>
  <si>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</si>
  <si>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</si>
  <si>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</si>
  <si>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</si>
  <si>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</si>
  <si>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</si>
  <si>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</si>
  <si>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</si>
  <si>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</si>
  <si>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</si>
  <si>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</si>
  <si>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</si>
  <si>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</si>
  <si>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</si>
  <si>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</si>
  <si>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</si>
  <si>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</si>
  <si>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</si>
  <si>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</si>
  <si>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</si>
  <si>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</si>
  <si>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</si>
  <si>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</si>
  <si>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</si>
  <si>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</si>
  <si>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</si>
  <si>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</si>
  <si>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</si>
  <si>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</si>
  <si>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</si>
  <si>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</si>
  <si>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</si>
  <si>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</si>
  <si>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</si>
  <si>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</si>
  <si>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</si>
  <si>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</si>
  <si>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</si>
  <si>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</si>
  <si>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</si>
  <si>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</si>
  <si>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</si>
  <si>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</si>
  <si>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</si>
  <si>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</si>
  <si>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</si>
  <si>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</si>
  <si>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</si>
  <si>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</si>
  <si>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</si>
  <si>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</si>
  <si>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</si>
  <si>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</si>
  <si>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</si>
  <si>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</si>
  <si>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</si>
  <si>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</si>
  <si>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</si>
  <si>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</si>
  <si>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</si>
  <si>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</si>
  <si>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</si>
  <si>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</si>
  <si>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</si>
  <si>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</si>
  <si>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</si>
  <si>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</si>
  <si>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</si>
  <si>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</si>
  <si>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</si>
  <si>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</si>
  <si>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</si>
  <si>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</si>
  <si>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</si>
  <si>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</si>
  <si>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</si>
  <si>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</si>
  <si>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</si>
  <si>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</si>
  <si>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</si>
  <si>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</si>
  <si>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</si>
  <si>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</si>
  <si>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</si>
  <si>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</si>
  <si>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</si>
  <si>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</si>
  <si>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</si>
  <si>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</si>
  <si>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</si>
  <si>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</si>
  <si>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</si>
  <si>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</si>
  <si>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</si>
  <si>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</si>
  <si>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</si>
  <si>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</si>
  <si>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</si>
  <si>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</si>
  <si>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</si>
  <si>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</si>
  <si>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</si>
  <si>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</si>
  <si>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</si>
  <si>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</si>
  <si>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</si>
  <si>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</si>
  <si>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</si>
  <si>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</si>
  <si>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</si>
  <si>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</si>
  <si>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</si>
  <si>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</si>
  <si>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</si>
  <si>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</si>
  <si>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</si>
  <si>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</si>
  <si>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</si>
  <si>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</si>
  <si>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</si>
  <si>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</si>
  <si>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</si>
  <si>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</si>
  <si>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</si>
  <si>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</si>
  <si>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</si>
  <si>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</si>
  <si>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</si>
  <si>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</si>
  <si>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</si>
  <si>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</si>
  <si>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</si>
  <si>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</si>
  <si>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</si>
  <si>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</si>
  <si>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</si>
  <si>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</si>
  <si>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</si>
  <si>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</si>
  <si>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</si>
  <si>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</si>
  <si>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</si>
  <si>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</si>
  <si>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</si>
  <si>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</si>
  <si>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</si>
  <si>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</si>
  <si>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</si>
  <si>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</si>
  <si>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</si>
  <si>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</si>
  <si>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</si>
  <si>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</si>
  <si>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</si>
  <si>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</si>
  <si>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</si>
  <si>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</si>
  <si>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</si>
  <si>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</si>
  <si>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</si>
  <si>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</si>
  <si>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</si>
  <si>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</si>
  <si>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</si>
  <si>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</si>
  <si>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</si>
  <si>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</si>
  <si>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</si>
  <si>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</si>
  <si>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</si>
  <si>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</si>
  <si>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</si>
  <si>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</si>
  <si>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</si>
  <si>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</si>
  <si>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</si>
  <si>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</si>
  <si>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</si>
  <si>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</si>
  <si>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</si>
  <si>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</si>
  <si>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</si>
  <si>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</si>
  <si>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</si>
  <si>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</si>
  <si>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</si>
  <si>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</si>
  <si>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</si>
  <si>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</si>
  <si>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</si>
  <si>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</si>
  <si>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</si>
  <si>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</si>
  <si>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</si>
  <si>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</si>
  <si>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</si>
  <si>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</si>
  <si>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</si>
  <si>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</si>
  <si>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</si>
  <si>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</si>
  <si>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</si>
  <si>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</si>
  <si>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</si>
  <si>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</si>
  <si>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</si>
  <si>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</si>
  <si>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</si>
  <si>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</si>
  <si>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</si>
  <si>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</si>
  <si>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</si>
  <si>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</si>
  <si>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</si>
  <si>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</si>
  <si>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</si>
  <si>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</si>
  <si>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</si>
  <si>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</si>
  <si>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</si>
  <si>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</si>
  <si>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</si>
  <si>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</si>
  <si>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</si>
  <si>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</si>
  <si>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</si>
  <si>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</si>
  <si>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</si>
  <si>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</si>
  <si>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</si>
  <si>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</si>
  <si>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</si>
  <si>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</si>
  <si>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</si>
  <si>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</si>
  <si>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</si>
  <si>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</si>
  <si>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</si>
  <si>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</si>
  <si>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</si>
  <si>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</si>
  <si>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</si>
  <si>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</si>
  <si>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</si>
  <si>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</si>
  <si>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</si>
  <si>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</si>
  <si>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</si>
  <si>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</si>
  <si>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</si>
  <si>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</si>
  <si>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</si>
  <si>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</si>
  <si>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</si>
  <si>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</si>
  <si>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</si>
  <si>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</si>
  <si>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</si>
  <si>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</si>
  <si>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</si>
  <si>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</si>
  <si>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</si>
  <si>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</si>
  <si>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</si>
  <si>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</si>
  <si>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</si>
  <si>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</si>
  <si>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</si>
  <si>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</si>
  <si>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</si>
  <si>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</si>
  <si>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</si>
  <si>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</si>
  <si>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</si>
  <si>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</si>
  <si>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</si>
  <si>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</si>
  <si>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</si>
  <si>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</si>
  <si>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</si>
  <si>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</si>
  <si>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</si>
  <si>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</si>
  <si>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</si>
  <si>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</si>
  <si>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</si>
  <si>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</si>
  <si>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</si>
  <si>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</si>
  <si>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</si>
  <si>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</si>
  <si>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</si>
  <si>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</si>
  <si>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</si>
  <si>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</si>
  <si>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</si>
  <si>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</si>
  <si>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</si>
  <si>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</si>
  <si>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</si>
  <si>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</si>
  <si>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</si>
  <si>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</si>
  <si>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</si>
  <si>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</si>
  <si>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</si>
  <si>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</si>
  <si>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</si>
  <si>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</si>
  <si>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</si>
  <si>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</si>
  <si>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</si>
  <si>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</si>
  <si>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</si>
  <si>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</si>
  <si>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</si>
  <si>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</si>
  <si>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</si>
  <si>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</si>
  <si>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</si>
  <si>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</si>
  <si>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</si>
  <si>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</si>
  <si>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</si>
  <si>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</si>
  <si>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</si>
  <si>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</si>
  <si>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</si>
  <si>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</si>
  <si>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</si>
  <si>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</si>
  <si>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</si>
  <si>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</si>
  <si>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</si>
  <si>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</si>
  <si>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</si>
  <si>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</si>
  <si>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</si>
  <si>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</si>
  <si>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</si>
  <si>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</si>
  <si>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</si>
  <si>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</si>
  <si>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</si>
  <si>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</si>
  <si>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</si>
  <si>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</si>
  <si>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</si>
  <si>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</si>
  <si>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</si>
  <si>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</si>
  <si>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</si>
  <si>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</si>
  <si>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</si>
  <si>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</si>
  <si>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</si>
  <si>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</si>
  <si>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</si>
  <si>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</si>
  <si>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</si>
  <si>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</si>
  <si>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</si>
  <si>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</si>
  <si>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</si>
  <si>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</si>
  <si>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</si>
  <si>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</si>
  <si>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</si>
  <si>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</si>
  <si>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</si>
  <si>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</si>
  <si>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</si>
  <si>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</si>
  <si>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</si>
  <si>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</si>
  <si>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</si>
  <si>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</si>
  <si>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</si>
  <si>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</si>
  <si>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</si>
  <si>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</si>
  <si>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</si>
  <si>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</si>
  <si>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</si>
  <si>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</si>
  <si>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</si>
  <si>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</si>
  <si>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</si>
  <si>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</si>
  <si>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</si>
  <si>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</si>
  <si>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</si>
  <si>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</si>
  <si>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</si>
  <si>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</si>
  <si>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</si>
  <si>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</si>
  <si>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</si>
  <si>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</si>
  <si>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</si>
  <si>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</si>
  <si>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</si>
  <si>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</si>
  <si>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</si>
  <si>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</si>
  <si>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</si>
  <si>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</si>
  <si>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</si>
  <si>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</si>
  <si>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</si>
  <si>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</si>
  <si>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</si>
  <si>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</si>
  <si>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</si>
  <si>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</si>
  <si>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</si>
  <si>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</si>
  <si>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</si>
  <si>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</si>
  <si>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</si>
  <si>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</si>
  <si>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</si>
  <si>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</si>
  <si>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</si>
  <si>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</si>
  <si>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</si>
  <si>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</si>
  <si>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</si>
  <si>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</si>
  <si>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</si>
  <si>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</si>
  <si>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</si>
  <si>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</si>
  <si>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</si>
  <si>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</si>
  <si>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</si>
  <si>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</si>
  <si>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</si>
  <si>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</si>
  <si>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</si>
  <si>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</si>
  <si>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</si>
  <si>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</si>
  <si>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</si>
  <si>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</si>
  <si>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</si>
  <si>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</si>
  <si>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</si>
  <si>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</si>
  <si>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</si>
  <si>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</si>
  <si>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</si>
  <si>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</si>
  <si>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</si>
  <si>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</si>
  <si>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</si>
  <si>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</si>
  <si>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</si>
  <si>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</si>
  <si>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</si>
  <si>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</si>
  <si>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</si>
  <si>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</si>
  <si>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</si>
  <si>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</si>
  <si>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</si>
  <si>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</si>
  <si>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</si>
  <si>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</si>
  <si>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</si>
  <si>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</si>
  <si>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</si>
  <si>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</si>
  <si>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</si>
  <si>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</si>
  <si>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</si>
  <si>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</si>
  <si>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</si>
  <si>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</si>
  <si>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</si>
  <si>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</si>
  <si>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</si>
  <si>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</si>
  <si>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</si>
  <si>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</si>
  <si>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</si>
  <si>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</si>
  <si>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</si>
  <si>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</si>
  <si>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</si>
  <si>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</si>
  <si>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</si>
  <si>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</si>
  <si>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</si>
  <si>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</si>
  <si>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</si>
  <si>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</si>
  <si>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</si>
  <si>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</si>
  <si>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</si>
  <si>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</si>
  <si>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</si>
  <si>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</si>
  <si>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</si>
  <si>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</si>
  <si>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</si>
  <si>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</si>
  <si>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</si>
  <si>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</si>
  <si>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</si>
  <si>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</si>
  <si>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</si>
  <si>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</si>
  <si>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</si>
  <si>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</si>
  <si>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</si>
  <si>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</si>
  <si>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</si>
  <si>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</si>
  <si>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</si>
  <si>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</si>
  <si>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</si>
  <si>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</si>
  <si>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</si>
  <si>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</si>
  <si>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</si>
  <si>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</si>
  <si>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</si>
  <si>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</si>
  <si>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</si>
  <si>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</si>
  <si>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</si>
  <si>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</si>
  <si>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</si>
  <si>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</si>
  <si>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</si>
  <si>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</si>
  <si>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</si>
  <si>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</si>
  <si>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</si>
  <si>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</si>
  <si>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</si>
  <si>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</si>
  <si>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</si>
  <si>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</si>
  <si>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</si>
  <si>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</si>
  <si>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</si>
  <si>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</si>
  <si>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</si>
  <si>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</si>
  <si>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</si>
  <si>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</si>
  <si>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</si>
  <si>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</si>
  <si>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</si>
  <si>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</si>
  <si>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</si>
  <si>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</si>
  <si>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</si>
  <si>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</si>
  <si>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</si>
  <si>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</si>
  <si>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</si>
  <si>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</si>
  <si>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</si>
  <si>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</si>
  <si>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</si>
  <si>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</si>
  <si>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</si>
  <si>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</si>
  <si>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</si>
  <si>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</si>
  <si>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</si>
  <si>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</si>
  <si>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</si>
  <si>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</si>
  <si>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</si>
  <si>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</si>
  <si>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</si>
  <si>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</si>
  <si>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</si>
  <si>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</si>
  <si>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</si>
  <si>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</si>
  <si>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</si>
  <si>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</si>
  <si>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</si>
  <si>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</si>
  <si>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</si>
  <si>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</si>
  <si>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</si>
  <si>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</si>
  <si>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</si>
  <si>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</si>
  <si>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</si>
  <si>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</si>
  <si>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</si>
  <si>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</si>
  <si>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</si>
  <si>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</si>
  <si>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</si>
  <si>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</si>
  <si>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</si>
  <si>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</si>
  <si>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</si>
  <si>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</si>
  <si>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</si>
  <si>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</si>
  <si>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</si>
  <si>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</si>
  <si>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</si>
  <si>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</si>
  <si>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</si>
  <si>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</si>
  <si>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</si>
  <si>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</si>
  <si>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</si>
  <si>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</si>
  <si>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</si>
  <si>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</si>
  <si>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</si>
  <si>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</si>
  <si>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</si>
  <si>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</si>
  <si>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</si>
  <si>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</si>
  <si>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</si>
  <si>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</si>
  <si>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</si>
  <si>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</si>
  <si>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</si>
  <si>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</si>
  <si>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</si>
  <si>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</si>
  <si>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</si>
  <si>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</si>
  <si>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</si>
  <si>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</si>
  <si>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</si>
  <si>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</si>
  <si>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</si>
  <si>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</si>
  <si>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</si>
  <si>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</si>
  <si>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</si>
  <si>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</si>
  <si>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</si>
  <si>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</si>
  <si>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</si>
  <si>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</si>
  <si>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</si>
  <si>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</si>
  <si>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</si>
  <si>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</si>
  <si>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</si>
  <si>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</si>
  <si>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</si>
  <si>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</si>
  <si>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</si>
  <si>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</si>
  <si>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</si>
  <si>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</si>
  <si>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</si>
  <si>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</si>
  <si>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</si>
  <si>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</si>
  <si>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</si>
  <si>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</si>
  <si>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</si>
  <si>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</si>
  <si>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</si>
  <si>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</si>
  <si>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</si>
  <si>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</si>
  <si>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</si>
  <si>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</si>
  <si>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</si>
  <si>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</si>
  <si>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</si>
  <si>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</si>
  <si>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</si>
  <si>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</si>
  <si>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</si>
  <si>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</si>
  <si>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</si>
  <si>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</si>
  <si>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</si>
  <si>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</si>
  <si>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</si>
  <si>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</si>
  <si>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</si>
  <si>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</si>
  <si>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</si>
  <si>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</si>
  <si>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</si>
  <si>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</si>
  <si>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</si>
  <si>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</si>
  <si>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</si>
  <si>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</si>
  <si>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</si>
  <si>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</si>
  <si>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</si>
  <si>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</si>
  <si>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</si>
  <si>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</si>
  <si>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</si>
  <si>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</si>
  <si>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</si>
  <si>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</si>
  <si>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</si>
  <si>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</si>
  <si>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</si>
  <si>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</si>
  <si>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</si>
  <si>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</si>
  <si>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</si>
  <si>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</si>
  <si>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</si>
  <si>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</si>
  <si>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</si>
  <si>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</si>
  <si>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</si>
  <si>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</si>
  <si>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</si>
  <si>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</si>
  <si>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</si>
  <si>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</si>
  <si>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</si>
  <si>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</si>
  <si>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</si>
  <si>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</si>
  <si>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</si>
  <si>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</si>
  <si>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</si>
  <si>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</si>
  <si>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</si>
  <si>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</si>
  <si>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</si>
  <si>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</si>
  <si>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</si>
  <si>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</si>
  <si>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</si>
  <si>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</si>
  <si>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</si>
  <si>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</si>
  <si>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</si>
  <si>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</si>
  <si>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</si>
  <si>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</si>
  <si>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</si>
  <si>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</si>
  <si>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</si>
  <si>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</si>
  <si>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</si>
  <si>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</si>
  <si>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</si>
  <si>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</si>
  <si>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</si>
  <si>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</si>
  <si>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</si>
  <si>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</si>
  <si>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</si>
  <si>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</si>
  <si>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</si>
  <si>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</si>
  <si>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</si>
  <si>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</si>
  <si>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</si>
  <si>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</si>
  <si>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</si>
  <si>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</si>
  <si>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</si>
  <si>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</si>
  <si>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</si>
  <si>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</si>
  <si>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</si>
  <si>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</si>
  <si>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</si>
  <si>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</si>
  <si>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</si>
  <si>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</si>
  <si>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</si>
  <si>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</si>
  <si>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</si>
  <si>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</si>
  <si>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</si>
  <si>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</si>
  <si>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</si>
  <si>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</si>
  <si>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</si>
  <si>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</si>
  <si>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</si>
  <si>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</si>
  <si>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</si>
  <si>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</si>
  <si>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</si>
  <si>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</si>
  <si>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</si>
  <si>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</si>
  <si>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</si>
  <si>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</si>
  <si>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</si>
  <si>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</si>
  <si>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</si>
  <si>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</si>
  <si>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</si>
  <si>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</si>
  <si>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</si>
  <si>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</si>
  <si>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</si>
  <si>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</si>
  <si>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</si>
  <si>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</si>
  <si>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</si>
  <si>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</si>
  <si>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</si>
  <si>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</si>
  <si>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</si>
  <si>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</si>
  <si>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</si>
  <si>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</si>
  <si>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</si>
  <si>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</si>
  <si>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</si>
  <si>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</si>
  <si>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</si>
  <si>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</si>
  <si>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</si>
  <si>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</si>
  <si>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</si>
  <si>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</si>
  <si>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</si>
  <si>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</si>
  <si>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</si>
  <si>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</si>
  <si>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</si>
  <si>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</si>
  <si>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</si>
  <si>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</si>
  <si>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</si>
  <si>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</si>
  <si>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</si>
  <si>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</si>
  <si>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</si>
  <si>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</si>
  <si>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</si>
  <si>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</si>
  <si>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</si>
  <si>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</si>
  <si>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</si>
  <si>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</si>
  <si>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</si>
  <si>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</si>
  <si>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</si>
  <si>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</si>
  <si>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</si>
  <si>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</si>
  <si>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</si>
  <si>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</si>
  <si>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</si>
  <si>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</si>
  <si>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</si>
  <si>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</si>
  <si>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</si>
  <si>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</si>
  <si>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</si>
  <si>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</si>
  <si>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</si>
  <si>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</si>
  <si>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</si>
  <si>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</si>
  <si>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</si>
  <si>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</si>
  <si>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</si>
  <si>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</si>
  <si>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</si>
  <si>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</si>
  <si>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</si>
  <si>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</si>
  <si>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</si>
  <si>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</si>
  <si>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</si>
  <si>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</si>
  <si>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</si>
  <si>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</si>
  <si>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</si>
  <si>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</si>
  <si>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</si>
  <si>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</si>
  <si>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</si>
  <si>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</si>
  <si>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</si>
  <si>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</si>
  <si>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</si>
  <si>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</si>
  <si>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</si>
  <si>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</si>
  <si>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</si>
  <si>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</si>
  <si>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</si>
  <si>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</si>
  <si>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</si>
  <si>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</si>
  <si>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</si>
  <si>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</si>
  <si>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</si>
  <si>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</si>
  <si>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</si>
  <si>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</si>
  <si>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</si>
  <si>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</si>
  <si>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</si>
  <si>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</si>
  <si>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</si>
  <si>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</si>
  <si>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</si>
  <si>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</si>
  <si>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</si>
  <si>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</si>
  <si>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</si>
  <si>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</si>
  <si>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</si>
  <si>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</si>
  <si>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</si>
  <si>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</si>
  <si>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</si>
  <si>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</si>
  <si>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</si>
  <si>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</si>
  <si>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</si>
  <si>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</si>
  <si>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</si>
  <si>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</si>
  <si>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</si>
  <si>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</si>
  <si>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</si>
  <si>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</si>
  <si>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</si>
  <si>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</si>
  <si>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</si>
  <si>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</si>
  <si>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</si>
  <si>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</si>
  <si>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</si>
  <si>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</si>
  <si>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</si>
  <si>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</si>
  <si>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</si>
  <si>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</si>
  <si>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</si>
  <si>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</si>
  <si>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</si>
  <si>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</si>
  <si>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</si>
  <si>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</si>
  <si>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</si>
  <si>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</si>
  <si>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</si>
  <si>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</si>
  <si>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</si>
  <si>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</si>
  <si>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</si>
  <si>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</si>
  <si>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</si>
  <si>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</si>
  <si>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</si>
  <si>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</si>
  <si>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</si>
  <si>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</si>
  <si>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</si>
  <si>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</si>
  <si>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</si>
  <si>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</si>
  <si>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</si>
  <si>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</si>
  <si>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</si>
  <si>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</si>
  <si>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</si>
  <si>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</si>
  <si>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</si>
  <si>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</si>
  <si>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</si>
  <si>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</si>
  <si>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</si>
  <si>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</si>
  <si>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</si>
  <si>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</si>
  <si>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</si>
  <si>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</si>
  <si>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</si>
  <si>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</si>
  <si>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</si>
  <si>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</si>
  <si>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</si>
  <si>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</si>
  <si>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</si>
  <si>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</si>
  <si>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</si>
  <si>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</si>
  <si>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</si>
  <si>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</si>
  <si>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</si>
  <si>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</si>
  <si>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</si>
  <si>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</si>
  <si>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</si>
  <si>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</si>
  <si>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</si>
  <si>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</si>
  <si>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</si>
  <si>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</si>
  <si>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</si>
  <si>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</si>
  <si>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</si>
  <si>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</si>
  <si>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</si>
  <si>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</si>
  <si>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</si>
  <si>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</si>
  <si>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</si>
  <si>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</si>
  <si>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</si>
  <si>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</si>
  <si>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</si>
  <si>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</si>
  <si>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</si>
  <si>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</si>
  <si>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</si>
  <si>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</si>
  <si>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</si>
  <si>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</si>
  <si>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</si>
  <si>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</si>
  <si>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</si>
  <si>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</si>
  <si>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</si>
  <si>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</si>
  <si>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</si>
  <si>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</si>
  <si>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</si>
  <si>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</si>
  <si>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</si>
  <si>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</si>
  <si>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</si>
  <si>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</si>
  <si>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</si>
  <si>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</si>
  <si>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</si>
  <si>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</si>
  <si>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</si>
  <si>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</si>
  <si>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</si>
  <si>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</si>
  <si>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</si>
  <si>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</si>
  <si>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</si>
  <si>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</si>
  <si>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</si>
  <si>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</si>
  <si>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</si>
  <si>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</si>
  <si>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</si>
  <si>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</si>
  <si>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</si>
  <si>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</si>
  <si>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</si>
  <si>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</si>
  <si>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</si>
  <si>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</si>
  <si>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</si>
  <si>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</si>
  <si>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</si>
  <si>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</si>
  <si>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</si>
  <si>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</si>
  <si>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</si>
  <si>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</si>
  <si>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</si>
  <si>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</si>
  <si>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</si>
  <si>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</si>
  <si>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</si>
  <si>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</si>
  <si>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</si>
  <si>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</si>
  <si>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</si>
  <si>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</si>
  <si>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</si>
  <si>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</si>
  <si>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</si>
  <si>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</si>
  <si>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</si>
  <si>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</si>
  <si>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</si>
  <si>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</si>
  <si>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</si>
  <si>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</si>
  <si>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</si>
  <si>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</si>
  <si>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</si>
  <si>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</si>
  <si>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</si>
  <si>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</si>
  <si>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</si>
  <si>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</si>
  <si>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</si>
  <si>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</si>
  <si>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</si>
  <si>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</si>
  <si>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</si>
  <si>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</si>
  <si>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</si>
  <si>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</si>
  <si>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</si>
  <si>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</si>
  <si>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</si>
  <si>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</si>
  <si>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</si>
  <si>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</si>
  <si>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</si>
  <si>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</si>
  <si>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</si>
  <si>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</si>
  <si>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</si>
  <si>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</si>
  <si>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</si>
  <si>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</si>
  <si>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</si>
  <si>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</si>
  <si>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</si>
  <si>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</si>
  <si>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</si>
  <si>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</si>
  <si>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</si>
  <si>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</si>
  <si>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</si>
  <si>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</si>
  <si>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</si>
  <si>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</si>
  <si>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</si>
  <si>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</si>
  <si>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</si>
  <si>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</si>
  <si>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</si>
  <si>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</si>
  <si>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</si>
  <si>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</si>
  <si>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</si>
  <si>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</si>
  <si>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</si>
  <si>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</si>
  <si>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</si>
  <si>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</si>
  <si>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</si>
  <si>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</si>
  <si>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</si>
  <si>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</si>
  <si>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</si>
  <si>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</si>
  <si>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</si>
  <si>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</si>
  <si>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</si>
  <si>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</si>
  <si>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</si>
  <si>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</si>
  <si>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</si>
  <si>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</si>
  <si>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</si>
  <si>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</si>
  <si>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</si>
  <si>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</si>
  <si>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</si>
  <si>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</si>
  <si>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</si>
  <si>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</si>
  <si>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</si>
  <si>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</si>
  <si>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</si>
  <si>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</si>
  <si>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</si>
  <si>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</si>
  <si>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</si>
  <si>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</si>
  <si>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</si>
  <si>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</si>
  <si>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</si>
  <si>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</si>
  <si>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</si>
  <si>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</si>
  <si>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</si>
  <si>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</si>
  <si>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</si>
  <si>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</si>
  <si>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</si>
  <si>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</si>
  <si>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</si>
  <si>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</si>
  <si>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</si>
  <si>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</si>
  <si>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</si>
  <si>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</si>
  <si>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</si>
  <si>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</si>
  <si>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</si>
  <si>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</si>
  <si>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</si>
  <si>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</si>
  <si>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</si>
  <si>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</si>
  <si>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</si>
  <si>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</si>
  <si>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</si>
  <si>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</si>
  <si>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</si>
  <si>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</si>
  <si>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</si>
  <si>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</si>
  <si>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</si>
  <si>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</si>
  <si>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</si>
  <si>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</si>
  <si>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</si>
  <si>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</si>
  <si>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</si>
  <si>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</si>
  <si>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</si>
  <si>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</si>
  <si>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</si>
  <si>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</si>
  <si>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</si>
  <si>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</si>
  <si>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</si>
  <si>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</si>
  <si>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</si>
  <si>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</si>
  <si>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</si>
  <si>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</si>
  <si>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</si>
  <si>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</si>
  <si>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</si>
  <si>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</si>
  <si>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</si>
  <si>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</si>
  <si>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</si>
  <si>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</si>
  <si>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</si>
  <si>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</si>
  <si>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</si>
  <si>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</si>
  <si>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</si>
  <si>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</si>
  <si>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</si>
  <si>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</si>
  <si>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</si>
  <si>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</si>
  <si>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</si>
  <si>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</si>
  <si>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</si>
  <si>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</si>
  <si>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</si>
  <si>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</si>
  <si>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</si>
  <si>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</si>
  <si>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</si>
  <si>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</si>
  <si>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</si>
  <si>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</si>
  <si>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</si>
  <si>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</si>
  <si>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</si>
  <si>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</si>
  <si>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</si>
  <si>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</si>
  <si>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</si>
  <si>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</si>
  <si>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</si>
  <si>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</si>
  <si>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</si>
  <si>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</si>
  <si>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</si>
  <si>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</si>
  <si>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</si>
  <si>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</si>
  <si>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</si>
  <si>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</si>
  <si>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</si>
  <si>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</si>
  <si>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</si>
  <si>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</si>
  <si>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</si>
  <si>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</si>
  <si>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</si>
  <si>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</si>
  <si>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</si>
  <si>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</si>
  <si>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</si>
  <si>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</si>
  <si>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</si>
  <si>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</si>
  <si>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</si>
  <si>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</si>
  <si>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</si>
  <si>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</si>
  <si>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</si>
  <si>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</si>
  <si>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</si>
  <si>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</si>
  <si>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</si>
  <si>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</si>
  <si>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</si>
  <si>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</si>
  <si>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</si>
  <si>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</si>
  <si>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</si>
  <si>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</si>
  <si>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</si>
  <si>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</si>
  <si>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</si>
  <si>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</si>
  <si>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</si>
  <si>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</si>
  <si>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</si>
  <si>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</si>
  <si>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</si>
  <si>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</si>
  <si>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</si>
  <si>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</si>
  <si>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</si>
  <si>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</si>
  <si>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</si>
  <si>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</si>
  <si>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</si>
  <si>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</si>
  <si>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</si>
  <si>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</si>
  <si>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</si>
  <si>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</si>
  <si>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</si>
  <si>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</si>
  <si>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</si>
  <si>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</si>
  <si>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</si>
  <si>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</si>
  <si>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</si>
  <si>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</si>
  <si>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</si>
  <si>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</si>
  <si>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</si>
  <si>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</si>
  <si>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</si>
  <si>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</si>
  <si>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</si>
  <si>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</si>
  <si>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</si>
  <si>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</si>
  <si>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</si>
  <si>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</si>
  <si>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</si>
  <si>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</si>
  <si>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</si>
  <si>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</si>
  <si>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</si>
  <si>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</si>
  <si>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</si>
  <si>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</si>
  <si>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</si>
  <si>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</si>
  <si>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</si>
  <si>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</si>
  <si>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</si>
  <si>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</si>
  <si>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</si>
  <si>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</si>
  <si>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</si>
  <si>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</si>
  <si>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</si>
  <si>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</si>
  <si>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</si>
  <si>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</si>
  <si>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</si>
  <si>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</si>
  <si>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</si>
  <si>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</si>
  <si>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</si>
  <si>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</si>
  <si>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</si>
  <si>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</si>
  <si>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</si>
  <si>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</si>
  <si>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</si>
  <si>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</si>
  <si>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</si>
  <si>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</si>
  <si>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</si>
  <si>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</si>
  <si>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</si>
  <si>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</si>
  <si>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</si>
  <si>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</si>
  <si>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</si>
  <si>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</si>
  <si>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</si>
  <si>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</si>
  <si>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</si>
  <si>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</si>
  <si>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</si>
  <si>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</si>
  <si>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</si>
  <si>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</si>
  <si>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</si>
  <si>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</si>
  <si>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</si>
  <si>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</si>
  <si>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</si>
  <si>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</si>
  <si>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</si>
  <si>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</si>
  <si>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</si>
  <si>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</si>
  <si>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</si>
  <si>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</si>
  <si>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</si>
  <si>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</si>
  <si>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</si>
  <si>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</si>
  <si>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</si>
  <si>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</si>
  <si>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</si>
  <si>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</si>
  <si>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</si>
  <si>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</si>
  <si>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</si>
  <si>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</si>
  <si>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</si>
  <si>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</si>
  <si>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</si>
  <si>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</si>
  <si>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</si>
  <si>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</si>
  <si>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</si>
  <si>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</si>
  <si>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</si>
  <si>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</si>
  <si>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</si>
  <si>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</si>
  <si>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</si>
  <si>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</si>
  <si>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</si>
  <si>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</si>
  <si>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</si>
  <si>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</si>
  <si>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</si>
  <si>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</si>
  <si>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</si>
  <si>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</si>
  <si>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</si>
  <si>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</si>
  <si>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</si>
  <si>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</si>
  <si>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</si>
  <si>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</si>
  <si>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</si>
  <si>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</si>
  <si>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</si>
  <si>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</si>
  <si>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</si>
  <si>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</si>
  <si>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</si>
  <si>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</si>
  <si>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</si>
  <si>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</si>
  <si>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</si>
  <si>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</si>
  <si>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</si>
  <si>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</si>
  <si>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</si>
  <si>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</si>
  <si>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</si>
  <si>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</si>
  <si>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</si>
  <si>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</si>
  <si>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</si>
  <si>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</si>
  <si>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</si>
  <si>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</si>
  <si>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</si>
  <si>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</si>
  <si>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</si>
  <si>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</si>
  <si>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</si>
  <si>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</si>
  <si>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</si>
  <si>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</si>
  <si>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</si>
  <si>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</si>
  <si>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</si>
  <si>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</si>
  <si>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</si>
  <si>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</si>
  <si>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</si>
  <si>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</si>
  <si>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</si>
  <si>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</si>
  <si>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</si>
  <si>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</si>
  <si>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</si>
  <si>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</si>
  <si>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</si>
  <si>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</si>
  <si>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</si>
  <si>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</si>
  <si>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</si>
  <si>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</si>
  <si>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</si>
  <si>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</si>
  <si>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</si>
  <si>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</si>
  <si>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</si>
  <si>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</si>
  <si>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</si>
  <si>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</si>
  <si>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</si>
  <si>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</si>
  <si>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</si>
  <si>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</si>
  <si>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</si>
  <si>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</si>
  <si>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</si>
  <si>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</si>
  <si>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</si>
  <si>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</si>
  <si>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</si>
  <si>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</si>
  <si>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</si>
  <si>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</si>
  <si>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</si>
  <si>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</si>
  <si>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</si>
  <si>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</si>
  <si>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</si>
  <si>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</si>
  <si>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</si>
  <si>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</si>
  <si>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</si>
  <si>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</si>
  <si>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</si>
  <si>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</si>
  <si>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</si>
  <si>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</si>
  <si>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</si>
  <si>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</si>
  <si>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</si>
  <si>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</si>
  <si>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</si>
  <si>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</si>
  <si>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</si>
  <si>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</si>
  <si>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</si>
  <si>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</si>
  <si>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</si>
  <si>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</si>
  <si>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</si>
  <si>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</si>
  <si>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</si>
  <si>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</si>
  <si>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</si>
  <si>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</si>
  <si>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</si>
  <si>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</si>
  <si>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</si>
  <si>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</si>
  <si>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</si>
  <si>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</si>
  <si>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</si>
  <si>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</si>
  <si>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</si>
  <si>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</si>
  <si>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</si>
  <si>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</si>
  <si>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</si>
  <si>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</si>
  <si>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</si>
  <si>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</si>
  <si>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</si>
  <si>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</si>
  <si>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</si>
  <si>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</si>
  <si>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</si>
  <si>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</si>
  <si>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</si>
  <si>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</si>
  <si>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</si>
  <si>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</si>
  <si>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</si>
  <si>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</si>
  <si>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</si>
  <si>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</si>
  <si>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</si>
  <si>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</si>
  <si>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</si>
  <si>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</si>
  <si>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</si>
  <si>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</si>
  <si>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</si>
  <si>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</si>
  <si>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</si>
  <si>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</si>
  <si>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</si>
  <si>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</si>
  <si>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</si>
  <si>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</si>
  <si>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</si>
  <si>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</si>
  <si>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</si>
  <si>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</si>
  <si>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</si>
  <si>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</si>
  <si>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</si>
  <si>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</si>
  <si>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</si>
  <si>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</si>
  <si>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</si>
  <si>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</si>
  <si>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</si>
  <si>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</si>
  <si>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</si>
  <si>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</si>
  <si>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</si>
  <si>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</si>
  <si>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</si>
  <si>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</si>
  <si>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</si>
  <si>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</si>
  <si>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</si>
  <si>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</si>
  <si>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</si>
  <si>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</si>
  <si>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</si>
  <si>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</si>
  <si>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</si>
  <si>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</si>
  <si>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</si>
  <si>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</si>
  <si>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</si>
  <si>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</si>
  <si>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</si>
  <si>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</si>
  <si>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</si>
  <si>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</si>
  <si>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</si>
  <si>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</si>
  <si>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</si>
  <si>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</si>
  <si>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</si>
  <si>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</si>
  <si>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</si>
  <si>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</si>
  <si>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</si>
  <si>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</si>
  <si>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</si>
  <si>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</si>
  <si>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</si>
  <si>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</si>
  <si>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</si>
  <si>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</si>
  <si>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</si>
  <si>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</si>
  <si>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</si>
  <si>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</si>
  <si>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</si>
  <si>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</si>
  <si>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</si>
  <si>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</si>
  <si>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</si>
  <si>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</si>
  <si>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</si>
  <si>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</si>
  <si>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</si>
  <si>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</si>
  <si>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</si>
  <si>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</si>
  <si>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</si>
  <si>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</si>
  <si>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</si>
  <si>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</si>
  <si>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</si>
  <si>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</si>
  <si>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</si>
  <si>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</si>
  <si>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</si>
  <si>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</si>
  <si>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</si>
  <si>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</si>
  <si>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</si>
  <si>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</si>
  <si>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</si>
  <si>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</si>
  <si>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</si>
  <si>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</si>
  <si>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</si>
  <si>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</si>
  <si>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</si>
  <si>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</si>
  <si>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</si>
  <si>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</si>
  <si>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</si>
  <si>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</si>
  <si>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</si>
  <si>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</si>
  <si>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</si>
  <si>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</si>
  <si>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</si>
  <si>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</si>
  <si>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</si>
  <si>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</si>
  <si>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</si>
  <si>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</si>
  <si>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</si>
  <si>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</si>
  <si>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</si>
  <si>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</si>
  <si>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</si>
  <si>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</si>
  <si>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</si>
  <si>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</si>
  <si>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</si>
  <si>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</si>
  <si>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</si>
  <si>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</si>
  <si>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</si>
  <si>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</si>
  <si>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</si>
  <si>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</si>
  <si>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</si>
  <si>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</si>
  <si>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</si>
  <si>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</si>
  <si>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</si>
  <si>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</si>
  <si>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</si>
  <si>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</si>
  <si>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</si>
  <si>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</si>
  <si>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</si>
  <si>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</si>
  <si>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</si>
  <si>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</si>
  <si>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</si>
  <si>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</si>
  <si>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</si>
  <si>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</si>
  <si>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</si>
  <si>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</si>
  <si>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</si>
  <si>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</si>
  <si>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</si>
  <si>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</si>
  <si>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</si>
  <si>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</si>
  <si>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</si>
  <si>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</si>
  <si>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</si>
  <si>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</si>
  <si>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</si>
  <si>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</si>
  <si>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</si>
  <si>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</si>
  <si>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</si>
  <si>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</si>
  <si>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</si>
  <si>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</si>
  <si>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</si>
  <si>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</si>
  <si>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</si>
  <si>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</si>
  <si>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</si>
  <si>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</si>
  <si>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</si>
  <si>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</si>
  <si>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</si>
  <si>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</si>
  <si>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</si>
  <si>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</si>
  <si>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</si>
  <si>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</si>
  <si>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</si>
  <si>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</si>
  <si>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</si>
  <si>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</si>
  <si>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</si>
  <si>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</si>
  <si>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</si>
  <si>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</si>
  <si>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</si>
  <si>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</si>
  <si>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</si>
  <si>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</si>
  <si>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</si>
  <si>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</si>
  <si>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</si>
  <si>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</si>
  <si>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</si>
  <si>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</si>
  <si>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</si>
  <si>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</si>
  <si>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</si>
  <si>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</si>
  <si>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</si>
  <si>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</si>
  <si>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</si>
  <si>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</si>
  <si>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</si>
  <si>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</si>
  <si>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</si>
  <si>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</si>
  <si>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</si>
  <si>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</si>
  <si>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</si>
  <si>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</si>
  <si>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</si>
  <si>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</si>
  <si>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</si>
  <si>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</si>
  <si>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</si>
  <si>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</si>
  <si>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</si>
  <si>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</si>
  <si>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</si>
  <si>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</si>
  <si>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</si>
  <si>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</si>
  <si>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</si>
  <si>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</si>
  <si>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</si>
  <si>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</si>
  <si>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</si>
  <si>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</si>
  <si>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</si>
  <si>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</si>
  <si>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</si>
  <si>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</si>
  <si>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</si>
  <si>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</si>
  <si>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</si>
  <si>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</si>
  <si>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</si>
  <si>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</si>
  <si>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</si>
  <si>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</si>
  <si>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</si>
  <si>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</si>
  <si>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</si>
  <si>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</si>
  <si>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</si>
  <si>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</si>
  <si>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</si>
  <si>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</si>
  <si>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</si>
  <si>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</si>
  <si>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</si>
  <si>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</si>
  <si>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</si>
  <si>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</si>
  <si>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</si>
  <si>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</si>
  <si>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</si>
  <si>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</si>
  <si>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</si>
  <si>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</si>
  <si>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</si>
  <si>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</si>
  <si>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</si>
  <si>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</si>
  <si>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</si>
  <si>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</si>
  <si>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</si>
  <si>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</si>
  <si>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</si>
  <si>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</si>
  <si>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</si>
  <si>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</si>
  <si>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</si>
  <si>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</si>
  <si>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</si>
  <si>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</si>
  <si>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</si>
  <si>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</si>
  <si>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</si>
  <si>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</si>
  <si>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</si>
  <si>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</si>
  <si>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</si>
  <si>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</si>
  <si>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</si>
  <si>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</si>
  <si>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</si>
  <si>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</si>
  <si>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</si>
  <si>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</si>
  <si>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</si>
  <si>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</si>
  <si>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</si>
  <si>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</si>
  <si>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</si>
  <si>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</si>
  <si>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</si>
  <si>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</si>
  <si>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</si>
  <si>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</si>
  <si>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</si>
  <si>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</si>
  <si>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</si>
  <si>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</si>
  <si>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</si>
  <si>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</si>
  <si>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</si>
  <si>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</si>
  <si>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</si>
  <si>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</si>
  <si>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</si>
  <si>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</si>
  <si>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</si>
  <si>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</si>
  <si>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</si>
  <si>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</si>
  <si>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</si>
  <si>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</si>
  <si>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</si>
  <si>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</si>
  <si>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</si>
  <si>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</si>
  <si>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</si>
  <si>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</si>
  <si>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</si>
  <si>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</si>
  <si>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</si>
  <si>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</si>
  <si>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</si>
  <si>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</si>
  <si>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</si>
  <si>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</si>
  <si>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</si>
  <si>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</si>
  <si>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</si>
  <si>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</si>
  <si>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</si>
  <si>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</si>
  <si>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</si>
  <si>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</si>
  <si>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</si>
  <si>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</si>
  <si>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</si>
  <si>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</si>
  <si>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</si>
  <si>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</si>
  <si>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</si>
  <si>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</si>
  <si>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</si>
  <si>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</si>
  <si>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</si>
  <si>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</si>
  <si>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</si>
  <si>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</si>
  <si>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</si>
  <si>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</si>
  <si>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</si>
  <si>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</si>
  <si>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</si>
  <si>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</si>
  <si>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</si>
  <si>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</si>
  <si>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</si>
  <si>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</si>
  <si>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</si>
  <si>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</si>
  <si>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</si>
  <si>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</si>
  <si>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</si>
  <si>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</si>
  <si>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</si>
  <si>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</si>
  <si>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</si>
  <si>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</si>
  <si>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</si>
  <si>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</si>
  <si>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</si>
  <si>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</si>
  <si>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</si>
  <si>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</si>
  <si>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</si>
  <si>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</si>
  <si>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</si>
  <si>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</si>
  <si>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</si>
  <si>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</si>
  <si>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</si>
  <si>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</si>
  <si>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</si>
  <si>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</si>
  <si>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</si>
  <si>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</si>
  <si>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</si>
  <si>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</si>
  <si>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</si>
  <si>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</si>
  <si>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</si>
  <si>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</si>
  <si>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</si>
  <si>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</si>
  <si>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</si>
  <si>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</si>
  <si>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</si>
  <si>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</si>
  <si>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</si>
  <si>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</si>
  <si>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</si>
  <si>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</si>
  <si>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</si>
  <si>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</si>
  <si>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</si>
  <si>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</si>
  <si>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</si>
  <si>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</si>
  <si>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</si>
  <si>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</si>
  <si>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</si>
  <si>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</si>
  <si>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</si>
  <si>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</si>
  <si>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</si>
  <si>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</si>
  <si>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</si>
  <si>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</si>
  <si>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</si>
  <si>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</si>
  <si>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</si>
  <si>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</si>
  <si>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</si>
  <si>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</si>
  <si>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</si>
  <si>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</si>
  <si>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</si>
  <si>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</si>
  <si>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</si>
  <si>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</si>
  <si>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</si>
  <si>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</si>
  <si>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</si>
  <si>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</si>
  <si>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</si>
  <si>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</si>
  <si>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</si>
  <si>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</si>
  <si>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</si>
  <si>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</si>
  <si>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</si>
  <si>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</si>
  <si>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</si>
  <si>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</si>
  <si>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</si>
  <si>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</si>
  <si>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</si>
  <si>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</si>
  <si>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</si>
  <si>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</si>
  <si>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</si>
  <si>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</si>
  <si>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</si>
  <si>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</si>
  <si>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</si>
  <si>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</si>
  <si>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</si>
  <si>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</si>
  <si>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</si>
  <si>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</si>
  <si>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</si>
  <si>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</si>
  <si>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</si>
  <si>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</si>
  <si>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</si>
  <si>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</si>
  <si>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</si>
  <si>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</si>
  <si>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</si>
  <si>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</si>
  <si>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</si>
  <si>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</si>
  <si>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</si>
  <si>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</si>
  <si>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</si>
  <si>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</si>
  <si>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</si>
  <si>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</si>
  <si>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</si>
  <si>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</si>
  <si>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</si>
  <si>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</si>
  <si>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</si>
  <si>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</si>
  <si>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</si>
  <si>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</si>
  <si>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</si>
  <si>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</si>
  <si>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</si>
  <si>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</si>
  <si>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</si>
  <si>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</si>
  <si>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</si>
  <si>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</si>
  <si>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</si>
  <si>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</si>
  <si>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</si>
  <si>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</si>
  <si>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</si>
  <si>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</si>
  <si>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</si>
  <si>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</si>
  <si>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</si>
  <si>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</si>
  <si>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</si>
  <si>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</si>
  <si>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</si>
  <si>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</si>
  <si>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</si>
  <si>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</si>
  <si>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</si>
  <si>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</si>
  <si>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</si>
  <si>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</si>
  <si>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</si>
  <si>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</si>
  <si>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</si>
  <si>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</si>
  <si>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</si>
  <si>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</si>
  <si>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</si>
  <si>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</si>
  <si>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</si>
  <si>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</si>
  <si>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</si>
  <si>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</si>
  <si>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</si>
  <si>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</si>
  <si>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</si>
  <si>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</si>
  <si>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</si>
  <si>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</si>
  <si>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</si>
  <si>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</si>
  <si>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</si>
  <si>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</si>
  <si>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</si>
  <si>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</si>
  <si>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</si>
  <si>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</si>
  <si>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</si>
  <si>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</si>
  <si>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</si>
  <si>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</si>
  <si>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</si>
  <si>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</si>
  <si>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</si>
  <si>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</si>
  <si>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</si>
  <si>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</si>
  <si>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</si>
  <si>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</si>
  <si>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</si>
  <si>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</si>
  <si>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</si>
  <si>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</si>
  <si>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</si>
  <si>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</si>
  <si>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</si>
  <si>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</si>
  <si>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</si>
  <si>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</si>
  <si>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</si>
  <si>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</si>
  <si>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</si>
  <si>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</si>
  <si>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</si>
  <si>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</si>
  <si>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</si>
  <si>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</si>
  <si>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</si>
  <si>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</si>
  <si>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</si>
  <si>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</si>
  <si>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</si>
  <si>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</si>
  <si>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</si>
  <si>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</si>
  <si>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</si>
  <si>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</si>
  <si>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</si>
  <si>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</si>
  <si>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</si>
  <si>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</si>
  <si>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</si>
  <si>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</si>
  <si>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</si>
  <si>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</si>
  <si>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</si>
  <si>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</si>
  <si>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</si>
  <si>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</si>
  <si>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</si>
  <si>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</si>
  <si>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</si>
  <si>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</si>
  <si>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</si>
  <si>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</si>
  <si>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</si>
  <si>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</si>
  <si>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</si>
  <si>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</si>
  <si>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</si>
  <si>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</si>
  <si>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</si>
  <si>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</si>
  <si>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</si>
  <si>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</si>
  <si>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</si>
  <si>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</si>
  <si>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</si>
  <si>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</si>
  <si>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</si>
  <si>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</si>
  <si>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</si>
  <si>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</si>
  <si>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</si>
  <si>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</si>
  <si>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</si>
  <si>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</si>
  <si>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</si>
  <si>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</si>
  <si>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</si>
  <si>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</si>
  <si>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</si>
  <si>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</si>
  <si>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</si>
  <si>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</si>
  <si>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</si>
  <si>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</si>
  <si>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</si>
  <si>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</si>
  <si>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</si>
  <si>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</si>
  <si>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</si>
  <si>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</si>
  <si>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</si>
  <si>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</si>
  <si>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</si>
  <si>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</si>
  <si>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</si>
  <si>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</si>
  <si>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</si>
  <si>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</si>
  <si>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</si>
  <si>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</si>
  <si>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</si>
  <si>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</si>
  <si>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</si>
  <si>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</si>
  <si>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</si>
  <si>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</si>
  <si>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</si>
  <si>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</si>
  <si>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</si>
  <si>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</si>
  <si>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</si>
  <si>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</si>
  <si>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</si>
  <si>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</si>
  <si>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</si>
  <si>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</si>
  <si>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</si>
  <si>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</si>
  <si>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</si>
  <si>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</si>
  <si>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</si>
  <si>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</si>
  <si>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</si>
  <si>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</si>
  <si>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</si>
  <si>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</si>
  <si>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</si>
  <si>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</si>
  <si>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</si>
  <si>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</si>
  <si>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</si>
  <si>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</si>
  <si>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</si>
  <si>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</si>
  <si>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</si>
  <si>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</si>
  <si>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</si>
  <si>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</si>
  <si>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</si>
  <si>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</si>
  <si>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</si>
  <si>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</si>
  <si>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</si>
  <si>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</si>
  <si>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</si>
  <si>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</si>
  <si>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</si>
  <si>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</si>
  <si>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</si>
  <si>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</si>
  <si>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</si>
  <si>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</si>
  <si>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</si>
  <si>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</si>
  <si>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</si>
  <si>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</si>
  <si>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</si>
  <si>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</si>
  <si>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</si>
  <si>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</si>
  <si>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</si>
  <si>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</si>
  <si>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</si>
  <si>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</si>
  <si>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</si>
  <si>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</si>
  <si>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</si>
  <si>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</si>
  <si>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</si>
  <si>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</si>
  <si>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</si>
  <si>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</si>
  <si>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</si>
  <si>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</si>
  <si>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</si>
  <si>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</si>
  <si>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</si>
  <si>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</si>
  <si>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</si>
  <si>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</si>
  <si>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</si>
  <si>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</si>
  <si>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</si>
  <si>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</si>
  <si>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</si>
  <si>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</si>
  <si>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</si>
  <si>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</si>
  <si>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</si>
  <si>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</si>
  <si>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</si>
  <si>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</si>
  <si>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</si>
  <si>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</si>
  <si>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</si>
  <si>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</si>
  <si>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</si>
  <si>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</si>
  <si>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</si>
  <si>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</si>
  <si>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</si>
  <si>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</si>
  <si>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</si>
  <si>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</si>
  <si>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</si>
  <si>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</si>
  <si>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</si>
  <si>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</si>
  <si>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</si>
  <si>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</si>
  <si>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</si>
  <si>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</si>
  <si>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</si>
  <si>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</si>
  <si>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</si>
  <si>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</si>
  <si>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</si>
  <si>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</si>
  <si>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</si>
  <si>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</si>
  <si>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</si>
  <si>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</si>
  <si>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</si>
  <si>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</si>
  <si>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</si>
  <si>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</si>
  <si>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</si>
  <si>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</si>
  <si>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</si>
  <si>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</si>
  <si>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</si>
  <si>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</si>
  <si>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</si>
  <si>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</si>
  <si>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</si>
  <si>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</si>
  <si>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</si>
  <si>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</si>
  <si>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</si>
  <si>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</si>
  <si>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</si>
  <si>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</si>
  <si>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</si>
  <si>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</si>
  <si>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</si>
  <si>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</si>
  <si>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</si>
  <si>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</si>
  <si>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</si>
  <si>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</si>
  <si>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</si>
  <si>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</si>
  <si>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</si>
  <si>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</si>
  <si>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</si>
  <si>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</si>
  <si>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</si>
  <si>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</si>
  <si>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</si>
  <si>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</si>
  <si>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</si>
  <si>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</si>
  <si>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</si>
  <si>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</si>
  <si>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</si>
  <si>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</si>
  <si>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</si>
  <si>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</si>
  <si>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</si>
  <si>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</si>
  <si>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</si>
  <si>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</si>
  <si>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</si>
  <si>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</si>
  <si>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</si>
  <si>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</si>
  <si>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</si>
  <si>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</si>
  <si>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</si>
  <si>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</si>
  <si>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</si>
  <si>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</si>
  <si>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</si>
  <si>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</si>
  <si>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</si>
  <si>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</si>
  <si>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</si>
  <si>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</si>
  <si>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</si>
  <si>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</si>
  <si>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</si>
  <si>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</si>
  <si>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</si>
  <si>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</si>
  <si>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</si>
  <si>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</si>
  <si>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</si>
  <si>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</si>
  <si>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</si>
  <si>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</si>
  <si>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</si>
  <si>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</si>
  <si>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</si>
  <si>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</si>
  <si>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</si>
  <si>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</si>
  <si>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</si>
  <si>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</si>
  <si>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</si>
  <si>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</si>
  <si>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</si>
  <si>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</si>
  <si>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</si>
  <si>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</si>
  <si>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</si>
  <si>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</si>
  <si>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</si>
  <si>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</si>
  <si>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</si>
  <si>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</si>
  <si>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</si>
  <si>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</si>
  <si>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</si>
  <si>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</si>
  <si>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</si>
  <si>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</si>
  <si>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</si>
  <si>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</si>
  <si>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</si>
  <si>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</si>
  <si>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</si>
  <si>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</si>
  <si>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</si>
  <si>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</si>
  <si>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</si>
  <si>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</si>
  <si>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</si>
  <si>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</si>
  <si>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</si>
  <si>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</si>
  <si>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</si>
  <si>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</si>
  <si>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</si>
  <si>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</si>
  <si>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</si>
  <si>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</si>
  <si>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</si>
  <si>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</si>
  <si>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</si>
  <si>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</si>
  <si>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</si>
  <si>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</si>
  <si>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</si>
  <si>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</si>
  <si>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</si>
  <si>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</si>
  <si>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</si>
  <si>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</si>
  <si>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</si>
  <si>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</si>
  <si>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</si>
  <si>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</si>
  <si>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</si>
  <si>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</si>
  <si>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</si>
  <si>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</si>
  <si>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</si>
  <si>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</si>
  <si>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</si>
  <si>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</si>
  <si>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</si>
  <si>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</si>
  <si>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</si>
  <si>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</si>
  <si>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</si>
  <si>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</si>
  <si>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</si>
  <si>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</si>
  <si>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</si>
  <si>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</si>
  <si>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</si>
  <si>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</si>
  <si>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</si>
  <si>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</si>
  <si>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</si>
  <si>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</si>
  <si>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</si>
  <si>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</si>
  <si>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</si>
  <si>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</si>
  <si>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</si>
  <si>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</si>
  <si>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</si>
  <si>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</si>
  <si>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</si>
  <si>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</si>
  <si>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</si>
  <si>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</si>
  <si>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</si>
  <si>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</si>
  <si>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</si>
  <si>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</si>
  <si>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</si>
  <si>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</si>
  <si>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</si>
  <si>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</si>
  <si>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</si>
  <si>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</si>
  <si>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</si>
  <si>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</si>
  <si>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</si>
  <si>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</si>
  <si>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</si>
  <si>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</si>
  <si>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</si>
  <si>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</si>
  <si>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</si>
  <si>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</si>
  <si>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</si>
  <si>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</si>
  <si>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</si>
  <si>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</si>
  <si>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</si>
  <si>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</si>
  <si>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</si>
  <si>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</si>
  <si>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</si>
  <si>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</si>
  <si>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</si>
  <si>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</si>
  <si>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</si>
  <si>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</si>
  <si>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</si>
  <si>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</si>
  <si>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</si>
  <si>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</si>
  <si>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</si>
  <si>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</si>
  <si>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</si>
  <si>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</si>
  <si>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</si>
  <si>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</si>
  <si>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</si>
  <si>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</si>
  <si>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</si>
  <si>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</si>
  <si>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</si>
  <si>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</si>
  <si>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</si>
  <si>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</si>
  <si>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</si>
  <si>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</si>
  <si>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</si>
  <si>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</si>
  <si>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</si>
  <si>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</si>
  <si>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</si>
  <si>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</si>
  <si>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</si>
  <si>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</si>
  <si>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</si>
  <si>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</si>
  <si>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</si>
  <si>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</si>
  <si>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</si>
  <si>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</si>
  <si>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</si>
  <si>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</si>
  <si>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</si>
  <si>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</si>
  <si>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</si>
  <si>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</si>
  <si>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</si>
  <si>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</si>
  <si>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</si>
  <si>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</si>
  <si>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</si>
  <si>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</si>
  <si>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</si>
  <si>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</si>
  <si>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</si>
  <si>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</si>
  <si>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</si>
  <si>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</si>
  <si>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</si>
  <si>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</si>
  <si>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</si>
  <si>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</si>
  <si>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</si>
  <si>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</si>
  <si>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</si>
  <si>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</si>
  <si>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</si>
  <si>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</si>
  <si>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</si>
  <si>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</si>
  <si>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</si>
  <si>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</si>
  <si>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</si>
  <si>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</si>
  <si>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</si>
  <si>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</si>
  <si>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</si>
  <si>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</si>
  <si>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</si>
  <si>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</si>
  <si>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</si>
  <si>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</si>
  <si>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</si>
  <si>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</si>
  <si>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</si>
  <si>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</si>
  <si>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</si>
  <si>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</si>
  <si>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</si>
  <si>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</si>
  <si>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</si>
  <si>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</si>
  <si>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</si>
  <si>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</si>
  <si>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</si>
  <si>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</si>
  <si>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</si>
  <si>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</si>
  <si>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</si>
  <si>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</si>
  <si>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</si>
  <si>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</si>
  <si>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</si>
  <si>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</si>
  <si>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</si>
  <si>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</si>
  <si>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</si>
  <si>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</si>
  <si>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</si>
  <si>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</si>
  <si>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</si>
  <si>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</si>
  <si>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</si>
  <si>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</si>
  <si>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</si>
  <si>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</si>
  <si>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</si>
  <si>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</si>
  <si>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</si>
  <si>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</si>
  <si>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</si>
  <si>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</si>
  <si>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</si>
  <si>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</si>
  <si>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</si>
  <si>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</si>
  <si>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</si>
  <si>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</si>
  <si>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</si>
  <si>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</si>
  <si>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</si>
  <si>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</si>
  <si>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</si>
  <si>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</si>
  <si>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</si>
  <si>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</si>
  <si>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</si>
  <si>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</si>
  <si>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</si>
  <si>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</si>
  <si>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</si>
  <si>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</si>
  <si>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</si>
  <si>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</si>
  <si>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</si>
  <si>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</si>
  <si>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</si>
  <si>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</si>
  <si>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</si>
  <si>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</si>
  <si>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</si>
  <si>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</si>
  <si>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</si>
  <si>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</si>
  <si>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</si>
  <si>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</si>
  <si>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</si>
  <si>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</si>
  <si>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</si>
  <si>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</si>
  <si>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</si>
  <si>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</si>
  <si>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</si>
  <si>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</si>
  <si>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</si>
  <si>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</si>
  <si>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</si>
  <si>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</si>
  <si>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</si>
  <si>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</si>
  <si>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</si>
  <si>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</si>
  <si>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</si>
  <si>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</si>
  <si>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</si>
  <si>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</si>
  <si>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</si>
  <si>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</si>
  <si>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</si>
  <si>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</si>
  <si>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</si>
  <si>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</si>
  <si>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</si>
  <si>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</si>
  <si>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</si>
  <si>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</si>
  <si>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</si>
  <si>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</si>
  <si>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</si>
  <si>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</si>
  <si>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</si>
  <si>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</si>
  <si>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</si>
  <si>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</si>
  <si>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</si>
  <si>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</si>
  <si>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</si>
  <si>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</si>
  <si>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</si>
  <si>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</si>
  <si>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</si>
  <si>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</si>
  <si>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</si>
  <si>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</si>
  <si>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</si>
  <si>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</si>
  <si>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</si>
  <si>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</si>
  <si>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</si>
  <si>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</si>
  <si>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</si>
  <si>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</si>
  <si>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</si>
  <si>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</si>
  <si>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</si>
  <si>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</si>
  <si>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</si>
  <si>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</si>
  <si>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</si>
  <si>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</si>
  <si>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</si>
  <si>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</si>
  <si>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</si>
  <si>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</si>
  <si>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</si>
  <si>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</si>
  <si>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</si>
  <si>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</si>
  <si>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</si>
  <si>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</si>
  <si>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</si>
  <si>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</si>
  <si>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</si>
  <si>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</si>
  <si>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</si>
  <si>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</si>
  <si>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</si>
  <si>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</si>
  <si>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</si>
  <si>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</si>
  <si>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</si>
  <si>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</si>
  <si>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</si>
  <si>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</si>
  <si>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</si>
  <si>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</si>
  <si>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</si>
  <si>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</si>
  <si>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</si>
  <si>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</si>
  <si>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</si>
  <si>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</si>
  <si>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</si>
  <si>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</si>
  <si>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</si>
  <si>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</si>
  <si>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</si>
  <si>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</si>
  <si>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</si>
  <si>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</si>
  <si>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</si>
  <si>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</si>
  <si>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</si>
  <si>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</si>
  <si>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</si>
  <si>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</si>
  <si>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</si>
  <si>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</si>
  <si>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</si>
  <si>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</si>
  <si>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</si>
  <si>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</si>
  <si>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</si>
  <si>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</si>
  <si>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</si>
  <si>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</si>
  <si>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</si>
  <si>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</si>
  <si>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</si>
  <si>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</si>
  <si>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</si>
  <si>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</si>
  <si>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</si>
  <si>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</si>
  <si>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</si>
  <si>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</si>
  <si>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</si>
  <si>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</si>
  <si>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</si>
  <si>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</si>
  <si>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</si>
  <si>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</si>
  <si>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</si>
  <si>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</si>
  <si>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</si>
  <si>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</si>
  <si>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</si>
  <si>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</si>
  <si>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</si>
  <si>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</si>
  <si>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</si>
  <si>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</si>
  <si>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</si>
  <si>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</si>
  <si>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</si>
  <si>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</si>
  <si>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</si>
  <si>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</si>
  <si>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</si>
  <si>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</si>
  <si>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</si>
  <si>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</si>
  <si>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</si>
  <si>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</si>
  <si>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</si>
  <si>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</si>
  <si>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</si>
  <si>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</si>
  <si>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</si>
  <si>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</si>
  <si>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</si>
  <si>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</si>
  <si>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</si>
  <si>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</si>
  <si>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</si>
  <si>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</si>
  <si>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</si>
  <si>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</si>
  <si>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</si>
  <si>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</si>
  <si>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</si>
  <si>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</si>
  <si>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</si>
  <si>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</si>
  <si>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</si>
  <si>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</si>
  <si>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</si>
  <si>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</si>
  <si>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</si>
  <si>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</si>
  <si>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</si>
  <si>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</si>
  <si>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</si>
  <si>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</si>
  <si>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</si>
  <si>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</si>
  <si>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</si>
  <si>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</si>
  <si>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</si>
  <si>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</si>
  <si>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</si>
  <si>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</si>
  <si>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</si>
  <si>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</si>
  <si>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</si>
  <si>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</si>
  <si>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</si>
  <si>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</si>
  <si>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</si>
  <si>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</si>
  <si>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</si>
  <si>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</si>
  <si>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</si>
  <si>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</si>
  <si>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</si>
  <si>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</si>
  <si>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</si>
  <si>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</si>
  <si>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</si>
  <si>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</si>
  <si>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</si>
  <si>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</si>
  <si>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</si>
  <si>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</si>
  <si>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</si>
  <si>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</si>
  <si>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</si>
  <si>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</si>
  <si>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</si>
  <si>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</si>
  <si>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</si>
  <si>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</si>
  <si>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</si>
  <si>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</si>
  <si>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</si>
  <si>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</si>
  <si>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</si>
  <si>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</si>
  <si>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</si>
  <si>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</si>
  <si>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</si>
  <si>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</si>
  <si>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</si>
  <si>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</si>
  <si>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</si>
  <si>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</si>
  <si>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</si>
  <si>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</si>
  <si>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</si>
  <si>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</si>
  <si>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</si>
  <si>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</si>
  <si>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</si>
  <si>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</si>
  <si>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</si>
  <si>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</si>
  <si>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</si>
  <si>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</si>
  <si>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</si>
  <si>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</si>
  <si>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</si>
  <si>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</si>
  <si>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</si>
  <si>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</si>
  <si>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</si>
  <si>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</si>
  <si>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</si>
  <si>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</si>
  <si>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</si>
  <si>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</si>
  <si>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</si>
  <si>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</si>
  <si>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</si>
  <si>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</si>
  <si>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</si>
  <si>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</si>
  <si>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</si>
  <si>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</si>
  <si>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</si>
  <si>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</si>
  <si>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</si>
  <si>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</si>
  <si>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</si>
  <si>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</si>
  <si>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</si>
  <si>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</si>
  <si>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</si>
  <si>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</si>
  <si>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</si>
  <si>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</si>
  <si>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</si>
  <si>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</si>
  <si>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</si>
  <si>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</si>
  <si>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</si>
  <si>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</si>
  <si>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</si>
  <si>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</si>
  <si>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</si>
  <si>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</si>
  <si>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</si>
  <si>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</si>
  <si>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</si>
  <si>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</si>
  <si>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</si>
  <si>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</si>
  <si>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</si>
  <si>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</si>
  <si>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</si>
  <si>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</si>
  <si>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</si>
  <si>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</si>
  <si>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</si>
  <si>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</si>
  <si>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</si>
  <si>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</si>
  <si>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</si>
  <si>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</si>
  <si>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</si>
  <si>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</si>
  <si>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</si>
  <si>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</si>
  <si>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</si>
  <si>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</si>
  <si>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</si>
  <si>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</si>
  <si>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</si>
  <si>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</si>
  <si>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</si>
  <si>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</si>
  <si>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</si>
  <si>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</si>
  <si>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</si>
  <si>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</si>
  <si>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</si>
  <si>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</si>
  <si>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</si>
  <si>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</si>
  <si>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</si>
  <si>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</si>
  <si>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</si>
  <si>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</si>
  <si>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</si>
  <si>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</si>
  <si>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</si>
  <si>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</si>
  <si>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</si>
  <si>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</si>
  <si>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</si>
  <si>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</si>
  <si>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</si>
  <si>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</si>
  <si>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</si>
  <si>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</si>
  <si>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</si>
  <si>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</si>
  <si>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</si>
  <si>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</si>
  <si>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</si>
  <si>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</si>
  <si>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</si>
  <si>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</si>
  <si>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</si>
  <si>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</si>
  <si>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</si>
  <si>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</si>
  <si>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</si>
  <si>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</si>
  <si>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</si>
  <si>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</si>
  <si>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</si>
  <si>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</si>
  <si>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</si>
  <si>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</si>
  <si>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</si>
  <si>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</si>
  <si>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</si>
  <si>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</si>
  <si>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</si>
  <si>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</si>
  <si>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</si>
  <si>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</si>
  <si>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</si>
  <si>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</si>
  <si>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</si>
  <si>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</si>
  <si>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</si>
  <si>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</si>
  <si>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</si>
  <si>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</si>
  <si>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</si>
  <si>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</si>
  <si>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</si>
  <si>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</si>
  <si>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</si>
  <si>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</si>
  <si>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</si>
  <si>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</si>
  <si>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</si>
  <si>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</si>
  <si>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</si>
  <si>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</si>
  <si>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</si>
  <si>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</si>
  <si>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</si>
  <si>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</si>
  <si>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</si>
  <si>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</si>
  <si>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</si>
  <si>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</si>
  <si>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</si>
  <si>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</si>
  <si>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</si>
  <si>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</si>
  <si>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</si>
  <si>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</si>
  <si>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</si>
  <si>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</si>
  <si>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</si>
  <si>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</si>
  <si>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</si>
  <si>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</si>
  <si>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</si>
  <si>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</si>
  <si>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</si>
  <si>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</si>
  <si>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</si>
  <si>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</si>
  <si>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</si>
  <si>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</si>
  <si>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</si>
  <si>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</si>
  <si>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</si>
  <si>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</si>
  <si>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</si>
  <si>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</si>
  <si>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</si>
  <si>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</si>
  <si>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</si>
  <si>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</si>
  <si>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</si>
  <si>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</si>
  <si>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</si>
  <si>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</si>
  <si>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</si>
  <si>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</si>
  <si>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</si>
  <si>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</si>
  <si>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</si>
  <si>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</si>
  <si>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</si>
  <si>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</si>
  <si>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</si>
  <si>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</si>
  <si>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</si>
  <si>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</si>
  <si>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</si>
  <si>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</si>
  <si>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</si>
  <si>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</si>
  <si>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</si>
  <si>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</si>
  <si>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</si>
  <si>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</si>
  <si>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</si>
  <si>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</si>
  <si>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</si>
  <si>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</si>
  <si>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</si>
  <si>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</si>
  <si>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</si>
  <si>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</si>
  <si>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</si>
  <si>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</si>
  <si>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</si>
  <si>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</si>
  <si>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</si>
  <si>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</si>
  <si>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</si>
  <si>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</si>
  <si>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</si>
  <si>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</si>
  <si>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</si>
  <si>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</si>
  <si>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</si>
  <si>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</si>
  <si>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</si>
  <si>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</si>
  <si>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</si>
  <si>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</si>
  <si>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</si>
  <si>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</si>
  <si>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</si>
  <si>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</si>
  <si>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</si>
  <si>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</si>
  <si>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</si>
  <si>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</si>
  <si>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</si>
  <si>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</si>
  <si>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</si>
  <si>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</si>
  <si>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</si>
  <si>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</si>
  <si>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</si>
  <si>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</si>
  <si>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</si>
  <si>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</si>
  <si>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</si>
  <si>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</si>
  <si>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</si>
  <si>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</si>
  <si>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</si>
  <si>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</si>
  <si>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</si>
  <si>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</si>
  <si>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</si>
  <si>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</si>
  <si>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</si>
  <si>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</si>
  <si>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</si>
  <si>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</si>
  <si>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</si>
  <si>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</si>
  <si>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</si>
  <si>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</si>
  <si>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</si>
  <si>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</si>
  <si>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</si>
  <si>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</si>
  <si>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</si>
  <si>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</si>
  <si>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</si>
  <si>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</si>
  <si>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</si>
  <si>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</si>
  <si>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</si>
  <si>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</si>
  <si>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</si>
  <si>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</si>
  <si>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</si>
  <si>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</si>
  <si>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</si>
  <si>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</si>
  <si>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</si>
  <si>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</si>
  <si>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</si>
  <si>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</si>
  <si>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</si>
  <si>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</si>
  <si>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</si>
  <si>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</si>
  <si>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</si>
  <si>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</si>
  <si>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</si>
  <si>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</si>
  <si>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</si>
  <si>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</si>
  <si>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</si>
  <si>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</si>
  <si>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</si>
  <si>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</si>
  <si>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</si>
  <si>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</si>
  <si>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</si>
  <si>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</si>
  <si>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</si>
  <si>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</si>
  <si>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</si>
  <si>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</si>
  <si>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</si>
  <si>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</si>
  <si>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</si>
  <si>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</si>
  <si>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</si>
  <si>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</si>
  <si>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</si>
  <si>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</si>
  <si>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</si>
  <si>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</si>
  <si>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</si>
  <si>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</si>
  <si>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</si>
  <si>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</si>
  <si>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</si>
  <si>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</si>
  <si>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</si>
  <si>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</si>
  <si>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</si>
  <si>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</si>
  <si>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</si>
  <si>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</si>
  <si>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</si>
  <si>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</si>
  <si>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</si>
  <si>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</si>
  <si>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</si>
  <si>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</si>
  <si>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</si>
  <si>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</si>
  <si>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</si>
  <si>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</si>
  <si>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</si>
  <si>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</si>
  <si>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</si>
  <si>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</si>
  <si>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</si>
  <si>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</si>
  <si>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</si>
  <si>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</si>
  <si>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</si>
  <si>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</si>
  <si>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</si>
  <si>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</si>
  <si>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</si>
  <si>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</si>
  <si>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</si>
  <si>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</si>
  <si>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</si>
  <si>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</si>
  <si>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</si>
  <si>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</si>
  <si>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</si>
  <si>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</si>
  <si>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</si>
  <si>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</si>
  <si>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</si>
  <si>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</si>
  <si>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</si>
  <si>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</si>
  <si>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</si>
  <si>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</si>
  <si>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</si>
  <si>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</si>
  <si>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</si>
  <si>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</si>
  <si>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</si>
  <si>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</si>
  <si>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</si>
  <si>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</si>
  <si>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</si>
  <si>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</si>
  <si>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</si>
  <si>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</si>
  <si>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</si>
  <si>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</si>
  <si>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</si>
  <si>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</si>
  <si>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</si>
  <si>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</si>
  <si>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</si>
  <si>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</si>
  <si>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</si>
  <si>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</si>
  <si>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</si>
  <si>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</si>
  <si>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</si>
  <si>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</si>
  <si>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</si>
  <si>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</si>
  <si>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</si>
  <si>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</si>
  <si>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</si>
  <si>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</si>
  <si>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</si>
  <si>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</si>
  <si>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</si>
  <si>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</si>
  <si>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</si>
  <si>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</si>
  <si>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</si>
  <si>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</si>
  <si>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</si>
  <si>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</si>
  <si>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</si>
  <si>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</si>
  <si>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</si>
  <si>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</si>
  <si>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</si>
  <si>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</si>
  <si>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</si>
  <si>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</si>
  <si>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</si>
  <si>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</si>
  <si>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</si>
  <si>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</si>
  <si>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</si>
  <si>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</si>
  <si>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</si>
  <si>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</si>
  <si>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</si>
  <si>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</si>
  <si>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</si>
  <si>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</si>
  <si>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</si>
  <si>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</si>
  <si>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</si>
  <si>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</si>
  <si>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</si>
  <si>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</si>
  <si>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</si>
  <si>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</si>
  <si>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</si>
  <si>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</si>
  <si>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</si>
  <si>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</si>
  <si>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</si>
  <si>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</si>
  <si>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</si>
  <si>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</si>
  <si>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</si>
  <si>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</si>
  <si>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</si>
  <si>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</si>
  <si>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</si>
  <si>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</si>
  <si>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</si>
  <si>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</si>
  <si>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</si>
  <si>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</si>
  <si>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</si>
  <si>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</si>
  <si>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</si>
  <si>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</si>
  <si>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</si>
  <si>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</si>
  <si>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</si>
  <si>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</si>
  <si>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</si>
  <si>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</si>
  <si>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</si>
  <si>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</si>
  <si>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</si>
  <si>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</si>
  <si>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</si>
  <si>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</si>
  <si>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</si>
  <si>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</si>
  <si>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</si>
  <si>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</si>
  <si>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</si>
  <si>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</si>
  <si>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</si>
  <si>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</si>
  <si>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</si>
  <si>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</si>
  <si>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</si>
  <si>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</si>
  <si>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</si>
  <si>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</si>
  <si>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</si>
  <si>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</si>
  <si>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</si>
  <si>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</si>
  <si>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</si>
  <si>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</si>
  <si>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</si>
  <si>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</si>
  <si>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</si>
  <si>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</si>
  <si>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</si>
  <si>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</si>
  <si>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</si>
  <si>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</si>
  <si>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</si>
  <si>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</si>
  <si>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</si>
  <si>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</si>
  <si>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</si>
  <si>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</si>
  <si>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</si>
  <si>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</si>
  <si>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</si>
  <si>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</si>
  <si>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</si>
  <si>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</si>
  <si>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</si>
  <si>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</si>
  <si>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</si>
  <si>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</si>
  <si>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</si>
  <si>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</si>
  <si>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</si>
  <si>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</si>
  <si>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</si>
  <si>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</si>
  <si>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</si>
  <si>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</si>
  <si>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</si>
  <si>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</si>
  <si>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</si>
  <si>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</si>
  <si>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</si>
  <si>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</si>
  <si>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</si>
  <si>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</si>
  <si>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</si>
  <si>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</si>
  <si>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</si>
  <si>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</si>
  <si>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</si>
  <si>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</si>
  <si>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</si>
  <si>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</si>
  <si>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</si>
  <si>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</si>
  <si>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</si>
  <si>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</si>
  <si>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</si>
  <si>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</si>
  <si>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</si>
  <si>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</si>
  <si>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</si>
  <si>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</si>
  <si>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</si>
  <si>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</si>
  <si>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</si>
  <si>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</si>
  <si>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</si>
  <si>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</si>
  <si>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</si>
  <si>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</si>
  <si>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</si>
  <si>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</si>
  <si>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</si>
  <si>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</si>
  <si>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</si>
  <si>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</si>
  <si>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</si>
  <si>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</si>
  <si>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</si>
  <si>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</si>
  <si>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</si>
  <si>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</si>
  <si>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</si>
  <si>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</si>
  <si>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</si>
  <si>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</si>
  <si>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</si>
  <si>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</si>
  <si>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</si>
  <si>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</si>
  <si>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</si>
  <si>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</si>
  <si>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</si>
  <si>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</si>
  <si>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</si>
  <si>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</si>
  <si>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</si>
  <si>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</si>
  <si>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</si>
  <si>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</si>
  <si>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</si>
  <si>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</si>
  <si>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</si>
  <si>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</si>
  <si>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</si>
  <si>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</si>
  <si>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</si>
  <si>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</si>
  <si>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</si>
  <si>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</si>
  <si>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</si>
  <si>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</si>
  <si>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</si>
  <si>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</si>
  <si>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</si>
  <si>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</si>
  <si>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</si>
  <si>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</si>
  <si>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</si>
  <si>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</si>
  <si>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</si>
  <si>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</si>
  <si>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</si>
  <si>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</si>
  <si>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</si>
  <si>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</si>
  <si>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</si>
  <si>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</si>
  <si>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</si>
  <si>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</si>
  <si>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</si>
  <si>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</si>
  <si>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</si>
  <si>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</si>
  <si>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</si>
  <si>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</si>
  <si>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</si>
  <si>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</si>
  <si>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</si>
  <si>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</si>
  <si>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</si>
  <si>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</si>
  <si>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</si>
  <si>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</si>
  <si>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</si>
  <si>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</si>
  <si>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</si>
  <si>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</si>
  <si>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</si>
  <si>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</si>
  <si>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</si>
  <si>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</si>
  <si>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</si>
  <si>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</si>
  <si>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</si>
  <si>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</si>
  <si>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</si>
  <si>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</si>
  <si>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</si>
  <si>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</si>
  <si>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</si>
  <si>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</si>
  <si>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</si>
  <si>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</si>
  <si>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</si>
  <si>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</si>
  <si>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</si>
  <si>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</si>
  <si>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</si>
  <si>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</si>
  <si>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</si>
  <si>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</si>
  <si>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</si>
  <si>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</si>
  <si>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</si>
  <si>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</si>
  <si>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</si>
  <si>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</si>
  <si>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</si>
  <si>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</si>
  <si>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</si>
  <si>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</si>
  <si>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</si>
  <si>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</si>
  <si>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</si>
  <si>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</si>
  <si>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</si>
  <si>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</si>
  <si>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</si>
  <si>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</si>
  <si>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</si>
  <si>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</si>
  <si>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</si>
  <si>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</si>
  <si>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</si>
  <si>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</si>
  <si>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</si>
  <si>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</si>
  <si>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</si>
  <si>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</si>
  <si>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</si>
  <si>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</si>
  <si>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</si>
  <si>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</si>
  <si>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</si>
  <si>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</si>
  <si>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</si>
  <si>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</si>
  <si>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</si>
  <si>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</si>
  <si>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</si>
  <si>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</si>
  <si>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</si>
  <si>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</si>
  <si>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</si>
  <si>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</si>
  <si>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</si>
  <si>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</si>
  <si>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</si>
  <si>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</si>
  <si>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</si>
  <si>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</si>
  <si>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</si>
  <si>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</si>
  <si>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</si>
  <si>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</si>
  <si>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</si>
  <si>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</si>
  <si>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</si>
  <si>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</si>
  <si>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</si>
  <si>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</si>
  <si>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</si>
  <si>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</si>
  <si>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</si>
  <si>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</si>
  <si>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</si>
  <si>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</si>
  <si>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</si>
  <si>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</si>
  <si>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</si>
  <si>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</si>
  <si>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</si>
  <si>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</si>
  <si>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</si>
  <si>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</si>
  <si>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</si>
  <si>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</si>
  <si>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</si>
  <si>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</si>
  <si>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</si>
  <si>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</si>
  <si>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</si>
  <si>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</si>
  <si>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</si>
  <si>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</si>
  <si>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</si>
  <si>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</si>
  <si>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</si>
  <si>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</si>
  <si>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</si>
  <si>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</si>
  <si>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</si>
  <si>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</si>
  <si>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</si>
  <si>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</si>
  <si>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</si>
  <si>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</si>
  <si>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</si>
  <si>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</si>
  <si>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</si>
  <si>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</si>
  <si>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</si>
  <si>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</si>
  <si>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</si>
  <si>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</si>
  <si>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</si>
  <si>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</si>
  <si>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</si>
  <si>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</si>
  <si>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</si>
  <si>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</si>
  <si>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</si>
  <si>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</si>
  <si>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</si>
  <si>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</si>
  <si>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</si>
  <si>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</si>
  <si>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</si>
  <si>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</si>
  <si>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</si>
  <si>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</si>
  <si>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</si>
  <si>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</si>
  <si>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</si>
  <si>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</si>
  <si>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</si>
  <si>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</si>
  <si>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</si>
  <si>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</si>
  <si>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</si>
  <si>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</si>
  <si>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</si>
  <si>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</si>
  <si>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</si>
  <si>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</si>
  <si>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</si>
  <si>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</si>
  <si>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</si>
  <si>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</si>
  <si>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</si>
  <si>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</si>
  <si>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</si>
  <si>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</si>
  <si>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</si>
  <si>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</si>
  <si>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</si>
  <si>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</si>
  <si>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</si>
  <si>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</si>
  <si>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</si>
  <si>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</si>
  <si>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</si>
  <si>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</si>
  <si>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</si>
  <si>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</si>
  <si>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</si>
  <si>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</si>
  <si>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</si>
  <si>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</si>
  <si>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</si>
  <si>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</si>
  <si>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</si>
  <si>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</si>
  <si>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</si>
  <si>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</si>
  <si>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</si>
  <si>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</si>
  <si>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</si>
  <si>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</si>
  <si>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</si>
  <si>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</si>
  <si>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</si>
  <si>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</si>
  <si>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</si>
  <si>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</si>
  <si>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</si>
  <si>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</si>
  <si>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</si>
  <si>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</si>
  <si>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</si>
  <si>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</si>
  <si>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</si>
  <si>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</si>
  <si>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</si>
  <si>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</si>
  <si>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</si>
  <si>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</si>
  <si>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</si>
  <si>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</si>
  <si>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</si>
  <si>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</si>
  <si>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</si>
  <si>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</si>
  <si>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</si>
  <si>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</si>
  <si>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</si>
  <si>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</si>
  <si>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</si>
  <si>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</si>
  <si>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</si>
  <si>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</si>
  <si>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</si>
  <si>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</si>
  <si>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</si>
  <si>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</si>
  <si>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</si>
  <si>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</si>
  <si>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</si>
  <si>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</si>
  <si>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</si>
  <si>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</si>
  <si>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</si>
  <si>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</si>
  <si>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</si>
  <si>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</si>
  <si>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</si>
  <si>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</si>
  <si>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</si>
  <si>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</si>
  <si>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</si>
  <si>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</si>
  <si>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</si>
  <si>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</si>
  <si>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</si>
  <si>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</si>
  <si>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</si>
  <si>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</si>
  <si>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</si>
  <si>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</si>
  <si>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</si>
  <si>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</si>
  <si>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</si>
  <si>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</si>
  <si>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</si>
  <si>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</si>
  <si>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</si>
  <si>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</si>
  <si>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</si>
  <si>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</si>
  <si>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</si>
  <si>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</si>
  <si>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</si>
  <si>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</si>
  <si>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</si>
  <si>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</si>
  <si>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</si>
  <si>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</si>
  <si>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</si>
  <si>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</si>
  <si>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</si>
  <si>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</si>
  <si>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</si>
  <si>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</si>
  <si>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</si>
  <si>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</si>
  <si>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</si>
  <si>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</si>
  <si>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</si>
  <si>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</si>
  <si>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</si>
  <si>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</si>
  <si>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</si>
  <si>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</si>
  <si>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</si>
  <si>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</si>
  <si>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</si>
  <si>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</si>
  <si>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</si>
  <si>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</si>
  <si>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</si>
  <si>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</si>
  <si>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</si>
  <si>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</si>
  <si>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</si>
  <si>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</si>
  <si>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</si>
  <si>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</si>
  <si>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</si>
  <si>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</si>
  <si>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</si>
  <si>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</si>
  <si>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</si>
  <si>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</si>
  <si>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</si>
  <si>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</si>
  <si>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</si>
  <si>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</si>
  <si>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</si>
  <si>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</si>
  <si>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</si>
  <si>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</si>
  <si>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</si>
  <si>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</si>
  <si>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</si>
  <si>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</si>
  <si>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</si>
  <si>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</si>
  <si>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</si>
  <si>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</si>
  <si>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</si>
  <si>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</si>
  <si>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</si>
  <si>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</si>
  <si>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</si>
  <si>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</si>
  <si>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</si>
  <si>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</si>
  <si>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</si>
  <si>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</si>
  <si>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</si>
  <si>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</si>
  <si>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</si>
  <si>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</si>
  <si>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</si>
  <si>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</si>
  <si>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</si>
  <si>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</si>
  <si>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</si>
  <si>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</si>
  <si>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</si>
  <si>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</si>
  <si>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</si>
  <si>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</si>
  <si>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</si>
  <si>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</si>
  <si>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</si>
  <si>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</si>
  <si>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</si>
  <si>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</si>
  <si>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</si>
  <si>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</si>
  <si>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</si>
  <si>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</si>
  <si>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</si>
  <si>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</si>
  <si>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</si>
  <si>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</si>
  <si>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</si>
  <si>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</si>
  <si>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</si>
  <si>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</si>
  <si>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</si>
  <si>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</si>
  <si>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</si>
  <si>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</si>
  <si>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</si>
  <si>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</si>
  <si>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</si>
  <si>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</si>
  <si>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</si>
  <si>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</si>
  <si>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</si>
  <si>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</si>
  <si>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</si>
  <si>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</si>
  <si>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</si>
  <si>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</si>
  <si>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</si>
  <si>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</si>
  <si>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</si>
  <si>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</si>
  <si>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</si>
  <si>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</si>
  <si>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</si>
  <si>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</si>
  <si>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</si>
  <si>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</si>
  <si>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</si>
  <si>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</si>
  <si>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</si>
  <si>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</si>
  <si>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</si>
  <si>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</si>
  <si>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</si>
  <si>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</si>
  <si>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</si>
  <si>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</si>
  <si>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</si>
  <si>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</si>
  <si>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</si>
  <si>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</si>
  <si>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</si>
  <si>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</si>
  <si>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</si>
  <si>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</si>
  <si>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</si>
  <si>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</si>
  <si>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</si>
  <si>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</si>
  <si>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</si>
  <si>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</si>
  <si>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</si>
  <si>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</si>
  <si>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</si>
  <si>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</si>
  <si>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</si>
  <si>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</si>
  <si>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</si>
  <si>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</si>
  <si>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</si>
  <si>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</si>
  <si>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</si>
  <si>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</si>
  <si>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</si>
  <si>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</si>
  <si>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</si>
  <si>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</si>
  <si>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</si>
  <si>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</si>
  <si>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</si>
  <si>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</si>
  <si>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</si>
  <si>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</si>
  <si>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</si>
  <si>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</si>
  <si>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</si>
  <si>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</si>
  <si>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</si>
  <si>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</si>
  <si>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</si>
  <si>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</si>
  <si>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</si>
  <si>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</si>
  <si>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</si>
  <si>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</si>
  <si>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</si>
  <si>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</si>
  <si>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</si>
  <si>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</si>
  <si>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</si>
  <si>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</si>
  <si>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</si>
  <si>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</si>
  <si>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</si>
  <si>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</si>
  <si>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</si>
  <si>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</si>
  <si>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</si>
  <si>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</si>
  <si>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</si>
  <si>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</si>
  <si>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</si>
  <si>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</si>
  <si>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</si>
  <si>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</si>
  <si>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</si>
  <si>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</si>
  <si>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</si>
  <si>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</si>
  <si>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</si>
  <si>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</si>
  <si>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</si>
  <si>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</si>
  <si>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</si>
  <si>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</si>
  <si>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</si>
  <si>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</si>
  <si>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</si>
  <si>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</si>
  <si>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</si>
  <si>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</si>
  <si>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</si>
  <si>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</si>
  <si>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</si>
  <si>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</si>
  <si>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</si>
  <si>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</si>
  <si>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</si>
  <si>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</si>
  <si>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</si>
  <si>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</si>
  <si>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</si>
  <si>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</si>
  <si>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</si>
  <si>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</si>
  <si>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</si>
  <si>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</si>
  <si>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</si>
  <si>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</si>
  <si>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</si>
  <si>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</si>
  <si>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</si>
  <si>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</si>
  <si>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</si>
  <si>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</si>
  <si>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</si>
  <si>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</si>
  <si>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</si>
  <si>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</si>
  <si>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</si>
  <si>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</si>
  <si>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</si>
  <si>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</si>
  <si>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</si>
  <si>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</si>
  <si>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</si>
  <si>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</si>
  <si>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</si>
  <si>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</si>
  <si>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</si>
  <si>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</si>
  <si>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</si>
  <si>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</si>
  <si>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</si>
  <si>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</si>
  <si>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</si>
  <si>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</si>
  <si>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</si>
  <si>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</si>
  <si>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</si>
  <si>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</si>
  <si>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</si>
  <si>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</si>
  <si>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</si>
  <si>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</si>
  <si>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</si>
  <si>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</si>
  <si>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</si>
  <si>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</si>
  <si>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</si>
  <si>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</si>
  <si>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</si>
  <si>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</si>
  <si>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</si>
  <si>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</si>
  <si>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</si>
  <si>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</si>
  <si>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</si>
  <si>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</si>
  <si>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</si>
  <si>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</si>
  <si>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</si>
  <si>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</si>
  <si>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</si>
  <si>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</si>
  <si>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</si>
  <si>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</si>
  <si>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</si>
  <si>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</si>
  <si>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</si>
  <si>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</si>
  <si>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</si>
  <si>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</si>
  <si>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</si>
  <si>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</si>
  <si>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</si>
  <si>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</si>
  <si>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</si>
  <si>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</si>
  <si>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</si>
  <si>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</si>
  <si>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</si>
  <si>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</si>
  <si>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</si>
  <si>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</si>
  <si>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</si>
  <si>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</si>
  <si>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</si>
  <si>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</si>
  <si>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</si>
  <si>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</si>
  <si>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</si>
  <si>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</si>
  <si>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</si>
  <si>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</si>
  <si>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</si>
  <si>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</si>
  <si>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</si>
  <si>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</si>
  <si>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</si>
  <si>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</si>
  <si>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</si>
  <si>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</si>
  <si>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</si>
  <si>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</si>
  <si>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</si>
  <si>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</si>
  <si>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</si>
  <si>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</si>
  <si>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</si>
  <si>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</si>
  <si>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</si>
  <si>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</si>
  <si>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</si>
  <si>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</si>
  <si>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</si>
  <si>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</si>
  <si>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</si>
  <si>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</si>
  <si>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</si>
  <si>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</si>
  <si>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</si>
  <si>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</si>
  <si>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</si>
  <si>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</si>
  <si>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</si>
  <si>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</si>
  <si>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</si>
  <si>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</si>
  <si>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</si>
  <si>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</si>
  <si>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</si>
  <si>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</si>
  <si>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</si>
  <si>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</si>
  <si>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</si>
  <si>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</si>
  <si>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</si>
  <si>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</si>
  <si>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</si>
  <si>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</si>
  <si>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</si>
  <si>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</si>
  <si>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</si>
  <si>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</si>
  <si>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</si>
  <si>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</si>
  <si>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</si>
  <si>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</si>
  <si>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</si>
  <si>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</si>
  <si>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</si>
  <si>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</si>
  <si>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</si>
  <si>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</si>
  <si>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</si>
  <si>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</si>
  <si>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</si>
  <si>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</si>
  <si>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</si>
  <si>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</si>
  <si>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</si>
  <si>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</si>
  <si>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</si>
  <si>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</si>
  <si>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</si>
  <si>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</si>
  <si>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</si>
  <si>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</si>
  <si>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</si>
  <si>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</si>
  <si>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</si>
  <si>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</si>
  <si>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</si>
  <si>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</si>
  <si>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</si>
  <si>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</si>
  <si>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</si>
  <si>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</si>
  <si>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</si>
  <si>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</si>
  <si>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</si>
  <si>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</si>
  <si>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</si>
  <si>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</si>
  <si>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</si>
  <si>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</si>
  <si>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</si>
  <si>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</si>
  <si>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</si>
  <si>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</si>
  <si>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</si>
  <si>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</si>
  <si>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</si>
  <si>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</si>
  <si>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</si>
  <si>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</si>
  <si>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</si>
  <si>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</si>
  <si>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</si>
  <si>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</si>
  <si>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</si>
  <si>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</si>
  <si>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</si>
  <si>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</si>
  <si>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</si>
  <si>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</si>
  <si>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</si>
  <si>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</si>
  <si>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</si>
  <si>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</si>
  <si>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</si>
  <si>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</si>
  <si>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</si>
  <si>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</si>
  <si>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</si>
  <si>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</si>
  <si>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</si>
  <si>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</si>
  <si>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</si>
  <si>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</si>
  <si>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</si>
  <si>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</si>
  <si>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</si>
  <si>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</si>
  <si>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</si>
  <si>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</si>
  <si>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</si>
  <si>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</si>
  <si>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</si>
  <si>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</si>
  <si>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</si>
  <si>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</si>
  <si>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</si>
  <si>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</si>
  <si>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</si>
  <si>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</si>
  <si>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</si>
  <si>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</si>
  <si>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</si>
  <si>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</si>
  <si>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</si>
  <si>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</si>
  <si>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</si>
  <si>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</si>
  <si>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</si>
  <si>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</si>
  <si>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</si>
  <si>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</si>
  <si>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</si>
  <si>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</si>
  <si>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</si>
  <si>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</si>
  <si>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</si>
  <si>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</si>
  <si>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</si>
  <si>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</si>
  <si>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</si>
  <si>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</si>
  <si>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</si>
  <si>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</si>
  <si>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</si>
  <si>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</si>
  <si>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</si>
  <si>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</si>
  <si>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</si>
  <si>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</si>
  <si>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</si>
  <si>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</si>
  <si>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</si>
  <si>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</si>
  <si>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</si>
  <si>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</si>
  <si>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</si>
  <si>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</si>
  <si>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</si>
  <si>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</si>
  <si>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</si>
  <si>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</si>
  <si>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</si>
  <si>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</si>
  <si>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</si>
  <si>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</si>
  <si>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</si>
  <si>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</si>
  <si>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</si>
  <si>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</si>
  <si>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</si>
  <si>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</si>
  <si>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</si>
  <si>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</si>
  <si>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</si>
  <si>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</si>
  <si>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</si>
  <si>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</si>
  <si>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</si>
  <si>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</si>
  <si>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</si>
  <si>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</si>
  <si>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</si>
  <si>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</si>
  <si>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</si>
  <si>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</si>
  <si>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</si>
  <si>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</si>
  <si>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</si>
  <si>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</si>
  <si>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</si>
  <si>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</si>
  <si>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</si>
  <si>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</si>
  <si>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</si>
  <si>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</si>
  <si>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</si>
  <si>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</si>
  <si>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</si>
  <si>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</si>
  <si>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</si>
  <si>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</si>
  <si>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</si>
  <si>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</si>
  <si>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</si>
  <si>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</si>
  <si>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</si>
  <si>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</si>
  <si>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</si>
  <si>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</si>
  <si>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</si>
  <si>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</si>
  <si>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</si>
  <si>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</si>
  <si>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</si>
  <si>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</si>
  <si>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</si>
  <si>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</si>
  <si>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</si>
  <si>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</si>
  <si>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</si>
  <si>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</si>
  <si>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</si>
  <si>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</si>
  <si>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</si>
  <si>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</si>
  <si>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</si>
  <si>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</si>
  <si>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</si>
  <si>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</si>
  <si>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</si>
  <si>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</si>
  <si>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</si>
  <si>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</si>
  <si>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</si>
  <si>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</si>
  <si>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</si>
  <si>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</si>
  <si>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</si>
  <si>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</si>
  <si>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</si>
  <si>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</si>
  <si>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</si>
  <si>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</si>
  <si>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</si>
  <si>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</si>
  <si>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</si>
  <si>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</si>
  <si>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</si>
  <si>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</si>
  <si>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</si>
  <si>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</si>
  <si>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</si>
  <si>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</si>
  <si>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</si>
  <si>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</si>
  <si>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</si>
  <si>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</si>
  <si>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</si>
  <si>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</si>
  <si>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</si>
  <si>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</si>
  <si>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</si>
  <si>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</si>
  <si>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</si>
  <si>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</si>
  <si>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</si>
  <si>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</si>
  <si>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</si>
  <si>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</si>
  <si>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</si>
  <si>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</si>
  <si>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</si>
  <si>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</si>
  <si>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</si>
  <si>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</si>
  <si>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</si>
  <si>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</si>
  <si>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</si>
  <si>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</si>
  <si>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</si>
  <si>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</si>
  <si>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</si>
  <si>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</si>
  <si>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</si>
  <si>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</si>
  <si>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</si>
  <si>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</si>
  <si>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</si>
  <si>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</si>
  <si>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</si>
  <si>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</si>
  <si>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</si>
  <si>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</si>
  <si>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</si>
  <si>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</si>
  <si>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</si>
  <si>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</si>
  <si>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</si>
  <si>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</si>
  <si>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</si>
  <si>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</si>
  <si>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</si>
  <si>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</si>
  <si>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</si>
  <si>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</si>
  <si>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</si>
  <si>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</si>
  <si>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</si>
  <si>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</si>
  <si>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</si>
  <si>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</si>
  <si>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</si>
  <si>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</si>
  <si>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</si>
  <si>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</si>
  <si>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</si>
  <si>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</si>
  <si>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</si>
  <si>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</si>
  <si>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</si>
  <si>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</si>
  <si>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</si>
  <si>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</si>
  <si>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</si>
  <si>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</si>
  <si>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</si>
  <si>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</si>
  <si>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</si>
  <si>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</si>
  <si>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</si>
  <si>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</si>
  <si>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</si>
  <si>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</si>
  <si>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</si>
  <si>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</si>
  <si>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</si>
  <si>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</si>
  <si>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</si>
  <si>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</si>
  <si>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</si>
  <si>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</si>
  <si>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</si>
  <si>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</si>
  <si>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</si>
  <si>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</si>
  <si>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</si>
  <si>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</si>
  <si>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</si>
  <si>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</si>
  <si>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</si>
  <si>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</si>
  <si>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</si>
  <si>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</si>
  <si>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</si>
  <si>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</si>
  <si>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</si>
  <si>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</si>
  <si>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</si>
  <si>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</si>
  <si>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</si>
  <si>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</si>
  <si>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</si>
  <si>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</si>
  <si>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</si>
  <si>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</si>
  <si>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</si>
  <si>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</si>
  <si>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</si>
  <si>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</si>
  <si>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</si>
  <si>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</si>
  <si>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</si>
  <si>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</si>
  <si>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</si>
  <si>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</si>
  <si>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</si>
  <si>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</si>
  <si>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</si>
  <si>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</si>
  <si>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</si>
  <si>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</si>
  <si>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</si>
  <si>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</si>
  <si>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</si>
  <si>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</si>
  <si>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</si>
  <si>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</si>
  <si>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</si>
  <si>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</si>
  <si>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</si>
  <si>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</si>
  <si>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</si>
  <si>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</si>
  <si>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</si>
  <si>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</si>
  <si>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</si>
  <si>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</si>
  <si>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</si>
  <si>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</si>
  <si>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</si>
  <si>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</si>
  <si>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</si>
  <si>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</si>
  <si>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</si>
  <si>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</si>
  <si>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</si>
  <si>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</si>
  <si>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</si>
  <si>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</si>
  <si>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</si>
  <si>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</si>
  <si>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</si>
  <si>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</si>
  <si>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</si>
  <si>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</si>
  <si>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</si>
  <si>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</si>
  <si>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</si>
  <si>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</si>
  <si>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</si>
  <si>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</si>
  <si>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</si>
  <si>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</si>
  <si>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</si>
  <si>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</si>
  <si>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</si>
  <si>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</si>
  <si>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</si>
  <si>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</si>
  <si>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</si>
  <si>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</si>
  <si>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</si>
  <si>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</si>
  <si>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</si>
  <si>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</si>
  <si>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</si>
  <si>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</si>
  <si>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</si>
  <si>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</si>
  <si>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</si>
  <si>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</si>
  <si>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</si>
  <si>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</si>
  <si>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</si>
  <si>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</si>
  <si>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</si>
  <si>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</si>
  <si>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</si>
  <si>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</si>
  <si>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</si>
  <si>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</si>
  <si>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</si>
  <si>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</si>
  <si>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</si>
  <si>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</si>
  <si>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</si>
  <si>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</si>
  <si>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</si>
  <si>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</si>
  <si>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</si>
  <si>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</si>
  <si>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</si>
  <si>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</si>
  <si>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</si>
  <si>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</si>
  <si>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</si>
  <si>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</si>
  <si>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</si>
  <si>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</si>
  <si>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</si>
  <si>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</si>
  <si>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</si>
  <si>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</si>
  <si>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</si>
  <si>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</si>
  <si>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</si>
  <si>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</si>
  <si>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</si>
  <si>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</si>
  <si>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</si>
  <si>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</si>
  <si>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</si>
  <si>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</si>
  <si>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</si>
  <si>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</si>
  <si>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</si>
  <si>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</si>
  <si>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</si>
  <si>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</si>
  <si>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</si>
  <si>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</si>
  <si>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</si>
  <si>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</si>
  <si>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</si>
  <si>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</si>
  <si>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</si>
  <si>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</si>
  <si>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</si>
  <si>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</si>
  <si>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</si>
  <si>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</si>
  <si>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</si>
  <si>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</si>
  <si>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</si>
  <si>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</si>
  <si>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</si>
  <si>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</si>
  <si>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</si>
  <si>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</si>
  <si>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</si>
  <si>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</si>
  <si>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</si>
  <si>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</si>
  <si>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</si>
  <si>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</si>
  <si>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</si>
  <si>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</si>
  <si>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</si>
  <si>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</si>
  <si>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</si>
  <si>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</si>
  <si>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</si>
  <si>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</si>
  <si>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</si>
  <si>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</si>
  <si>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</si>
  <si>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</si>
  <si>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</si>
  <si>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</si>
  <si>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</si>
  <si>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</si>
  <si>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</si>
  <si>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</si>
  <si>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</si>
  <si>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</si>
  <si>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</si>
  <si>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</si>
  <si>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</si>
  <si>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</si>
  <si>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</si>
  <si>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</si>
  <si>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</si>
  <si>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</si>
  <si>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</si>
  <si>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</si>
  <si>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</si>
  <si>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</si>
  <si>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</si>
  <si>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</si>
  <si>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</si>
  <si>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</si>
  <si>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</si>
  <si>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</si>
  <si>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</si>
  <si>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</si>
  <si>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</si>
  <si>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</si>
  <si>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</si>
  <si>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</si>
  <si>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</si>
  <si>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</si>
  <si>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</si>
  <si>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</si>
  <si>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</si>
  <si>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</si>
  <si>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</si>
  <si>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</si>
  <si>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</si>
  <si>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</si>
  <si>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</si>
  <si>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</si>
  <si>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</si>
  <si>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</si>
  <si>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</si>
  <si>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</si>
  <si>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</si>
  <si>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</si>
  <si>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</si>
  <si>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</si>
  <si>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</si>
  <si>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</si>
  <si>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</si>
  <si>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</si>
  <si>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</si>
  <si>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</si>
  <si>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</si>
  <si>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</si>
  <si>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</si>
  <si>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</si>
  <si>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</si>
  <si>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</si>
  <si>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</si>
  <si>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</si>
  <si>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</si>
  <si>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</si>
  <si>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</si>
  <si>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</si>
  <si>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</si>
  <si>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</si>
  <si>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</si>
  <si>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</si>
  <si>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</si>
  <si>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</si>
  <si>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</si>
  <si>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</si>
  <si>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</si>
  <si>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</si>
  <si>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</si>
  <si>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</si>
  <si>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</si>
  <si>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</si>
  <si>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</si>
  <si>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</si>
  <si>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</si>
  <si>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</si>
  <si>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</si>
  <si>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</si>
  <si>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</si>
  <si>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</si>
  <si>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</si>
  <si>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</si>
  <si>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</si>
  <si>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</si>
  <si>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</si>
  <si>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</si>
  <si>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</si>
  <si>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</si>
  <si>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</si>
  <si>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</si>
  <si>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</si>
  <si>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</si>
  <si>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</si>
  <si>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</si>
  <si>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</si>
  <si>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</si>
  <si>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</si>
  <si>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</si>
  <si>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</si>
  <si>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</si>
  <si>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</si>
  <si>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</si>
  <si>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</si>
  <si>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</si>
  <si>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</si>
  <si>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</si>
  <si>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</si>
  <si>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</si>
  <si>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</si>
  <si>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</si>
  <si>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</si>
  <si>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</si>
  <si>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</si>
  <si>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</si>
  <si>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</si>
  <si>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</si>
  <si>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</si>
  <si>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</si>
  <si>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</si>
  <si>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</si>
  <si>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</si>
  <si>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</si>
  <si>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</si>
  <si>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</si>
  <si>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</si>
  <si>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</si>
  <si>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</si>
  <si>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</si>
  <si>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</si>
  <si>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</si>
  <si>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</si>
  <si>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</si>
  <si>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</si>
  <si>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</si>
  <si>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</si>
  <si>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</si>
  <si>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</si>
  <si>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</si>
  <si>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</si>
  <si>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</si>
  <si>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</si>
  <si>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</si>
  <si>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</si>
  <si>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</si>
  <si>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</si>
  <si>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</si>
  <si>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</si>
  <si>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</si>
  <si>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</si>
  <si>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</si>
  <si>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</si>
  <si>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</si>
  <si>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</si>
  <si>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</si>
  <si>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</si>
  <si>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</si>
  <si>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</si>
  <si>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</si>
  <si>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</si>
  <si>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</si>
  <si>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</si>
  <si>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</si>
  <si>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</si>
  <si>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</si>
  <si>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</si>
  <si>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</si>
  <si>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</si>
  <si>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</si>
  <si>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</si>
  <si>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</si>
  <si>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</si>
  <si>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</si>
  <si>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</si>
  <si>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</si>
  <si>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</si>
  <si>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</si>
  <si>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</si>
  <si>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</si>
  <si>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</si>
  <si>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</si>
  <si>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</si>
  <si>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</si>
  <si>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</si>
  <si>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</si>
  <si>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</si>
  <si>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</si>
  <si>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</si>
  <si>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</si>
  <si>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</si>
  <si>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</si>
  <si>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</si>
  <si>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</si>
  <si>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</si>
  <si>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</si>
  <si>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</si>
  <si>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</si>
  <si>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</si>
  <si>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</si>
  <si>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</si>
  <si>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</si>
  <si>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</si>
  <si>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</si>
  <si>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</si>
  <si>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</si>
  <si>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</si>
  <si>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</si>
  <si>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</si>
  <si>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</si>
  <si>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</si>
  <si>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</si>
  <si>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</si>
  <si>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</si>
  <si>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</si>
  <si>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</si>
  <si>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</si>
  <si>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</si>
  <si>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</si>
  <si>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</si>
  <si>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</si>
  <si>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</si>
  <si>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</si>
  <si>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</si>
  <si>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</si>
  <si>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</si>
  <si>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</si>
  <si>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</si>
  <si>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</si>
  <si>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</si>
  <si>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</si>
  <si>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</si>
  <si>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</si>
  <si>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</si>
  <si>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</si>
  <si>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</si>
  <si>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</si>
  <si>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</si>
  <si>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</si>
  <si>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</si>
  <si>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</si>
  <si>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</si>
  <si>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</si>
  <si>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</si>
  <si>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</si>
  <si>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</si>
  <si>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</si>
  <si>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</si>
  <si>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</si>
  <si>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</si>
  <si>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</si>
  <si>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</si>
  <si>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</si>
  <si>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</si>
  <si>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</si>
  <si>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</si>
  <si>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</si>
  <si>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</si>
  <si>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</si>
  <si>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</si>
  <si>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</si>
  <si>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</si>
  <si>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</si>
  <si>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</si>
  <si>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</si>
  <si>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</si>
  <si>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</si>
  <si>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</si>
  <si>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</si>
  <si>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</si>
  <si>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</si>
  <si>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</si>
  <si>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</si>
  <si>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</si>
  <si>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</si>
  <si>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</si>
  <si>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</si>
  <si>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</si>
  <si>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</si>
  <si>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</si>
  <si>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</si>
  <si>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</si>
  <si>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</si>
  <si>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</si>
  <si>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</si>
  <si>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</si>
  <si>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</si>
  <si>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</si>
  <si>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</si>
  <si>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</si>
  <si>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</si>
  <si>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</si>
  <si>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</si>
  <si>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</si>
  <si>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</si>
  <si>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</si>
  <si>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</si>
  <si>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</si>
  <si>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</si>
  <si>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</si>
  <si>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</si>
  <si>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</si>
  <si>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</si>
  <si>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</si>
  <si>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</si>
  <si>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</si>
  <si>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</si>
  <si>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</si>
  <si>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</si>
  <si>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</si>
  <si>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</si>
  <si>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</si>
  <si>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</si>
  <si>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</si>
  <si>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</si>
  <si>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</si>
  <si>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</si>
  <si>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</si>
  <si>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</si>
  <si>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</si>
  <si>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</si>
  <si>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</si>
  <si>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</si>
  <si>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</si>
  <si>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</si>
  <si>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</si>
  <si>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</si>
  <si>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</si>
  <si>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</si>
  <si>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</si>
  <si>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</si>
  <si>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</si>
  <si>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</si>
  <si>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</si>
  <si>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</si>
  <si>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</si>
  <si>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</si>
  <si>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</si>
  <si>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</si>
  <si>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</si>
  <si>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</si>
  <si>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</si>
  <si>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</si>
  <si>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</si>
  <si>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</si>
  <si>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</si>
  <si>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</si>
  <si>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</si>
  <si>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</si>
  <si>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</si>
  <si>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</si>
  <si>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</si>
  <si>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</si>
  <si>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</si>
  <si>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</si>
  <si>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</si>
  <si>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</si>
  <si>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</si>
  <si>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</si>
  <si>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</si>
  <si>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</si>
  <si>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</si>
  <si>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</si>
  <si>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</si>
  <si>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</si>
  <si>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</si>
  <si>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</si>
  <si>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</si>
  <si>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</si>
  <si>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</si>
  <si>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</si>
  <si>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</si>
  <si>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</si>
  <si>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</si>
  <si>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</si>
  <si>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</si>
  <si>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</si>
  <si>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</si>
  <si>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</si>
  <si>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</si>
  <si>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</si>
  <si>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</si>
  <si>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</si>
  <si>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</si>
  <si>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</si>
  <si>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</si>
  <si>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</si>
  <si>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</si>
  <si>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</si>
  <si>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</si>
  <si>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</si>
  <si>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</si>
  <si>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</si>
  <si>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</si>
  <si>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</si>
  <si>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</si>
  <si>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</si>
  <si>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</si>
  <si>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</si>
  <si>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</si>
  <si>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</si>
  <si>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</si>
  <si>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</si>
  <si>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</si>
  <si>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</si>
  <si>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</si>
  <si>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</si>
  <si>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</si>
  <si>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</si>
  <si>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</si>
  <si>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</si>
  <si>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</si>
  <si>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</si>
  <si>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</si>
  <si>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</si>
  <si>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</si>
  <si>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</si>
  <si>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</si>
  <si>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</si>
  <si>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</si>
  <si>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</si>
  <si>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</si>
  <si>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</si>
  <si>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</si>
  <si>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</si>
  <si>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</si>
  <si>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</si>
  <si>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</si>
  <si>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</si>
  <si>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</si>
  <si>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</si>
  <si>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</si>
  <si>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</si>
  <si>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</si>
  <si>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</si>
  <si>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</si>
  <si>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</si>
  <si>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</si>
  <si>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</si>
  <si>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</si>
  <si>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</si>
  <si>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</si>
  <si>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</si>
  <si>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</si>
  <si>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</si>
  <si>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</si>
  <si>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</si>
  <si>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</si>
  <si>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</si>
  <si>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</si>
  <si>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</si>
  <si>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</si>
  <si>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</si>
  <si>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</si>
  <si>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</si>
  <si>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</si>
  <si>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</si>
  <si>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</si>
  <si>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</si>
  <si>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</si>
  <si>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</si>
  <si>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</si>
  <si>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</si>
  <si>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</si>
  <si>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</si>
  <si>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</si>
  <si>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</si>
  <si>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</si>
  <si>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</si>
  <si>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</si>
  <si>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</si>
  <si>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</si>
  <si>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</si>
  <si>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</si>
  <si>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</si>
  <si>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</si>
  <si>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</si>
  <si>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</si>
  <si>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</si>
  <si>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</si>
  <si>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</si>
  <si>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</si>
  <si>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</si>
  <si>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</si>
  <si>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</si>
  <si>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</si>
  <si>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</si>
  <si>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</si>
  <si>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</si>
  <si>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</si>
  <si>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</si>
  <si>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</si>
  <si>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</si>
  <si>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</si>
  <si>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</si>
  <si>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</si>
  <si>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</si>
  <si>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</si>
  <si>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</si>
  <si>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</si>
  <si>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</si>
  <si>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</si>
  <si>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</si>
  <si>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</si>
  <si>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</si>
  <si>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</si>
  <si>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</si>
  <si>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</si>
  <si>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</si>
  <si>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</si>
  <si>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</si>
  <si>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</si>
  <si>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</si>
  <si>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</si>
  <si>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</si>
  <si>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</si>
  <si>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</si>
  <si>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</si>
  <si>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</si>
  <si>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</si>
  <si>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</si>
  <si>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</si>
  <si>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</si>
  <si>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</si>
  <si>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</si>
  <si>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</si>
  <si>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</si>
  <si>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</si>
  <si>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</si>
  <si>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</si>
  <si>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</si>
  <si>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</si>
  <si>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</si>
  <si>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</si>
  <si>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</si>
  <si>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</si>
  <si>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</si>
  <si>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</si>
  <si>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</si>
  <si>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</si>
  <si>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</si>
  <si>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</si>
  <si>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</si>
  <si>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</si>
  <si>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</si>
  <si>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</si>
  <si>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</si>
  <si>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</si>
  <si>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</si>
  <si>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</si>
  <si>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</si>
  <si>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</si>
  <si>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</si>
  <si>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</si>
  <si>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</si>
  <si>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</si>
  <si>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</si>
  <si>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</si>
  <si>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</si>
  <si>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</si>
  <si>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</si>
  <si>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</si>
  <si>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</si>
  <si>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</si>
  <si>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</si>
  <si>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</si>
  <si>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</si>
  <si>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</si>
  <si>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</si>
  <si>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</si>
  <si>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</si>
  <si>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</si>
  <si>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</si>
  <si>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</si>
  <si>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</si>
  <si>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</si>
  <si>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</si>
  <si>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</si>
  <si>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</si>
  <si>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</si>
  <si>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</si>
  <si>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</si>
  <si>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</si>
  <si>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</si>
  <si>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</si>
  <si>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</si>
  <si>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</si>
  <si>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</si>
  <si>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</si>
  <si>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</si>
  <si>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</si>
  <si>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</si>
  <si>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</si>
  <si>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</si>
  <si>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</si>
  <si>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</si>
  <si>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</si>
  <si>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</si>
  <si>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</si>
  <si>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</si>
  <si>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</si>
  <si>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</si>
  <si>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</si>
  <si>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</si>
  <si>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</si>
  <si>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</si>
  <si>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</si>
  <si>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</si>
  <si>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</si>
  <si>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</si>
  <si>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</si>
  <si>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</si>
  <si>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</si>
  <si>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</si>
  <si>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</si>
  <si>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</si>
  <si>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</si>
  <si>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</si>
  <si>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</si>
  <si>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</si>
  <si>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</si>
  <si>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</si>
  <si>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</si>
  <si>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</si>
  <si>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</si>
  <si>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</si>
  <si>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</si>
  <si>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</si>
  <si>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</si>
  <si>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</si>
  <si>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</si>
  <si>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</si>
  <si>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</si>
  <si>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</si>
  <si>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</si>
  <si>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</si>
  <si>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</si>
  <si>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</si>
  <si>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</si>
  <si>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</si>
  <si>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</si>
  <si>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</si>
  <si>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</si>
  <si>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</si>
  <si>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</si>
  <si>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</si>
  <si>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</si>
  <si>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</si>
  <si>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</si>
  <si>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</si>
  <si>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</si>
  <si>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</si>
  <si>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</si>
  <si>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</si>
  <si>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</si>
  <si>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</si>
  <si>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</si>
  <si>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</si>
  <si>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</si>
  <si>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</si>
  <si>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</si>
  <si>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</si>
  <si>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</si>
  <si>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</si>
  <si>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</si>
  <si>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</si>
  <si>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</si>
  <si>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</si>
  <si>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</si>
  <si>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</si>
  <si>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</si>
  <si>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</si>
  <si>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</si>
  <si>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</si>
  <si>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</si>
  <si>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</si>
  <si>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</si>
  <si>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</si>
  <si>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</si>
  <si>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</si>
  <si>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</si>
  <si>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</si>
  <si>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</si>
  <si>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</si>
  <si>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</si>
  <si>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</si>
  <si>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</si>
  <si>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</si>
  <si>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</si>
  <si>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</si>
  <si>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</si>
  <si>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</si>
  <si>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</si>
  <si>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</si>
  <si>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</si>
  <si>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</si>
  <si>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</si>
  <si>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</si>
  <si>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</si>
  <si>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</si>
  <si>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</si>
  <si>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</si>
  <si>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</si>
  <si>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</si>
  <si>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</si>
  <si>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</si>
  <si>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</si>
  <si>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</si>
  <si>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</si>
  <si>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</si>
  <si>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</si>
  <si>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</si>
  <si>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</si>
  <si>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</si>
  <si>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</si>
  <si>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</si>
  <si>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</si>
  <si>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</si>
  <si>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</si>
  <si>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</si>
  <si>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</si>
  <si>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</si>
  <si>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</si>
  <si>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</si>
  <si>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</si>
  <si>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</si>
  <si>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</si>
  <si>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</si>
  <si>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</si>
  <si>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</si>
  <si>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</si>
  <si>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</si>
  <si>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</si>
  <si>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</si>
  <si>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</si>
  <si>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</si>
  <si>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</si>
  <si>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</si>
  <si>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</si>
  <si>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</si>
  <si>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</si>
  <si>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</si>
  <si>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</si>
  <si>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</si>
  <si>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</si>
  <si>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</si>
  <si>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</si>
  <si>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</si>
  <si>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</si>
  <si>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</si>
  <si>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</si>
  <si>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</si>
  <si>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</si>
  <si>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</si>
  <si>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</si>
  <si>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</si>
  <si>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</si>
  <si>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</si>
  <si>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</si>
  <si>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</si>
  <si>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</si>
  <si>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</si>
  <si>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</si>
  <si>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</si>
  <si>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</si>
  <si>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</si>
  <si>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</si>
  <si>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</si>
  <si>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</si>
  <si>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</si>
  <si>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</si>
  <si>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</si>
  <si>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</si>
  <si>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</si>
  <si>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</si>
  <si>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</si>
  <si>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</si>
  <si>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</si>
  <si>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</si>
  <si>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</si>
  <si>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</si>
  <si>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</si>
  <si>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</si>
  <si>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</si>
  <si>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</si>
  <si>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</si>
  <si>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</si>
  <si>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</si>
  <si>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</si>
  <si>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</si>
  <si>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</si>
  <si>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</si>
  <si>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</si>
  <si>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</si>
  <si>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</si>
  <si>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</si>
  <si>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</si>
  <si>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</si>
  <si>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</si>
  <si>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</si>
  <si>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</si>
  <si>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</si>
  <si>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</si>
  <si>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</si>
  <si>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</si>
  <si>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</si>
  <si>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</si>
  <si>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</si>
  <si>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</si>
  <si>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</si>
  <si>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</si>
  <si>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</si>
  <si>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</si>
  <si>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</si>
  <si>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</si>
  <si>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</si>
  <si>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</si>
  <si>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</si>
  <si>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</si>
  <si>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</si>
  <si>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</si>
  <si>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</si>
  <si>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</si>
  <si>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</si>
  <si>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</si>
  <si>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</si>
  <si>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</si>
  <si>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</si>
  <si>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</si>
  <si>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</si>
  <si>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</si>
  <si>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</si>
  <si>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</si>
  <si>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</si>
  <si>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</si>
  <si>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</si>
  <si>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</si>
  <si>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</si>
  <si>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</si>
  <si>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</si>
  <si>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</si>
  <si>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</si>
  <si>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</si>
  <si>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</si>
  <si>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</si>
  <si>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</si>
  <si>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</si>
  <si>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</si>
  <si>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</si>
  <si>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</si>
  <si>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</si>
  <si>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</si>
  <si>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</si>
  <si>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</si>
  <si>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</si>
  <si>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</si>
  <si>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</si>
  <si>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</si>
  <si>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</si>
  <si>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</si>
  <si>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</si>
  <si>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</si>
  <si>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</si>
  <si>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</si>
  <si>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</si>
  <si>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</si>
  <si>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</si>
  <si>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</si>
  <si>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</si>
  <si>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</si>
  <si>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</si>
  <si>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</si>
  <si>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</si>
  <si>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</si>
  <si>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</si>
  <si>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</si>
  <si>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</si>
  <si>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</si>
  <si>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</si>
  <si>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</si>
  <si>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</si>
  <si>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</si>
  <si>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</si>
  <si>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</si>
  <si>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</si>
  <si>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</si>
  <si>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</si>
  <si>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</si>
  <si>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</si>
  <si>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</si>
  <si>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</si>
  <si>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</si>
  <si>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</si>
  <si>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</si>
  <si>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</si>
  <si>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</si>
  <si>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</si>
  <si>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</si>
  <si>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</si>
  <si>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</si>
  <si>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</si>
  <si>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</si>
  <si>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</si>
  <si>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</si>
  <si>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</si>
  <si>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</si>
  <si>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</si>
  <si>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</si>
  <si>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</si>
  <si>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</si>
  <si>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</si>
  <si>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</si>
  <si>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</si>
  <si>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</si>
  <si>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</si>
  <si>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</si>
  <si>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</si>
  <si>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</si>
  <si>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</si>
  <si>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</si>
  <si>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</si>
  <si>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</si>
  <si>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</si>
  <si>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</si>
  <si>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</si>
  <si>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</si>
  <si>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</si>
  <si>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</si>
  <si>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</si>
  <si>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</si>
  <si>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</si>
  <si>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</si>
  <si>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</si>
  <si>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</si>
  <si>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</si>
  <si>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</si>
  <si>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</si>
  <si>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</si>
  <si>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</si>
  <si>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</si>
  <si>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</si>
  <si>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</si>
  <si>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</si>
  <si>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</si>
  <si>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</si>
  <si>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</si>
  <si>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</si>
  <si>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</si>
  <si>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</si>
  <si>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</si>
  <si>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</si>
  <si>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</si>
  <si>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</si>
  <si>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</si>
  <si>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</si>
  <si>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</si>
  <si>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</si>
  <si>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</si>
  <si>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</si>
  <si>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</si>
  <si>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</si>
  <si>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</si>
  <si>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</si>
  <si>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</si>
  <si>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</si>
  <si>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</si>
  <si>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</si>
  <si>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</si>
  <si>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</si>
  <si>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</si>
  <si>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</si>
  <si>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</si>
  <si>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</si>
  <si>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</si>
  <si>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</si>
  <si>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</si>
  <si>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</si>
  <si>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</si>
  <si>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</si>
  <si>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</si>
  <si>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</si>
  <si>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</si>
  <si>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</si>
  <si>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</si>
  <si>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</si>
  <si>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</si>
  <si>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</si>
  <si>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</si>
  <si>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</si>
  <si>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</si>
  <si>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</si>
  <si>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</si>
  <si>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</si>
  <si>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</si>
  <si>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</si>
  <si>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</si>
  <si>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</si>
  <si>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</si>
  <si>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</si>
  <si>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</si>
  <si>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</si>
  <si>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</si>
  <si>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</si>
  <si>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</si>
  <si>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</si>
  <si>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</si>
  <si>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</si>
  <si>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</si>
  <si>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</si>
  <si>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</si>
  <si>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</si>
  <si>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</si>
  <si>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</si>
  <si>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</si>
  <si>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</si>
  <si>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</si>
  <si>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</si>
  <si>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</si>
  <si>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</si>
  <si>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</si>
  <si>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</si>
  <si>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</si>
  <si>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</si>
  <si>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</si>
  <si>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</si>
  <si>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</si>
  <si>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</si>
  <si>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</si>
  <si>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</si>
  <si>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</si>
  <si>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</si>
  <si>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</si>
  <si>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</si>
  <si>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</si>
  <si>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</si>
  <si>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</si>
  <si>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</si>
  <si>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</si>
  <si>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</si>
  <si>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</si>
  <si>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</si>
  <si>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</si>
  <si>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</si>
  <si>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</si>
  <si>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</si>
  <si>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</si>
  <si>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</si>
  <si>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</si>
  <si>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</si>
  <si>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</si>
  <si>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</si>
  <si>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</si>
  <si>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</si>
  <si>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</si>
  <si>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</si>
  <si>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</si>
  <si>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</si>
  <si>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</si>
  <si>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</si>
  <si>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</si>
  <si>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</si>
  <si>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</si>
  <si>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</si>
  <si>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</si>
  <si>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</si>
  <si>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</si>
  <si>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</si>
  <si>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</si>
  <si>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</si>
  <si>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</si>
  <si>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</si>
  <si>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</si>
  <si>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</si>
  <si>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</si>
  <si>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</si>
  <si>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</si>
  <si>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</si>
  <si>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</si>
  <si>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</si>
  <si>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</si>
  <si>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</si>
  <si>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</si>
  <si>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</si>
  <si>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</si>
  <si>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</si>
  <si>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</si>
  <si>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</si>
  <si>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</si>
  <si>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</si>
  <si>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</si>
  <si>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</si>
  <si>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</si>
  <si>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</si>
  <si>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</si>
  <si>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</si>
  <si>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</si>
  <si>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</si>
  <si>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</si>
  <si>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</si>
  <si>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</si>
  <si>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</si>
  <si>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</si>
  <si>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</si>
  <si>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</si>
  <si>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</si>
  <si>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</si>
  <si>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</si>
  <si>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</si>
  <si>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</si>
  <si>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</si>
  <si>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</si>
  <si>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</si>
  <si>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</si>
  <si>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</si>
  <si>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</si>
  <si>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</si>
  <si>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</si>
  <si>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</si>
  <si>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</si>
  <si>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</si>
  <si>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</si>
  <si>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</si>
  <si>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</si>
  <si>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</si>
  <si>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</si>
  <si>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</si>
  <si>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</si>
  <si>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</si>
  <si>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</si>
  <si>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</si>
  <si>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</si>
  <si>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</si>
  <si>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</si>
  <si>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</si>
  <si>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</si>
  <si>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</si>
  <si>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</si>
  <si>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</si>
  <si>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</si>
  <si>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</si>
  <si>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</si>
  <si>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</si>
  <si>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</si>
  <si>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</si>
  <si>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</si>
  <si>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</si>
  <si>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</si>
  <si>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</si>
  <si>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</si>
  <si>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</si>
  <si>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</si>
  <si>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</si>
  <si>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</si>
  <si>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</si>
  <si>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</si>
  <si>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</si>
  <si>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</si>
  <si>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</si>
  <si>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</si>
  <si>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</si>
  <si>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</si>
  <si>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</si>
  <si>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</si>
  <si>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</si>
  <si>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</si>
  <si>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</si>
  <si>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</si>
  <si>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</si>
  <si>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</si>
  <si>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</si>
  <si>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</si>
  <si>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</si>
  <si>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</si>
  <si>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</si>
  <si>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</si>
  <si>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</si>
  <si>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</si>
  <si>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</si>
  <si>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</si>
  <si>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</si>
  <si>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</si>
  <si>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</si>
  <si>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</si>
  <si>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</si>
  <si>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</si>
  <si>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</si>
  <si>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</si>
  <si>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</si>
  <si>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</si>
  <si>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</si>
  <si>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</si>
  <si>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</si>
  <si>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</si>
  <si>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</si>
  <si>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</si>
  <si>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</si>
  <si>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</si>
  <si>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</si>
  <si>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</si>
  <si>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</si>
  <si>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</si>
  <si>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</si>
  <si>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</si>
  <si>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</si>
  <si>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</si>
  <si>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</si>
  <si>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</si>
  <si>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</si>
  <si>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</si>
  <si>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</si>
  <si>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</si>
  <si>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</si>
  <si>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</si>
  <si>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</si>
  <si>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</si>
  <si>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</si>
  <si>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</si>
  <si>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</si>
  <si>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</si>
  <si>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</si>
  <si>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</si>
  <si>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</si>
  <si>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</si>
  <si>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</si>
  <si>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</si>
  <si>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</si>
  <si>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</si>
  <si>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</si>
  <si>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</si>
  <si>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</si>
  <si>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</si>
  <si>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</si>
  <si>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</si>
  <si>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</si>
  <si>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</si>
  <si>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</si>
  <si>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</si>
  <si>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</si>
  <si>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</si>
  <si>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</si>
  <si>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</si>
  <si>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</si>
  <si>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</si>
  <si>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</si>
  <si>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</si>
  <si>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</si>
  <si>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</si>
  <si>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</si>
  <si>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</si>
  <si>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</si>
  <si>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</si>
  <si>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</si>
  <si>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</si>
  <si>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</si>
  <si>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</si>
  <si>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</si>
  <si>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</si>
  <si>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</si>
  <si>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</si>
  <si>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</si>
  <si>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</si>
  <si>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</si>
  <si>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</si>
  <si>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</si>
  <si>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</si>
  <si>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</si>
  <si>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</si>
  <si>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</si>
  <si>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</si>
  <si>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</si>
  <si>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</si>
  <si>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</si>
  <si>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</si>
  <si>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</si>
  <si>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</si>
  <si>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</si>
  <si>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</si>
  <si>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</si>
  <si>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</si>
  <si>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</si>
  <si>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</si>
  <si>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</si>
  <si>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</si>
  <si>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</si>
  <si>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</si>
  <si>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</si>
  <si>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</si>
  <si>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</si>
  <si>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</si>
  <si>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</si>
  <si>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</si>
  <si>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</si>
  <si>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</si>
  <si>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</si>
  <si>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</si>
  <si>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</si>
  <si>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</si>
  <si>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</si>
  <si>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</si>
  <si>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</si>
  <si>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</si>
  <si>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</si>
  <si>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</si>
  <si>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</si>
  <si>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</si>
  <si>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</si>
  <si>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</si>
  <si>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</si>
  <si>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</si>
  <si>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</si>
  <si>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</si>
  <si>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</si>
  <si>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</si>
  <si>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</si>
  <si>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</si>
  <si>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</si>
  <si>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</si>
  <si>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</si>
  <si>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</si>
  <si>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</si>
  <si>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</si>
  <si>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</si>
  <si>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</si>
  <si>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</si>
  <si>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</si>
  <si>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</si>
  <si>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</si>
  <si>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</si>
  <si>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</si>
  <si>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</si>
  <si>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</si>
  <si>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</si>
  <si>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</si>
  <si>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</si>
  <si>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</si>
  <si>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</si>
  <si>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</si>
  <si>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</si>
  <si>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</si>
  <si>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</si>
  <si>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</si>
  <si>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</si>
  <si>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</si>
  <si>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</si>
  <si>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</si>
  <si>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</si>
  <si>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</si>
  <si>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</si>
  <si>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</si>
  <si>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</si>
  <si>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</si>
  <si>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</si>
  <si>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</si>
  <si>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</si>
  <si>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</si>
  <si>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</si>
  <si>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</si>
  <si>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</si>
  <si>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</si>
  <si>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</si>
  <si>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</si>
  <si>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</si>
  <si>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</si>
  <si>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</si>
  <si>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</si>
  <si>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</si>
  <si>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</si>
  <si>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</si>
  <si>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</si>
  <si>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</si>
  <si>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</si>
  <si>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</si>
  <si>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</si>
  <si>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</si>
  <si>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</si>
  <si>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</si>
  <si>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</si>
  <si>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</si>
  <si>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</si>
  <si>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</si>
  <si>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</si>
  <si>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</si>
  <si>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</si>
  <si>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</si>
  <si>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</si>
  <si>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</si>
  <si>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</si>
  <si>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</si>
  <si>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</si>
  <si>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</si>
  <si>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</si>
  <si>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</si>
  <si>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</si>
  <si>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</si>
  <si>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</si>
  <si>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</si>
  <si>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</si>
  <si>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</si>
  <si>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</si>
  <si>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</si>
  <si>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</si>
  <si>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</si>
  <si>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</si>
  <si>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</si>
  <si>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</si>
  <si>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</si>
  <si>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</si>
  <si>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</si>
  <si>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</si>
  <si>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</si>
  <si>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</si>
  <si>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</si>
  <si>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</si>
  <si>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</si>
  <si>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</si>
  <si>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</si>
  <si>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</si>
  <si>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</si>
  <si>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</si>
  <si>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</si>
  <si>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</si>
  <si>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</si>
  <si>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</si>
  <si>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</si>
  <si>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</si>
  <si>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</si>
  <si>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</si>
  <si>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</si>
  <si>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</si>
  <si>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</si>
  <si>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</si>
  <si>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</si>
  <si>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</si>
  <si>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</si>
  <si>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</si>
  <si>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</si>
  <si>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</si>
  <si>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</si>
  <si>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</si>
  <si>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</si>
  <si>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</si>
  <si>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</si>
  <si>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</si>
  <si>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</si>
  <si>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</si>
  <si>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</si>
  <si>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</si>
  <si>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</si>
  <si>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</si>
  <si>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</si>
  <si>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</si>
  <si>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</si>
  <si>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</si>
  <si>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</si>
  <si>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</si>
  <si>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</si>
  <si>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</si>
  <si>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</si>
  <si>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</si>
  <si>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</si>
  <si>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</si>
  <si>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</si>
  <si>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</si>
  <si>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</si>
  <si>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</si>
  <si>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</si>
  <si>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</si>
  <si>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</si>
  <si>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</si>
  <si>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</si>
  <si>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</si>
  <si>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</si>
  <si>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</si>
  <si>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</si>
  <si>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</si>
  <si>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</si>
  <si>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</si>
  <si>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</si>
  <si>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</si>
  <si>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</si>
  <si>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</si>
  <si>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</si>
  <si>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</si>
  <si>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</si>
  <si>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</si>
  <si>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</si>
  <si>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</si>
  <si>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</si>
  <si>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</si>
  <si>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</si>
  <si>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</si>
  <si>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</si>
  <si>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</si>
  <si>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</si>
  <si>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</si>
  <si>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</si>
  <si>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</si>
  <si>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</si>
  <si>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</si>
  <si>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</si>
  <si>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</si>
  <si>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</si>
  <si>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</si>
  <si>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</si>
  <si>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</si>
  <si>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</si>
  <si>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</si>
  <si>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</si>
  <si>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</si>
  <si>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</si>
  <si>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</si>
  <si>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</si>
  <si>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</si>
  <si>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</si>
  <si>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</si>
  <si>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</si>
  <si>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</si>
  <si>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</si>
  <si>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</si>
  <si>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</si>
  <si>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</si>
  <si>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</si>
  <si>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</si>
  <si>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</si>
  <si>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</si>
  <si>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</si>
  <si>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</si>
  <si>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</si>
  <si>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</si>
  <si>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</si>
  <si>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</si>
  <si>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</si>
  <si>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</si>
  <si>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</si>
  <si>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</si>
  <si>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</si>
  <si>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</si>
  <si>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</si>
  <si>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</si>
  <si>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</si>
  <si>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</si>
  <si>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</si>
  <si>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</si>
  <si>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</si>
  <si>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</si>
  <si>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</si>
  <si>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</si>
  <si>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</si>
  <si>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</si>
  <si>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</si>
  <si>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</si>
  <si>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</si>
  <si>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</si>
  <si>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</si>
  <si>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</si>
  <si>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</si>
  <si>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</si>
  <si>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</si>
  <si>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</si>
  <si>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</si>
  <si>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</si>
  <si>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</si>
  <si>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</si>
  <si>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</si>
  <si>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</si>
  <si>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</si>
  <si>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</si>
  <si>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</si>
  <si>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</si>
  <si>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</si>
  <si>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</si>
  <si>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</si>
  <si>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</si>
  <si>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</si>
  <si>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</si>
  <si>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</si>
  <si>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</si>
  <si>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</si>
  <si>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</si>
  <si>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</si>
  <si>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</si>
  <si>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</si>
  <si>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</si>
  <si>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</si>
  <si>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</si>
  <si>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</si>
  <si>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</si>
  <si>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</si>
  <si>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</si>
  <si>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</si>
  <si>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</si>
  <si>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</si>
  <si>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</si>
  <si>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</si>
  <si>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</si>
  <si>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</si>
  <si>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</si>
  <si>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</si>
  <si>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</si>
  <si>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</si>
  <si>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</si>
  <si>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</si>
  <si>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</si>
  <si>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</si>
  <si>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</si>
  <si>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</si>
  <si>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</si>
  <si>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</si>
  <si>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</si>
  <si>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</si>
  <si>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</si>
  <si>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</si>
  <si>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</si>
  <si>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</si>
  <si>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</si>
  <si>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</si>
  <si>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</si>
  <si>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</si>
  <si>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</si>
  <si>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</si>
  <si>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</si>
  <si>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</si>
  <si>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</si>
  <si>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</si>
  <si>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</si>
  <si>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</si>
  <si>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</si>
  <si>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</si>
  <si>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</si>
  <si>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</si>
  <si>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</si>
  <si>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</si>
  <si>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</si>
  <si>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</si>
  <si>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</si>
  <si>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</si>
  <si>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</si>
  <si>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</si>
  <si>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</si>
  <si>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</si>
  <si>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</si>
  <si>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</si>
  <si>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</si>
  <si>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</si>
  <si>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</si>
  <si>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</si>
  <si>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</si>
  <si>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</si>
  <si>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</si>
  <si>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</si>
  <si>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</si>
  <si>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</si>
  <si>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</si>
  <si>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</si>
  <si>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</si>
  <si>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</si>
  <si>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</si>
  <si>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</si>
  <si>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</si>
  <si>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</si>
  <si>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</si>
  <si>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</si>
  <si>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</si>
  <si>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</si>
  <si>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</si>
  <si>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</si>
  <si>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</si>
  <si>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</si>
  <si>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</si>
  <si>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</si>
  <si>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</si>
  <si>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</si>
  <si>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</si>
  <si>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</si>
  <si>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</si>
  <si>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</si>
  <si>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</si>
  <si>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</si>
  <si>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</si>
  <si>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</si>
  <si>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</si>
  <si>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</si>
  <si>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</si>
  <si>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</si>
  <si>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</si>
  <si>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</si>
  <si>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</si>
  <si>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</si>
  <si>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</si>
  <si>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</si>
  <si>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</si>
  <si>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</si>
  <si>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</si>
  <si>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</si>
  <si>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</si>
  <si>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</si>
  <si>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</si>
  <si>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</si>
  <si>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</si>
  <si>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</si>
  <si>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</si>
  <si>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</si>
  <si>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</si>
  <si>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</si>
  <si>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</si>
  <si>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</si>
  <si>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</si>
  <si>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</si>
  <si>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</si>
  <si>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</si>
  <si>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</si>
  <si>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</si>
  <si>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</si>
  <si>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</si>
  <si>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</si>
  <si>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</si>
  <si>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</si>
  <si>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</si>
  <si>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</si>
  <si>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</si>
  <si>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</si>
  <si>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</si>
  <si>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</si>
  <si>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</si>
  <si>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</si>
  <si>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</si>
  <si>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</si>
  <si>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</si>
  <si>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</si>
  <si>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</si>
  <si>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</si>
  <si>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</si>
  <si>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</si>
  <si>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</si>
  <si>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</si>
  <si>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</si>
  <si>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</si>
  <si>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</si>
  <si>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</si>
  <si>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</si>
  <si>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</si>
  <si>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</si>
  <si>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</si>
  <si>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</si>
  <si>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</si>
  <si>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</si>
  <si>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</si>
  <si>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</si>
  <si>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</si>
  <si>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</si>
  <si>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</si>
  <si>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</si>
  <si>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</si>
  <si>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</si>
  <si>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</si>
  <si>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</si>
  <si>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</si>
  <si>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</si>
  <si>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</si>
  <si>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</si>
  <si>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</si>
  <si>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</si>
  <si>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</si>
  <si>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</si>
  <si>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</si>
  <si>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</si>
  <si>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</si>
  <si>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</si>
  <si>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</si>
  <si>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</si>
  <si>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</si>
  <si>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</si>
  <si>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</si>
  <si>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</si>
  <si>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</si>
  <si>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</si>
  <si>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</si>
  <si>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</si>
  <si>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</si>
  <si>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</si>
  <si>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</si>
  <si>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</si>
  <si>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</si>
  <si>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</si>
  <si>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</si>
  <si>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</si>
  <si>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</si>
  <si>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</si>
  <si>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</si>
  <si>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</si>
  <si>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</si>
  <si>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</si>
  <si>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</si>
  <si>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</si>
  <si>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</si>
  <si>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</si>
  <si>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</si>
  <si>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</si>
  <si>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</si>
  <si>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</si>
  <si>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</si>
  <si>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</si>
  <si>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</si>
  <si>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</si>
  <si>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</si>
  <si>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</si>
  <si>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</si>
  <si>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</si>
  <si>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</si>
  <si>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</si>
  <si>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</si>
  <si>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</si>
  <si>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</si>
  <si>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</si>
  <si>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</si>
  <si>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</si>
  <si>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</si>
  <si>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</si>
  <si>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</si>
  <si>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</si>
  <si>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</si>
  <si>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</si>
  <si>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</si>
  <si>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</si>
  <si>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</si>
  <si>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</si>
  <si>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</si>
  <si>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</si>
  <si>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</si>
  <si>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</si>
  <si>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</si>
  <si>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</si>
  <si>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</si>
  <si>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</si>
  <si>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</si>
  <si>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</si>
  <si>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</si>
  <si>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</si>
  <si>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</si>
  <si>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</si>
  <si>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</si>
  <si>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</si>
  <si>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</si>
  <si>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</si>
  <si>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</si>
  <si>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</si>
  <si>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</si>
  <si>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</si>
  <si>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</si>
  <si>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</si>
  <si>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</si>
  <si>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</si>
  <si>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</si>
  <si>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</si>
  <si>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</si>
  <si>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</si>
  <si>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</si>
  <si>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</si>
  <si>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</si>
  <si>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</si>
  <si>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</si>
  <si>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</si>
  <si>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</si>
  <si>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</si>
  <si>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</si>
  <si>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</si>
  <si>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</si>
  <si>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</si>
  <si>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</si>
  <si>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</si>
  <si>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</si>
  <si>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</si>
  <si>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</si>
  <si>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</si>
  <si>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</si>
  <si>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</si>
  <si>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</si>
  <si>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</si>
  <si>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</si>
  <si>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</si>
  <si>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</si>
  <si>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</si>
  <si>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</si>
  <si>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</si>
  <si>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</si>
  <si>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</si>
  <si>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</si>
  <si>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</si>
  <si>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</si>
  <si>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</si>
  <si>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</si>
  <si>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</si>
  <si>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</si>
  <si>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</si>
  <si>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</si>
  <si>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</si>
  <si>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</si>
  <si>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</si>
  <si>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</si>
  <si>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</si>
  <si>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</si>
  <si>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</si>
  <si>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</si>
  <si>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</si>
  <si>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</si>
  <si>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</si>
  <si>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</si>
  <si>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</si>
  <si>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</si>
  <si>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</si>
  <si>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</si>
  <si>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</si>
  <si>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</si>
  <si>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</si>
  <si>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</si>
  <si>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</si>
  <si>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</si>
  <si>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</si>
  <si>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</si>
  <si>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</si>
  <si>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</si>
  <si>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</si>
  <si>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</si>
  <si>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</si>
  <si>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</si>
  <si>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</si>
  <si>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</si>
  <si>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</si>
  <si>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</si>
  <si>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</si>
  <si>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</si>
  <si>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</si>
  <si>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</si>
  <si>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</si>
  <si>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</si>
  <si>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</si>
  <si>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</si>
  <si>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</si>
  <si>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</si>
  <si>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</si>
  <si>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</si>
  <si>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</si>
  <si>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</si>
  <si>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</si>
  <si>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</si>
  <si>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</si>
  <si>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</si>
  <si>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</si>
  <si>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</si>
  <si>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</si>
  <si>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</si>
  <si>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</si>
  <si>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</si>
  <si>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</si>
  <si>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</si>
  <si>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</si>
  <si>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</si>
  <si>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</si>
  <si>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</si>
  <si>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</si>
  <si>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</si>
  <si>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</si>
  <si>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</si>
  <si>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</si>
  <si>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</si>
  <si>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</si>
  <si>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</si>
  <si>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</si>
  <si>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</si>
  <si>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</si>
  <si>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</si>
  <si>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</si>
  <si>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</si>
  <si>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</si>
  <si>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</si>
  <si>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</si>
  <si>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</si>
  <si>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</si>
  <si>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</si>
  <si>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</si>
  <si>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</si>
  <si>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</si>
  <si>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</si>
  <si>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</si>
  <si>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</si>
  <si>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</si>
  <si>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</si>
  <si>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</si>
  <si>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</si>
  <si>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</si>
  <si>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</si>
  <si>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</si>
  <si>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</si>
  <si>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</si>
  <si>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</si>
  <si>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</si>
  <si>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</si>
  <si>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</si>
  <si>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</si>
  <si>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</si>
  <si>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</si>
  <si>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</si>
  <si>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</si>
  <si>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</si>
  <si>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</si>
  <si>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</si>
  <si>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</si>
  <si>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</si>
  <si>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</si>
  <si>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</si>
  <si>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</si>
  <si>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</si>
  <si>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</si>
  <si>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</si>
  <si>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</si>
  <si>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</si>
  <si>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</si>
  <si>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</si>
  <si>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</si>
  <si>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</si>
  <si>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</si>
  <si>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</si>
  <si>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</si>
  <si>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</si>
  <si>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</si>
  <si>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</si>
  <si>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</si>
  <si>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</si>
  <si>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</si>
  <si>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</si>
  <si>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</si>
  <si>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</si>
  <si>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</si>
  <si>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</si>
  <si>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</si>
  <si>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</si>
  <si>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</si>
  <si>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</si>
  <si>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</si>
  <si>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</si>
  <si>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</si>
  <si>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</si>
  <si>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</si>
  <si>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</si>
  <si>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</si>
  <si>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</si>
  <si>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</si>
  <si>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</si>
  <si>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</si>
  <si>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</si>
  <si>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</si>
  <si>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</si>
  <si>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</si>
  <si>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</si>
  <si>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</si>
  <si>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</si>
  <si>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</si>
  <si>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</si>
  <si>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</si>
  <si>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</si>
  <si>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</si>
  <si>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</si>
  <si>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</si>
  <si>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</si>
  <si>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</si>
  <si>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</si>
  <si>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</si>
  <si>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</si>
  <si>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</si>
  <si>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</si>
  <si>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</si>
  <si>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</si>
  <si>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</si>
  <si>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</si>
  <si>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</si>
  <si>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</si>
  <si>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</si>
  <si>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</si>
  <si>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</si>
  <si>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</si>
  <si>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</si>
  <si>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</si>
  <si>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</si>
  <si>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</si>
  <si>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</si>
  <si>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</si>
  <si>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</si>
  <si>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</si>
  <si>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</si>
  <si>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</si>
  <si>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</si>
  <si>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</si>
  <si>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</si>
  <si>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</si>
  <si>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</si>
  <si>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</si>
  <si>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</si>
  <si>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</si>
  <si>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</si>
  <si>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</si>
  <si>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</si>
  <si>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</si>
  <si>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</si>
  <si>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</si>
  <si>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</si>
  <si>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</si>
  <si>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</si>
  <si>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</si>
  <si>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</si>
  <si>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</si>
  <si>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</si>
  <si>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</si>
  <si>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</si>
  <si>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</si>
  <si>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</si>
  <si>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</si>
  <si>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</si>
  <si>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</si>
  <si>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</si>
  <si>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</si>
  <si>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</si>
  <si>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</si>
  <si>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</si>
  <si>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</si>
  <si>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</si>
  <si>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</si>
  <si>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</si>
  <si>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</si>
  <si>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</si>
  <si>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</si>
  <si>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</si>
  <si>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</si>
  <si>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</si>
  <si>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</si>
  <si>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</si>
  <si>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</si>
  <si>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</si>
  <si>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</si>
  <si>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</si>
  <si>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</si>
  <si>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</si>
  <si>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</si>
  <si>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</si>
  <si>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</si>
  <si>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</si>
  <si>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</si>
  <si>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</si>
  <si>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</si>
  <si>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</si>
  <si>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</si>
  <si>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</si>
  <si>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</si>
  <si>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</si>
  <si>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</si>
  <si>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</si>
  <si>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</si>
  <si>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</si>
  <si>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</si>
  <si>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</si>
  <si>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</si>
  <si>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</si>
  <si>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</si>
  <si>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</si>
  <si>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</si>
  <si>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</si>
  <si>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</si>
  <si>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</si>
  <si>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</si>
  <si>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</si>
  <si>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</si>
  <si>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</si>
  <si>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</si>
  <si>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</si>
  <si>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</si>
  <si>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</si>
  <si>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</si>
  <si>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</si>
  <si>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</si>
  <si>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</si>
  <si>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</si>
  <si>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</si>
  <si>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</si>
  <si>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</si>
  <si>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</si>
  <si>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</si>
  <si>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</si>
  <si>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</si>
  <si>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</si>
  <si>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</si>
  <si>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</si>
  <si>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</si>
  <si>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</si>
  <si>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</si>
  <si>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</si>
  <si>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</si>
  <si>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</si>
  <si>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</si>
  <si>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</si>
  <si>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</si>
  <si>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</si>
  <si>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</si>
  <si>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</si>
  <si>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</si>
  <si>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</si>
  <si>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</si>
  <si>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</si>
  <si>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</si>
  <si>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</si>
  <si>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</si>
  <si>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</si>
  <si>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</si>
  <si>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</si>
  <si>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</si>
  <si>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</si>
  <si>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</si>
  <si>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</si>
  <si>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</si>
  <si>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</si>
  <si>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</si>
  <si>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</si>
  <si>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</si>
  <si>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</si>
  <si>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</si>
  <si>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</si>
  <si>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</si>
  <si>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</si>
  <si>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</si>
  <si>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</si>
  <si>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</si>
  <si>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</si>
  <si>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</si>
  <si>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</si>
  <si>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</si>
  <si>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</si>
  <si>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</si>
  <si>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</si>
  <si>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</si>
  <si>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</si>
  <si>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</si>
  <si>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</si>
  <si>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</si>
  <si>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</si>
  <si>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</si>
  <si>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</si>
  <si>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</si>
  <si>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</si>
  <si>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</si>
  <si>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</si>
  <si>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</si>
  <si>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</si>
  <si>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</si>
  <si>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</si>
  <si>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</si>
  <si>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</si>
  <si>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</si>
  <si>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</si>
  <si>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</si>
  <si>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</si>
  <si>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</si>
  <si>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</si>
  <si>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</si>
  <si>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</si>
  <si>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</si>
  <si>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</si>
  <si>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</si>
  <si>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</si>
  <si>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</si>
  <si>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</si>
  <si>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</si>
  <si>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</si>
  <si>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</si>
  <si>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</si>
  <si>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</si>
  <si>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</si>
  <si>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</si>
  <si>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</si>
  <si>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</si>
  <si>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</si>
  <si>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</si>
  <si>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</si>
  <si>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</si>
  <si>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</si>
  <si>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</si>
  <si>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</si>
  <si>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</si>
  <si>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</si>
  <si>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</si>
  <si>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</si>
  <si>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</si>
  <si>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</si>
  <si>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</si>
  <si>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</si>
  <si>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</si>
  <si>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</si>
  <si>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</si>
  <si>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</si>
  <si>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</si>
  <si>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</si>
  <si>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</si>
  <si>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</si>
  <si>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</si>
  <si>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</si>
  <si>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</si>
  <si>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</si>
  <si>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</si>
  <si>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</si>
  <si>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</si>
  <si>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</si>
  <si>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</si>
  <si>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</si>
  <si>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</si>
  <si>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</si>
  <si>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</si>
  <si>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</si>
  <si>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</si>
  <si>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</si>
  <si>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</si>
  <si>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</si>
  <si>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</si>
  <si>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</si>
  <si>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</si>
  <si>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</si>
  <si>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</si>
  <si>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</si>
  <si>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</si>
  <si>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</si>
  <si>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</si>
  <si>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</si>
  <si>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</si>
  <si>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</si>
  <si>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</si>
  <si>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</si>
  <si>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</si>
  <si>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</si>
  <si>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</si>
  <si>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</si>
  <si>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</si>
  <si>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</si>
  <si>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</si>
  <si>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</si>
  <si>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</si>
  <si>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</si>
  <si>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</si>
  <si>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</si>
  <si>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</si>
  <si>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</si>
  <si>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</si>
  <si>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</si>
  <si>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</si>
  <si>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</si>
  <si>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</si>
  <si>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</si>
  <si>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</si>
  <si>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</si>
  <si>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</si>
  <si>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</si>
  <si>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</si>
  <si>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</si>
  <si>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</si>
  <si>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</si>
  <si>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</si>
  <si>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</si>
  <si>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</si>
  <si>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</si>
  <si>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</si>
  <si>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</si>
  <si>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</si>
  <si>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</si>
  <si>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</si>
  <si>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</si>
  <si>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</si>
  <si>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</si>
  <si>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</si>
  <si>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</si>
  <si>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</si>
  <si>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</si>
  <si>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</si>
  <si>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</si>
  <si>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</si>
  <si>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</si>
  <si>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</si>
  <si>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</si>
  <si>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</si>
  <si>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</si>
  <si>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</si>
  <si>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</si>
  <si>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</si>
  <si>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</si>
  <si>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</si>
  <si>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</si>
  <si>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</si>
  <si>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</si>
  <si>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</si>
  <si>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</si>
  <si>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</si>
  <si>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</si>
  <si>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</si>
  <si>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</si>
  <si>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</si>
  <si>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</si>
  <si>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</si>
  <si>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</si>
  <si>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</si>
  <si>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</si>
  <si>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</si>
  <si>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</si>
  <si>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</si>
  <si>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</si>
  <si>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</si>
  <si>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</si>
  <si>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</si>
  <si>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</si>
  <si>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</si>
  <si>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</si>
  <si>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</si>
  <si>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</si>
  <si>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</si>
  <si>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</si>
  <si>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</si>
  <si>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</si>
  <si>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</si>
  <si>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</si>
  <si>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</si>
  <si>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</si>
  <si>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</si>
  <si>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</si>
  <si>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</si>
  <si>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</si>
  <si>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</si>
  <si>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</si>
  <si>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</si>
  <si>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</si>
  <si>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</si>
  <si>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</si>
  <si>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</si>
  <si>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</si>
  <si>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</si>
  <si>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</si>
  <si>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</si>
  <si>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</si>
  <si>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</si>
  <si>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</si>
  <si>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</si>
  <si>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</si>
  <si>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</si>
  <si>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</si>
  <si>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</si>
  <si>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</si>
  <si>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</si>
  <si>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</si>
  <si>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</si>
  <si>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</si>
  <si>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</si>
  <si>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</si>
  <si>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</si>
  <si>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</si>
  <si>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</si>
  <si>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</si>
  <si>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</si>
  <si>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</si>
  <si>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</si>
  <si>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</si>
  <si>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</si>
  <si>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</si>
  <si>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</si>
  <si>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</si>
  <si>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</si>
  <si>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</si>
  <si>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</si>
  <si>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</si>
  <si>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</si>
  <si>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</si>
  <si>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</si>
  <si>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</si>
  <si>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</si>
  <si>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</si>
  <si>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</si>
  <si>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</si>
  <si>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</si>
  <si>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</si>
  <si>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</si>
  <si>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</si>
  <si>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</si>
  <si>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</si>
  <si>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</si>
  <si>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</si>
  <si>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</si>
  <si>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</si>
  <si>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</si>
  <si>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</si>
  <si>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</si>
  <si>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</si>
  <si>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</si>
  <si>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</si>
  <si>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</si>
  <si>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</si>
  <si>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</si>
  <si>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</si>
  <si>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</si>
  <si>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</si>
  <si>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</si>
  <si>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</si>
  <si>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</si>
  <si>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</si>
  <si>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</si>
  <si>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</si>
  <si>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</si>
  <si>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</si>
  <si>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</si>
  <si>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</si>
  <si>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</si>
  <si>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</si>
  <si>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</si>
  <si>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</si>
  <si>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</si>
  <si>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</si>
  <si>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</si>
  <si>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</si>
  <si>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</si>
  <si>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</si>
  <si>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</si>
  <si>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</si>
  <si>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</si>
  <si>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</si>
  <si>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</si>
  <si>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</si>
  <si>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</si>
  <si>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</si>
  <si>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</si>
  <si>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</si>
  <si>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</si>
  <si>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</si>
  <si>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</si>
  <si>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</si>
  <si>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</si>
  <si>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</si>
  <si>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</si>
  <si>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</si>
  <si>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</si>
  <si>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</si>
  <si>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</si>
  <si>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</si>
  <si>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</si>
  <si>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</si>
  <si>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</si>
  <si>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</si>
  <si>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</si>
  <si>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</si>
  <si>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</si>
  <si>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</si>
  <si>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</si>
  <si>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</si>
  <si>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</si>
  <si>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</si>
  <si>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</si>
  <si>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</si>
  <si>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</si>
  <si>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</si>
  <si>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</si>
  <si>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</si>
  <si>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</si>
  <si>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</si>
  <si>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</si>
  <si>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</si>
  <si>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</si>
  <si>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</si>
  <si>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</si>
  <si>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</si>
  <si>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</si>
  <si>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</si>
  <si>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</si>
  <si>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</si>
  <si>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</si>
  <si>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</si>
  <si>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</si>
  <si>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</si>
  <si>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</si>
  <si>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</si>
  <si>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</si>
  <si>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</si>
  <si>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</si>
  <si>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</si>
  <si>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</si>
  <si>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</si>
  <si>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</si>
  <si>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</si>
  <si>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</si>
  <si>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</si>
  <si>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</si>
  <si>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</si>
  <si>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</si>
  <si>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</si>
  <si>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</si>
  <si>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</si>
  <si>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</si>
  <si>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</si>
  <si>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</si>
  <si>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</si>
  <si>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</si>
  <si>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</si>
  <si>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</si>
  <si>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</si>
  <si>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</si>
  <si>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</si>
  <si>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</si>
  <si>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</si>
  <si>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</si>
  <si>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</si>
  <si>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</si>
  <si>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</si>
  <si>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</si>
  <si>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</si>
  <si>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</si>
  <si>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</si>
  <si>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</si>
  <si>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</si>
  <si>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</si>
  <si>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</si>
  <si>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</si>
  <si>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</si>
  <si>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</si>
  <si>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</si>
  <si>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</si>
  <si>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</si>
  <si>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</si>
  <si>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</si>
  <si>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</si>
  <si>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</si>
  <si>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</si>
  <si>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</si>
  <si>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</si>
  <si>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</si>
  <si>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</si>
  <si>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</si>
  <si>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</si>
  <si>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</si>
  <si>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</si>
  <si>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</si>
  <si>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</si>
  <si>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</si>
  <si>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</si>
  <si>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</si>
  <si>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</si>
  <si>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</si>
  <si>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</si>
  <si>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</si>
  <si>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</si>
  <si>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</si>
  <si>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</si>
  <si>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</si>
  <si>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</si>
  <si>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</si>
  <si>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</si>
  <si>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</si>
  <si>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</si>
  <si>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</si>
  <si>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</si>
  <si>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</si>
  <si>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</si>
  <si>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</si>
  <si>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</si>
  <si>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</si>
  <si>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</si>
  <si>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</si>
  <si>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</si>
  <si>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</si>
  <si>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</si>
  <si>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</si>
  <si>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</si>
  <si>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</si>
  <si>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</si>
  <si>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</si>
  <si>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</si>
  <si>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</si>
  <si>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</si>
  <si>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</si>
  <si>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</si>
  <si>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</si>
  <si>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</si>
  <si>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</si>
  <si>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</si>
  <si>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</si>
  <si>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</si>
  <si>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</si>
  <si>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</si>
  <si>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</si>
  <si>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</si>
  <si>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</si>
  <si>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</si>
  <si>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</si>
  <si>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</si>
  <si>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</si>
  <si>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</si>
  <si>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</si>
  <si>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</si>
  <si>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</si>
  <si>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</si>
  <si>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</si>
  <si>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</si>
  <si>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</si>
  <si>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</si>
  <si>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</si>
  <si>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</si>
  <si>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</si>
  <si>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</si>
  <si>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</si>
  <si>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</si>
  <si>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</si>
  <si>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</si>
  <si>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</si>
  <si>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</si>
  <si>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</si>
  <si>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</si>
  <si>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</si>
  <si>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</si>
  <si>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</si>
  <si>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</si>
  <si>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</si>
  <si>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</si>
  <si>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</si>
  <si>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</si>
  <si>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</si>
  <si>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</si>
  <si>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</si>
  <si>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</si>
  <si>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</si>
  <si>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</si>
  <si>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</si>
  <si>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</si>
  <si>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</si>
  <si>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</si>
  <si>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</si>
  <si>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</si>
  <si>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</si>
  <si>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</si>
  <si>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</si>
  <si>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</si>
  <si>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</si>
  <si>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</si>
  <si>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</si>
  <si>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</si>
  <si>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</si>
  <si>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</si>
  <si>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</si>
  <si>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</si>
  <si>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</si>
  <si>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</si>
  <si>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</si>
  <si>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</si>
  <si>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</si>
  <si>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</si>
  <si>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</si>
  <si>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</si>
  <si>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</si>
  <si>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</si>
  <si>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</si>
  <si>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</si>
  <si>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</si>
  <si>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</si>
  <si>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</si>
  <si>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</si>
  <si>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</si>
  <si>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</si>
  <si>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</si>
  <si>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</si>
  <si>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</si>
  <si>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</si>
  <si>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</si>
  <si>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</si>
  <si>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</si>
  <si>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</si>
  <si>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</si>
  <si>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</si>
  <si>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</si>
  <si>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</si>
  <si>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</si>
  <si>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</si>
  <si>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</si>
  <si>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</si>
  <si>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</si>
  <si>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</si>
  <si>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</si>
  <si>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</si>
  <si>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</si>
  <si>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</si>
  <si>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</si>
  <si>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</si>
  <si>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</si>
  <si>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</si>
  <si>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</si>
  <si>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</si>
  <si>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</si>
  <si>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</si>
  <si>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</si>
  <si>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</si>
  <si>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</si>
  <si>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</si>
  <si>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</si>
  <si>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</si>
  <si>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</si>
  <si>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</si>
  <si>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</si>
  <si>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</si>
  <si>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</si>
  <si>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</si>
  <si>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</si>
  <si>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</si>
  <si>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</si>
  <si>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</si>
  <si>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</si>
  <si>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</si>
  <si>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</si>
  <si>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</si>
  <si>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</si>
  <si>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</si>
  <si>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</si>
  <si>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</si>
  <si>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</si>
  <si>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</si>
  <si>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</si>
  <si>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</si>
  <si>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</si>
  <si>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</si>
  <si>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</si>
  <si>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</si>
  <si>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</si>
  <si>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</si>
  <si>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</si>
  <si>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</si>
  <si>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</si>
  <si>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</si>
  <si>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</si>
  <si>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</si>
  <si>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</si>
  <si>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</si>
  <si>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</si>
  <si>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</si>
  <si>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</si>
  <si>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</si>
  <si>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</si>
  <si>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</si>
  <si>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</si>
  <si>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</si>
  <si>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</si>
  <si>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</si>
  <si>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</si>
  <si>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</si>
  <si>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</si>
  <si>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</si>
  <si>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</si>
  <si>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</si>
  <si>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</si>
  <si>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</si>
  <si>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</si>
  <si>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</si>
  <si>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</si>
  <si>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</si>
  <si>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</si>
  <si>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</si>
  <si>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</si>
  <si>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</si>
  <si>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</si>
  <si>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</si>
  <si>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</si>
  <si>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</si>
  <si>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</si>
  <si>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</si>
  <si>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</si>
  <si>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</si>
  <si>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</si>
  <si>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</si>
  <si>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</si>
  <si>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</si>
  <si>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</si>
  <si>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</si>
  <si>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</si>
  <si>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</si>
  <si>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</si>
  <si>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</si>
  <si>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</si>
  <si>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</si>
  <si>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</si>
  <si>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</si>
  <si>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</si>
  <si>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</si>
  <si>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</si>
  <si>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</si>
  <si>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</si>
  <si>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</si>
  <si>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</si>
  <si>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</si>
  <si>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</si>
  <si>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</si>
  <si>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</si>
  <si>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</si>
  <si>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</si>
  <si>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</si>
  <si>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</si>
  <si>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</si>
  <si>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</si>
  <si>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</si>
  <si>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</si>
  <si>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</si>
  <si>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</si>
  <si>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</si>
  <si>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</si>
  <si>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</si>
  <si>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</si>
  <si>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</si>
  <si>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</si>
  <si>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</si>
  <si>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</si>
  <si>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</si>
  <si>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</si>
  <si>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</si>
  <si>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</si>
  <si>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</si>
  <si>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</si>
  <si>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</si>
  <si>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</si>
  <si>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</si>
  <si>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</si>
  <si>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</si>
  <si>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</si>
  <si>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</si>
  <si>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</si>
  <si>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</si>
  <si>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</si>
  <si>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</si>
  <si>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</si>
  <si>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</si>
  <si>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</si>
  <si>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</si>
  <si>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</si>
  <si>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</si>
  <si>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</si>
  <si>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</si>
  <si>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</si>
  <si>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</si>
  <si>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</si>
  <si>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</si>
  <si>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</si>
  <si>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</si>
  <si>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</si>
  <si>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</si>
  <si>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</si>
  <si>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</si>
  <si>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</si>
  <si>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</si>
  <si>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</si>
  <si>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</si>
  <si>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</si>
  <si>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</si>
  <si>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</si>
  <si>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</si>
  <si>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</si>
  <si>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</si>
  <si>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</si>
  <si>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</si>
  <si>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</si>
  <si>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</si>
  <si>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</si>
  <si>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</si>
  <si>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</si>
  <si>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</si>
  <si>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</si>
  <si>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</si>
  <si>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</si>
  <si>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</si>
  <si>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</si>
  <si>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</si>
  <si>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</si>
  <si>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</si>
  <si>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</si>
  <si>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</si>
  <si>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</si>
  <si>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</si>
  <si>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</si>
  <si>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</si>
  <si>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</si>
  <si>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</si>
  <si>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</si>
  <si>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</si>
  <si>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</si>
  <si>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</si>
  <si>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</si>
  <si>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</si>
  <si>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</si>
  <si>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</si>
  <si>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</si>
  <si>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</si>
  <si>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</si>
  <si>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</si>
  <si>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</si>
  <si>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</si>
  <si>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</si>
  <si>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</si>
  <si>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</si>
  <si>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</si>
  <si>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</si>
  <si>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</si>
  <si>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</si>
  <si>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</si>
  <si>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</si>
  <si>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</si>
  <si>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</si>
  <si>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</si>
  <si>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</si>
  <si>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</si>
  <si>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</si>
  <si>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</si>
  <si>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</si>
  <si>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</si>
  <si>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</si>
  <si>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</si>
  <si>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</si>
  <si>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</si>
  <si>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</si>
  <si>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</si>
  <si>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</si>
  <si>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</si>
  <si>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</si>
  <si>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</si>
  <si>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</si>
  <si>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</si>
  <si>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</si>
  <si>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</si>
  <si>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</si>
  <si>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</si>
  <si>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</si>
  <si>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</si>
  <si>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</si>
  <si>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</si>
  <si>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</si>
  <si>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</si>
  <si>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</si>
  <si>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</si>
  <si>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</si>
  <si>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</si>
  <si>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</si>
  <si>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</si>
  <si>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</si>
  <si>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</si>
  <si>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</si>
  <si>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</si>
  <si>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</si>
  <si>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</si>
  <si>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</si>
  <si>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</si>
  <si>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</si>
  <si>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</si>
  <si>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</si>
  <si>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</si>
  <si>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</si>
  <si>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</si>
  <si>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</si>
  <si>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</si>
  <si>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</si>
  <si>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</si>
  <si>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</si>
  <si>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</si>
  <si>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</si>
  <si>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</si>
  <si>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</si>
  <si>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</si>
  <si>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</si>
  <si>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</si>
  <si>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</si>
  <si>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</si>
  <si>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</si>
  <si>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</si>
  <si>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</si>
  <si>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</si>
  <si>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</si>
  <si>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</si>
  <si>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</si>
  <si>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</si>
  <si>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</si>
  <si>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</si>
  <si>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</si>
  <si>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</si>
  <si>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</si>
  <si>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</si>
  <si>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</si>
  <si>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</si>
  <si>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</si>
  <si>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</si>
  <si>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</si>
  <si>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</si>
  <si>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</si>
  <si>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</si>
  <si>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</si>
  <si>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</si>
  <si>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</si>
  <si>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</si>
  <si>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</si>
  <si>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</si>
  <si>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</si>
  <si>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</si>
  <si>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</si>
  <si>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</si>
  <si>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</si>
  <si>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</si>
  <si>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</si>
  <si>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</si>
  <si>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</si>
  <si>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</si>
  <si>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</si>
  <si>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</si>
  <si>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</si>
  <si>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</si>
  <si>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</si>
  <si>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</si>
  <si>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</si>
  <si>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</si>
  <si>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</si>
  <si>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</si>
  <si>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</si>
  <si>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</si>
  <si>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</si>
  <si>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</si>
  <si>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</si>
  <si>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</si>
  <si>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</si>
  <si>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</si>
  <si>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</si>
  <si>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</si>
  <si>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</si>
  <si>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</si>
  <si>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</si>
  <si>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</si>
  <si>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</si>
  <si>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</si>
  <si>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</si>
  <si>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</si>
  <si>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</si>
  <si>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</si>
  <si>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</si>
  <si>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</si>
  <si>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</si>
  <si>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</si>
  <si>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</si>
  <si>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</si>
  <si>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</si>
  <si>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</si>
  <si>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</si>
  <si>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</si>
  <si>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</si>
  <si>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</si>
  <si>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</si>
  <si>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</si>
  <si>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</si>
  <si>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</si>
  <si>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</si>
  <si>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</si>
  <si>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</si>
  <si>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</si>
  <si>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</si>
  <si>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</si>
  <si>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</si>
  <si>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</si>
  <si>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</si>
  <si>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</si>
  <si>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</si>
  <si>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</si>
  <si>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</si>
  <si>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</si>
  <si>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</si>
  <si>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</si>
  <si>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</si>
  <si>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</si>
  <si>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</si>
  <si>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</si>
  <si>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</si>
  <si>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</si>
  <si>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</si>
  <si>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</si>
  <si>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</si>
  <si>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</si>
  <si>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</si>
  <si>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</si>
  <si>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</si>
  <si>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</si>
  <si>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</si>
  <si>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</si>
  <si>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</si>
  <si>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</si>
  <si>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</si>
  <si>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</si>
  <si>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</si>
  <si>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</si>
  <si>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</si>
  <si>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</si>
  <si>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</si>
  <si>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</si>
  <si>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</si>
  <si>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</si>
  <si>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</si>
  <si>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</si>
  <si>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</si>
  <si>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</si>
  <si>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</si>
  <si>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</si>
  <si>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</si>
  <si>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</si>
  <si>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</si>
  <si>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</si>
  <si>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</si>
  <si>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</si>
  <si>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</si>
  <si>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</si>
  <si>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</si>
  <si>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</si>
  <si>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</si>
  <si>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</si>
  <si>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</si>
  <si>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</si>
  <si>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</si>
  <si>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</si>
  <si>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</si>
  <si>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</si>
  <si>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</si>
  <si>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</si>
  <si>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</si>
  <si>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</si>
  <si>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</si>
  <si>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</si>
  <si>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</si>
  <si>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</si>
  <si>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</si>
  <si>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</si>
  <si>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</si>
  <si>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</si>
  <si>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</si>
  <si>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</si>
  <si>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</si>
  <si>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</si>
  <si>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</si>
  <si>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</si>
  <si>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</si>
  <si>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</si>
  <si>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</si>
  <si>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</si>
  <si>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</si>
  <si>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</si>
  <si>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</si>
  <si>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</si>
  <si>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</si>
  <si>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</si>
  <si>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</si>
  <si>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</si>
  <si>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</si>
  <si>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</si>
  <si>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</si>
  <si>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</si>
  <si>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</si>
  <si>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</si>
  <si>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</si>
  <si>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</si>
  <si>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</si>
  <si>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</si>
  <si>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</si>
  <si>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</si>
  <si>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</si>
  <si>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</si>
  <si>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</si>
  <si>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</si>
  <si>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</si>
  <si>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</si>
  <si>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</si>
  <si>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</si>
  <si>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</si>
  <si>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</si>
  <si>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</si>
  <si>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</si>
  <si>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</si>
  <si>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</si>
  <si>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</si>
  <si>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</si>
  <si>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</si>
  <si>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</si>
  <si>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</si>
  <si>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</si>
  <si>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</si>
  <si>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</si>
  <si>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</si>
  <si>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</si>
  <si>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</si>
  <si>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</si>
  <si>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</si>
  <si>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</si>
  <si>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</si>
  <si>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</si>
  <si>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</si>
  <si>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</si>
  <si>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</si>
  <si>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</si>
  <si>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</si>
  <si>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</si>
  <si>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</si>
  <si>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</si>
  <si>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</si>
  <si>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</si>
  <si>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</si>
  <si>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</si>
  <si>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</si>
  <si>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</si>
  <si>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</si>
  <si>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</si>
  <si>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</si>
  <si>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</si>
  <si>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</si>
  <si>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</si>
  <si>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</si>
  <si>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</si>
  <si>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</si>
  <si>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</si>
  <si>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</si>
  <si>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</si>
  <si>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</si>
  <si>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</si>
  <si>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</si>
  <si>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</si>
  <si>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</si>
  <si>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</si>
  <si>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</si>
  <si>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</si>
  <si>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</si>
  <si>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</si>
  <si>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</si>
  <si>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</si>
  <si>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</si>
  <si>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</si>
  <si>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</si>
  <si>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</si>
  <si>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</si>
  <si>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</si>
  <si>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</si>
  <si>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</si>
  <si>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</si>
  <si>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</si>
  <si>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</si>
  <si>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</si>
  <si>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</si>
  <si>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</si>
  <si>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</si>
  <si>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</si>
  <si>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</si>
  <si>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</si>
  <si>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</si>
  <si>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</si>
  <si>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</si>
  <si>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</si>
  <si>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</si>
  <si>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</si>
  <si>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</si>
  <si>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</si>
  <si>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</si>
  <si>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</si>
  <si>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</si>
  <si>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</si>
  <si>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</si>
  <si>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</si>
  <si>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</si>
  <si>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</si>
  <si>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</si>
  <si>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</si>
  <si>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</si>
  <si>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</si>
  <si>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</si>
  <si>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</si>
  <si>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</si>
  <si>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</si>
  <si>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</si>
  <si>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</si>
  <si>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</si>
  <si>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</si>
  <si>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</si>
  <si>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</si>
  <si>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</si>
  <si>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</si>
  <si>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</si>
  <si>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</si>
  <si>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</si>
  <si>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</si>
  <si>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</si>
  <si>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</si>
  <si>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</si>
  <si>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</si>
  <si>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</si>
  <si>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</si>
  <si>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</si>
  <si>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</si>
  <si>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</si>
  <si>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</si>
  <si>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</si>
  <si>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</si>
  <si>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</si>
  <si>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</si>
  <si>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</si>
  <si>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</si>
  <si>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</si>
  <si>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</si>
  <si>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</si>
  <si>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</si>
  <si>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</si>
  <si>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</si>
  <si>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</si>
  <si>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</si>
  <si>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</si>
  <si>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</si>
  <si>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</si>
  <si>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</si>
  <si>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</si>
  <si>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</si>
  <si>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</si>
  <si>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</si>
  <si>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</si>
  <si>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</si>
  <si>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</si>
  <si>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</si>
  <si>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</si>
  <si>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</si>
  <si>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</si>
  <si>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</si>
  <si>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</si>
  <si>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</si>
  <si>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</si>
  <si>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</si>
  <si>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</si>
  <si>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</si>
  <si>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</si>
  <si>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</si>
  <si>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</si>
  <si>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</si>
  <si>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</si>
  <si>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</si>
  <si>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</si>
  <si>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</si>
  <si>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</si>
  <si>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</si>
  <si>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</si>
  <si>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</si>
  <si>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</si>
  <si>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</si>
  <si>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</si>
  <si>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</si>
  <si>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</si>
  <si>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</si>
  <si>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</si>
  <si>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</si>
  <si>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</si>
  <si>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</si>
  <si>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</si>
  <si>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</si>
  <si>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</si>
  <si>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</si>
  <si>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</si>
  <si>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</si>
  <si>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</si>
  <si>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</si>
  <si>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</si>
  <si>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</si>
  <si>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</si>
  <si>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</si>
  <si>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</si>
  <si>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</si>
  <si>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</si>
  <si>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</si>
  <si>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</si>
  <si>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</si>
  <si>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</si>
  <si>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</si>
  <si>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</si>
  <si>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</si>
  <si>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</si>
  <si>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</si>
  <si>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</si>
  <si>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</si>
  <si>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</si>
  <si>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</si>
  <si>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</si>
  <si>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</si>
  <si>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</si>
  <si>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</si>
  <si>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</si>
  <si>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</si>
  <si>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</si>
  <si>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</si>
  <si>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</si>
  <si>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</si>
  <si>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</si>
  <si>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</si>
  <si>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</si>
  <si>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</si>
  <si>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</si>
  <si>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</si>
  <si>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</si>
  <si>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</si>
  <si>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</si>
  <si>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</si>
  <si>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</si>
  <si>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</si>
  <si>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</si>
  <si>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</si>
  <si>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</si>
  <si>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</si>
  <si>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</si>
  <si>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</si>
  <si>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</si>
  <si>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</si>
  <si>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</si>
  <si>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</si>
  <si>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</si>
  <si>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</si>
  <si>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</si>
  <si>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</si>
  <si>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</si>
  <si>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</si>
  <si>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</si>
  <si>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</si>
  <si>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</si>
  <si>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</si>
  <si>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</si>
  <si>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</si>
  <si>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</si>
  <si>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</si>
  <si>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</si>
  <si>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</si>
  <si>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</si>
  <si>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</si>
  <si>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</si>
  <si>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</si>
  <si>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</si>
  <si>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</si>
  <si>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</si>
  <si>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</si>
  <si>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</si>
  <si>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</si>
  <si>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</si>
  <si>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</si>
  <si>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</si>
  <si>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</si>
  <si>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</si>
  <si>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</si>
  <si>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</si>
  <si>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</si>
  <si>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</si>
  <si>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</si>
  <si>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</si>
  <si>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</si>
  <si>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</si>
  <si>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</si>
  <si>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</si>
  <si>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</si>
  <si>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</si>
  <si>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</si>
  <si>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</si>
  <si>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</si>
  <si>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</si>
  <si>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</si>
  <si>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</si>
  <si>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</si>
  <si>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</si>
  <si>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</si>
  <si>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</si>
  <si>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</si>
  <si>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</si>
  <si>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</si>
  <si>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</si>
  <si>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</si>
  <si>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</si>
  <si>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</si>
  <si>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</si>
  <si>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</si>
  <si>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</si>
  <si>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</si>
  <si>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</si>
  <si>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</si>
  <si>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</si>
  <si>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</si>
  <si>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</si>
  <si>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</si>
  <si>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</si>
  <si>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</si>
  <si>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</si>
  <si>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</si>
  <si>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</si>
  <si>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</si>
  <si>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</si>
  <si>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</si>
  <si>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</si>
  <si>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</si>
  <si>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</si>
  <si>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</si>
  <si>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</si>
  <si>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</si>
  <si>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</si>
  <si>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</si>
  <si>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</si>
  <si>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</si>
  <si>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</si>
  <si>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</si>
  <si>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</si>
  <si>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</si>
  <si>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</si>
  <si>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</si>
  <si>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</si>
  <si>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</si>
  <si>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</si>
  <si>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</si>
  <si>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</si>
  <si>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</si>
  <si>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</si>
  <si>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</si>
  <si>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</si>
  <si>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</si>
  <si>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</si>
  <si>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</si>
  <si>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</si>
  <si>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</si>
  <si>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</si>
  <si>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</si>
  <si>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</si>
  <si>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</si>
  <si>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</si>
  <si>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</si>
  <si>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</si>
  <si>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</si>
  <si>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</si>
  <si>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</si>
  <si>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</si>
  <si>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</si>
  <si>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</si>
  <si>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</si>
  <si>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</si>
  <si>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</si>
  <si>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</si>
  <si>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</si>
  <si>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</si>
  <si>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</si>
  <si>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</si>
  <si>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</si>
  <si>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</si>
  <si>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</si>
  <si>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</si>
  <si>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</si>
  <si>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</si>
  <si>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</si>
  <si>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</si>
  <si>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</si>
  <si>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</si>
  <si>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</si>
  <si>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</si>
  <si>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</si>
  <si>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</si>
  <si>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</si>
  <si>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</si>
  <si>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</si>
  <si>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</si>
  <si>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</si>
  <si>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</si>
  <si>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</si>
  <si>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</si>
  <si>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</si>
  <si>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</si>
  <si>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</si>
  <si>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</si>
  <si>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</si>
  <si>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</si>
  <si>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</si>
  <si>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</si>
  <si>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</si>
  <si>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</si>
  <si>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</si>
  <si>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</si>
  <si>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</si>
  <si>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</si>
  <si>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</si>
  <si>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</si>
  <si>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</si>
  <si>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</si>
  <si>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</si>
  <si>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</si>
  <si>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</si>
  <si>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</si>
  <si>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</si>
  <si>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</si>
  <si>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</si>
  <si>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</si>
  <si>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</si>
  <si>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</si>
  <si>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</si>
  <si>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</si>
  <si>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</si>
  <si>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</si>
  <si>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</si>
  <si>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</si>
  <si>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</si>
  <si>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</si>
  <si>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</si>
  <si>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</si>
  <si>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</si>
  <si>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</si>
  <si>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</si>
  <si>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</si>
  <si>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</si>
  <si>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</si>
  <si>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</si>
  <si>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</si>
  <si>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</si>
  <si>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</si>
  <si>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</si>
  <si>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</si>
  <si>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</si>
  <si>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</si>
  <si>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</si>
  <si>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</si>
  <si>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</si>
  <si>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</si>
  <si>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</si>
  <si>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</si>
  <si>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</si>
  <si>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</si>
  <si>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</si>
  <si>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</si>
  <si>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</si>
  <si>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</si>
  <si>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</si>
  <si>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</si>
  <si>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</si>
  <si>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</si>
  <si>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</si>
  <si>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</si>
  <si>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</si>
  <si>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</si>
  <si>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</si>
  <si>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</si>
  <si>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</si>
  <si>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</si>
  <si>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</si>
  <si>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</si>
  <si>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</si>
  <si>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</si>
  <si>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</si>
  <si>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</si>
  <si>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</si>
  <si>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</si>
  <si>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</si>
  <si>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</si>
  <si>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</si>
  <si>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</si>
  <si>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</si>
  <si>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</si>
  <si>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</si>
  <si>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</si>
  <si>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</si>
  <si>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</si>
  <si>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</si>
  <si>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</si>
  <si>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</si>
  <si>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</si>
  <si>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</si>
  <si>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</si>
  <si>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</si>
  <si>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</si>
  <si>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</si>
  <si>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</si>
  <si>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</si>
  <si>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</si>
  <si>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</si>
  <si>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</si>
  <si>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</si>
  <si>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</si>
  <si>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</si>
  <si>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</si>
  <si>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</si>
  <si>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</si>
  <si>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</si>
  <si>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</si>
  <si>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</si>
  <si>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</si>
  <si>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</si>
  <si>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</si>
  <si>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</si>
  <si>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</si>
  <si>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</si>
  <si>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</si>
  <si>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</si>
  <si>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</si>
  <si>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</si>
  <si>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</si>
  <si>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</si>
  <si>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</si>
  <si>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</si>
  <si>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</si>
  <si>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</si>
  <si>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</si>
  <si>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</si>
  <si>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</si>
  <si>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</si>
  <si>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</si>
  <si>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</si>
  <si>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</si>
  <si>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</si>
  <si>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</si>
  <si>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</si>
  <si>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</si>
  <si>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</si>
  <si>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</si>
  <si>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</si>
  <si>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</si>
  <si>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</si>
  <si>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</si>
  <si>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</si>
  <si>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</si>
  <si>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</si>
  <si>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</si>
  <si>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</si>
  <si>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</si>
  <si>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</si>
  <si>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</si>
  <si>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</si>
  <si>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</si>
  <si>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</si>
  <si>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</si>
  <si>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</si>
  <si>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</si>
  <si>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</si>
  <si>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</si>
  <si>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</si>
  <si>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</si>
  <si>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</si>
  <si>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</si>
  <si>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</si>
  <si>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</si>
  <si>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</si>
  <si>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</si>
  <si>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</si>
  <si>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</si>
  <si>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</si>
  <si>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</si>
  <si>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</si>
  <si>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</si>
  <si>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</si>
  <si>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</si>
  <si>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</si>
  <si>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</si>
  <si>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</si>
  <si>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</si>
  <si>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</si>
  <si>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</si>
  <si>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</si>
  <si>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</si>
  <si>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</si>
  <si>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</si>
  <si>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</si>
  <si>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</si>
  <si>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</si>
  <si>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</si>
  <si>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</si>
  <si>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</si>
  <si>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</si>
  <si>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</si>
  <si>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</si>
  <si>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</si>
  <si>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</si>
  <si>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</si>
  <si>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</si>
  <si>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</si>
  <si>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</si>
  <si>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</si>
  <si>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</si>
  <si>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</si>
  <si>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</si>
  <si>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</si>
  <si>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</si>
  <si>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</si>
  <si>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</si>
  <si>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</si>
  <si>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</si>
  <si>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</si>
  <si>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</si>
  <si>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</si>
  <si>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</si>
  <si>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</si>
  <si>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</si>
  <si>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</si>
  <si>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</si>
  <si>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</si>
  <si>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</si>
  <si>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</si>
  <si>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</si>
  <si>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</si>
  <si>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</si>
  <si>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</si>
  <si>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</si>
  <si>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</si>
  <si>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</si>
  <si>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</si>
  <si>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</si>
  <si>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</si>
  <si>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</si>
  <si>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</si>
  <si>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</si>
  <si>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</si>
  <si>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</si>
  <si>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</si>
  <si>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</si>
  <si>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</si>
  <si>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</si>
  <si>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</si>
  <si>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</si>
  <si>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</si>
  <si>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</si>
  <si>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</si>
  <si>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</si>
  <si>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</si>
  <si>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</si>
  <si>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</si>
  <si>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</si>
  <si>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</si>
  <si>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</si>
  <si>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</si>
  <si>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</si>
  <si>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</si>
  <si>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</si>
  <si>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</si>
  <si>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</si>
  <si>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</si>
  <si>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</si>
  <si>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</si>
  <si>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</si>
  <si>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</si>
  <si>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</si>
  <si>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</si>
  <si>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</si>
  <si>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</si>
  <si>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</si>
  <si>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</si>
  <si>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</si>
  <si>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</si>
  <si>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</si>
  <si>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</si>
  <si>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</si>
  <si>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</si>
  <si>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</si>
  <si>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</si>
  <si>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</si>
  <si>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</si>
  <si>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</si>
  <si>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</si>
  <si>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</si>
  <si>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</si>
  <si>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</si>
  <si>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</si>
  <si>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</si>
  <si>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</si>
  <si>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</si>
  <si>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</si>
  <si>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</si>
  <si>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</si>
  <si>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</si>
  <si>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</si>
  <si>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</si>
  <si>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</si>
  <si>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</si>
  <si>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</si>
  <si>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</si>
  <si>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</si>
  <si>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</si>
  <si>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</si>
  <si>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</si>
  <si>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</si>
  <si>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</si>
  <si>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</si>
  <si>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</si>
  <si>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</si>
  <si>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</si>
  <si>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</si>
  <si>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</si>
  <si>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</si>
  <si>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</si>
  <si>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</si>
  <si>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</si>
  <si>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</si>
  <si>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</si>
  <si>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</si>
  <si>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</si>
  <si>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</si>
  <si>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</si>
  <si>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</si>
  <si>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</si>
  <si>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</si>
  <si>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</si>
  <si>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</si>
  <si>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</si>
  <si>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</si>
  <si>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</si>
  <si>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</si>
  <si>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</si>
  <si>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</si>
  <si>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</si>
  <si>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</si>
  <si>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</si>
  <si>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</si>
  <si>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</si>
  <si>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</si>
  <si>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</si>
  <si>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</si>
  <si>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</si>
  <si>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</si>
  <si>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</si>
  <si>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</si>
  <si>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</si>
  <si>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</si>
  <si>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</si>
  <si>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</si>
  <si>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</si>
  <si>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</si>
  <si>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</si>
  <si>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</si>
  <si>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</si>
  <si>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</si>
  <si>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</si>
  <si>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</si>
  <si>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</si>
  <si>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</si>
  <si>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</si>
  <si>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</si>
  <si>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</si>
  <si>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</si>
  <si>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</si>
  <si>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</si>
  <si>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</si>
  <si>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</si>
  <si>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</si>
  <si>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</si>
  <si>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</si>
  <si>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</si>
  <si>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</si>
  <si>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</si>
  <si>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</si>
  <si>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</si>
  <si>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</si>
  <si>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</si>
  <si>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</si>
  <si>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</si>
  <si>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</si>
  <si>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</si>
  <si>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</si>
  <si>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</si>
  <si>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</si>
  <si>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</si>
  <si>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</si>
  <si>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</si>
  <si>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</si>
  <si>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</si>
  <si>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</si>
  <si>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</si>
  <si>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</si>
  <si>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</si>
  <si>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</si>
  <si>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</si>
  <si>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</si>
  <si>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</si>
  <si>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</si>
  <si>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</si>
  <si>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</si>
  <si>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</si>
  <si>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</si>
  <si>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</si>
  <si>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</si>
  <si>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</si>
  <si>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</si>
  <si>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</si>
  <si>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</si>
  <si>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</si>
  <si>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</si>
  <si>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</si>
  <si>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</si>
  <si>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</si>
  <si>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</si>
  <si>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</si>
  <si>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</si>
  <si>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</si>
  <si>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</si>
  <si>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</si>
  <si>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</si>
  <si>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</si>
  <si>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</si>
  <si>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</si>
  <si>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</si>
  <si>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</si>
  <si>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</si>
  <si>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</si>
  <si>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</si>
  <si>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</si>
  <si>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</si>
  <si>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</si>
  <si>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</si>
  <si>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</si>
  <si>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</si>
  <si>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</si>
  <si>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</si>
  <si>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</si>
  <si>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</si>
  <si>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</si>
  <si>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</si>
  <si>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</si>
  <si>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</si>
  <si>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</si>
  <si>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</si>
  <si>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</si>
  <si>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</si>
  <si>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</si>
  <si>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</si>
  <si>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</si>
  <si>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</si>
  <si>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</si>
  <si>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</si>
  <si>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</si>
  <si>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</si>
  <si>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</si>
  <si>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</si>
  <si>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</si>
  <si>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</si>
  <si>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</si>
  <si>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</si>
  <si>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</si>
  <si>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</si>
  <si>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</si>
  <si>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</si>
  <si>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</si>
  <si>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</si>
  <si>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</si>
  <si>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</si>
  <si>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</si>
  <si>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</si>
  <si>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</si>
  <si>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</si>
  <si>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</si>
  <si>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</si>
  <si>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</si>
  <si>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</si>
  <si>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</si>
  <si>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</si>
  <si>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</si>
  <si>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</si>
  <si>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</si>
  <si>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</si>
  <si>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</si>
  <si>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</si>
  <si>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</si>
  <si>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</si>
  <si>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</si>
  <si>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</si>
  <si>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</si>
  <si>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</si>
  <si>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</si>
  <si>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</si>
  <si>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</si>
  <si>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</si>
  <si>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</si>
  <si>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</si>
  <si>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</si>
  <si>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</si>
  <si>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</si>
  <si>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</si>
  <si>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</si>
  <si>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</si>
  <si>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</si>
  <si>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</si>
  <si>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</si>
  <si>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</si>
  <si>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</si>
  <si>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</si>
  <si>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</si>
  <si>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</si>
  <si>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</si>
  <si>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</si>
  <si>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</si>
  <si>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</si>
  <si>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</si>
  <si>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</si>
  <si>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</si>
  <si>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</si>
  <si>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</si>
  <si>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</si>
  <si>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</si>
  <si>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</si>
  <si>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</si>
  <si>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</si>
  <si>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</si>
  <si>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</si>
  <si>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</si>
  <si>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</si>
  <si>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</si>
  <si>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</si>
  <si>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</si>
  <si>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</si>
  <si>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</si>
  <si>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</si>
  <si>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</si>
  <si>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</si>
  <si>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</si>
  <si>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</si>
  <si>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</si>
  <si>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</si>
  <si>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</si>
  <si>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</si>
  <si>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</si>
  <si>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</si>
  <si>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</si>
  <si>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</si>
  <si>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</si>
  <si>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</si>
  <si>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</si>
  <si>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</si>
  <si>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</si>
  <si>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</si>
  <si>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</si>
  <si>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</si>
  <si>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</si>
  <si>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</si>
  <si>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</si>
  <si>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</si>
  <si>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</si>
  <si>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</si>
  <si>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</si>
  <si>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</si>
  <si>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</si>
  <si>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</si>
  <si>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</si>
  <si>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</si>
  <si>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</si>
  <si>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</si>
  <si>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</si>
  <si>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</si>
  <si>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</si>
  <si>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</si>
  <si>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</si>
  <si>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</si>
  <si>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</si>
  <si>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</si>
  <si>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</si>
  <si>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</si>
  <si>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</si>
  <si>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</si>
  <si>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</si>
  <si>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</si>
  <si>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</si>
  <si>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</si>
  <si>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</si>
  <si>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</si>
  <si>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</si>
  <si>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</si>
  <si>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</si>
  <si>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</si>
  <si>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</si>
  <si>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</si>
  <si>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</si>
  <si>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</si>
  <si>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</si>
  <si>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</si>
  <si>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</si>
  <si>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</si>
  <si>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</si>
  <si>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</si>
  <si>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</si>
  <si>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</si>
  <si>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</si>
  <si>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</si>
  <si>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</si>
  <si>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</si>
  <si>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</si>
  <si>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</si>
  <si>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</si>
  <si>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</si>
  <si>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</si>
  <si>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</si>
  <si>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</si>
  <si>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</si>
  <si>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</si>
  <si>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</si>
  <si>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</si>
  <si>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</si>
  <si>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</si>
  <si>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</si>
  <si>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</si>
  <si>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</si>
  <si>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</si>
  <si>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</si>
  <si>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</si>
  <si>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</si>
  <si>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</si>
  <si>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</si>
  <si>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</si>
  <si>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</si>
  <si>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</si>
  <si>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</si>
  <si>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</si>
  <si>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</si>
  <si>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</si>
  <si>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</si>
  <si>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</si>
  <si>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</si>
  <si>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</si>
  <si>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</si>
  <si>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</si>
  <si>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</si>
  <si>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</si>
  <si>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</si>
  <si>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</si>
  <si>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</si>
  <si>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</si>
  <si>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</si>
  <si>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</si>
  <si>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</si>
  <si>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</si>
  <si>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</si>
  <si>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</si>
  <si>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</si>
  <si>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</si>
  <si>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</si>
  <si>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</si>
  <si>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</si>
  <si>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</si>
  <si>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</si>
  <si>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</si>
  <si>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</si>
  <si>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</si>
  <si>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</si>
  <si>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</si>
  <si>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</si>
  <si>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</si>
  <si>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</si>
  <si>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</si>
  <si>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</si>
  <si>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</si>
  <si>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</si>
  <si>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</si>
  <si>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</si>
  <si>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</si>
  <si>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</si>
  <si>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</si>
  <si>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</si>
  <si>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</si>
  <si>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</si>
  <si>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</si>
  <si>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</si>
  <si>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</si>
  <si>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</si>
  <si>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</si>
  <si>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</si>
  <si>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</si>
  <si>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</si>
  <si>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</si>
  <si>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</si>
  <si>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</si>
  <si>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</si>
  <si>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</si>
  <si>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</si>
  <si>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</si>
  <si>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</si>
  <si>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</si>
  <si>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</si>
  <si>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</si>
  <si>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</si>
  <si>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</si>
  <si>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</si>
  <si>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</si>
  <si>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</si>
  <si>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</si>
  <si>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</si>
  <si>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</si>
  <si>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</si>
  <si>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</si>
  <si>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</si>
  <si>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</si>
  <si>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</si>
  <si>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</si>
  <si>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</si>
  <si>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</si>
  <si>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</si>
  <si>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</si>
  <si>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</si>
  <si>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</si>
  <si>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</si>
  <si>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</si>
  <si>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</si>
  <si>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</si>
  <si>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</si>
  <si>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</si>
  <si>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</si>
  <si>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</si>
  <si>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</si>
  <si>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</si>
  <si>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</si>
  <si>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</si>
  <si>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</si>
  <si>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</si>
  <si>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</si>
  <si>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</si>
  <si>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</si>
  <si>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</si>
  <si>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</si>
  <si>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</si>
  <si>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</si>
  <si>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</si>
  <si>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</si>
  <si>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</si>
  <si>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</si>
  <si>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</si>
  <si>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</si>
  <si>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</si>
  <si>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</si>
  <si>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</si>
  <si>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</si>
  <si>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</si>
  <si>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</si>
  <si>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</si>
  <si>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</si>
  <si>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</si>
  <si>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</si>
  <si>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</si>
  <si>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</si>
  <si>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</si>
  <si>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</si>
  <si>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</si>
  <si>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</si>
  <si>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</si>
  <si>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</si>
  <si>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</si>
  <si>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</si>
  <si>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</si>
  <si>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</si>
  <si>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</si>
  <si>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</si>
  <si>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</si>
  <si>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</si>
  <si>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</si>
  <si>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</si>
  <si>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</si>
  <si>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</si>
  <si>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</si>
  <si>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</si>
  <si>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</si>
  <si>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</si>
  <si>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</si>
  <si>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</si>
  <si>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</si>
  <si>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</si>
  <si>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</si>
  <si>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</si>
  <si>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</si>
  <si>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</si>
  <si>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</si>
  <si>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</si>
  <si>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</si>
  <si>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</si>
  <si>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</si>
  <si>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</si>
  <si>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</si>
  <si>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</si>
  <si>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</si>
  <si>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</si>
  <si>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</si>
  <si>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</si>
  <si>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</si>
  <si>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</si>
  <si>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</si>
  <si>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</si>
  <si>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</si>
  <si>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</si>
  <si>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</si>
  <si>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</si>
  <si>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</si>
  <si>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</si>
  <si>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</si>
  <si>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</si>
  <si>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</si>
  <si>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</si>
  <si>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</si>
  <si>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</si>
  <si>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</si>
  <si>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</si>
  <si>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</si>
  <si>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</si>
  <si>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</si>
  <si>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</si>
  <si>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</si>
  <si>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</si>
  <si>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</si>
  <si>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</si>
  <si>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</si>
  <si>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</si>
  <si>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</si>
  <si>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</si>
  <si>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</si>
  <si>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</si>
  <si>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</si>
  <si>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</si>
  <si>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</si>
  <si>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</si>
  <si>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</si>
  <si>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</si>
  <si>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</si>
  <si>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</si>
  <si>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</si>
  <si>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</si>
  <si>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</si>
  <si>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</si>
  <si>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</si>
  <si>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</si>
  <si>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</si>
  <si>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</si>
  <si>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</si>
  <si>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</si>
  <si>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</si>
  <si>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</si>
  <si>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</si>
  <si>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</si>
  <si>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</si>
  <si>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</si>
  <si>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</si>
  <si>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</si>
  <si>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</si>
  <si>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</si>
  <si>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</si>
  <si>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</si>
  <si>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</si>
  <si>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</si>
  <si>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</si>
  <si>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</si>
  <si>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</si>
  <si>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</si>
  <si>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</si>
  <si>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</si>
  <si>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</si>
  <si>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</si>
  <si>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</si>
  <si>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</si>
  <si>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</si>
  <si>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</si>
  <si>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</si>
  <si>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</si>
  <si>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</si>
  <si>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</si>
  <si>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</si>
  <si>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</si>
  <si>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</si>
  <si>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</si>
  <si>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</si>
  <si>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</si>
  <si>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</si>
  <si>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</si>
  <si>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</si>
  <si>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</si>
  <si>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</si>
  <si>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</si>
  <si>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</si>
  <si>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</si>
  <si>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</si>
  <si>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</si>
  <si>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</si>
  <si>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</si>
  <si>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</si>
  <si>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</si>
  <si>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</si>
  <si>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</si>
  <si>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</si>
  <si>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</si>
  <si>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</si>
  <si>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</si>
  <si>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</si>
  <si>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</si>
  <si>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</si>
  <si>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</si>
  <si>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</si>
  <si>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</si>
  <si>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</si>
  <si>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</si>
  <si>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</si>
  <si>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</si>
  <si>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</si>
  <si>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</si>
  <si>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</si>
  <si>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</si>
  <si>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</si>
  <si>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</si>
  <si>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</si>
  <si>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</si>
  <si>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</si>
  <si>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</si>
  <si>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</si>
  <si>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</si>
  <si>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</si>
  <si>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</si>
  <si>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</si>
  <si>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</si>
  <si>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</si>
  <si>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</si>
  <si>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</si>
  <si>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</si>
  <si>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</si>
  <si>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</si>
  <si>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</si>
  <si>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</si>
  <si>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</si>
  <si>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</si>
  <si>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</si>
  <si>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</si>
  <si>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</si>
  <si>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</si>
  <si>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</si>
  <si>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</si>
  <si>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</si>
  <si>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</si>
  <si>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</si>
  <si>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</si>
  <si>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</si>
  <si>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</si>
  <si>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</si>
  <si>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</si>
  <si>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</si>
  <si>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</si>
  <si>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</si>
  <si>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</si>
  <si>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</si>
  <si>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</si>
  <si>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</si>
  <si>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</si>
  <si>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</si>
  <si>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</si>
  <si>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</si>
  <si>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</si>
  <si>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</si>
  <si>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</si>
  <si>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</si>
  <si>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</si>
  <si>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</si>
  <si>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</si>
  <si>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</si>
  <si>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</si>
  <si>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</si>
  <si>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</si>
  <si>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</si>
  <si>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</si>
  <si>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</si>
  <si>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</si>
  <si>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</si>
  <si>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</si>
  <si>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</si>
  <si>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</si>
  <si>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</si>
  <si>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</si>
  <si>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</si>
  <si>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</si>
  <si>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</si>
  <si>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</si>
  <si>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</si>
  <si>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</si>
  <si>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</si>
  <si>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</si>
  <si>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</si>
  <si>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</si>
  <si>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</si>
  <si>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</si>
  <si>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</si>
  <si>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</si>
  <si>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</si>
  <si>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</si>
  <si>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</si>
  <si>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</si>
  <si>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</si>
  <si>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</si>
  <si>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</si>
  <si>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</si>
  <si>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</si>
  <si>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</si>
  <si>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</si>
  <si>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</si>
  <si>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</si>
  <si>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</si>
  <si>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</si>
  <si>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</si>
  <si>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</si>
  <si>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</si>
  <si>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</si>
  <si>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</si>
  <si>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</si>
  <si>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</si>
  <si>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</si>
  <si>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</si>
  <si>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</si>
  <si>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</si>
  <si>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</si>
  <si>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</si>
  <si>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</si>
  <si>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</si>
  <si>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</si>
  <si>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</si>
  <si>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</si>
  <si>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</si>
  <si>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</si>
  <si>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</si>
  <si>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</si>
  <si>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</si>
  <si>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</si>
  <si>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</si>
  <si>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</si>
  <si>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</si>
  <si>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</si>
  <si>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</si>
  <si>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</si>
  <si>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</si>
  <si>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</si>
  <si>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</si>
  <si>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</si>
  <si>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</si>
  <si>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</si>
  <si>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</si>
  <si>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</si>
  <si>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</si>
  <si>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</si>
  <si>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</si>
  <si>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</si>
  <si>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</si>
  <si>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</si>
  <si>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</si>
  <si>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</si>
  <si>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</si>
  <si>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</si>
  <si>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</si>
  <si>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</si>
  <si>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</si>
  <si>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</si>
  <si>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</si>
  <si>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</si>
  <si>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</si>
  <si>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</si>
  <si>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</si>
  <si>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</si>
  <si>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</si>
  <si>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</si>
  <si>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</si>
  <si>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</si>
  <si>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</si>
  <si>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</si>
  <si>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</si>
  <si>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</si>
  <si>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</si>
  <si>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</si>
  <si>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</si>
  <si>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</si>
  <si>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</si>
  <si>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</si>
  <si>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</si>
  <si>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</si>
  <si>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</si>
  <si>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</si>
  <si>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</si>
  <si>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</si>
  <si>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</si>
  <si>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</si>
  <si>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</si>
  <si>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</si>
  <si>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</si>
  <si>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</si>
  <si>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</si>
  <si>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</si>
  <si>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</si>
  <si>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</si>
  <si>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</si>
  <si>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</si>
  <si>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</si>
  <si>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</si>
  <si>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</si>
  <si>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</si>
  <si>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</si>
  <si>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</si>
  <si>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</si>
  <si>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</si>
  <si>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</si>
  <si>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</si>
  <si>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</si>
  <si>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</si>
  <si>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</si>
  <si>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</si>
  <si>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</si>
  <si>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</si>
  <si>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</si>
  <si>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</si>
  <si>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</si>
  <si>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</si>
  <si>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</si>
  <si>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</si>
  <si>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</si>
  <si>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</si>
  <si>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</si>
  <si>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</si>
  <si>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</si>
  <si>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</si>
  <si>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</si>
  <si>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</si>
  <si>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</si>
  <si>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</si>
  <si>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</si>
  <si>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</si>
  <si>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</si>
  <si>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</si>
  <si>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</si>
  <si>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</si>
  <si>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</si>
  <si>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</si>
  <si>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</si>
  <si>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</si>
  <si>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</si>
  <si>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</si>
  <si>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</si>
  <si>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</si>
  <si>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</si>
  <si>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</si>
  <si>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</si>
  <si>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</si>
  <si>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</si>
  <si>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</si>
  <si>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</si>
  <si>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</si>
  <si>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</si>
  <si>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</si>
  <si>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</si>
  <si>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</si>
  <si>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</si>
  <si>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</si>
  <si>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</si>
  <si>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</si>
  <si>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</si>
  <si>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</si>
  <si>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</si>
  <si>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</si>
  <si>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</si>
  <si>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</si>
  <si>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</si>
  <si>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</si>
  <si>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</si>
  <si>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</si>
  <si>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</si>
  <si>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</si>
  <si>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</si>
  <si>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</si>
  <si>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</si>
  <si>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</si>
  <si>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</si>
  <si>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</si>
  <si>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</si>
  <si>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</si>
  <si>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</si>
  <si>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</si>
  <si>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</si>
  <si>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</si>
  <si>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</si>
  <si>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</si>
  <si>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</si>
  <si>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</si>
  <si>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</si>
  <si>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</si>
  <si>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</si>
  <si>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</si>
  <si>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</si>
  <si>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</si>
  <si>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</si>
  <si>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</si>
  <si>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</si>
  <si>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</si>
  <si>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</si>
  <si>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</si>
  <si>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</si>
  <si>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</si>
  <si>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</si>
  <si>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</si>
  <si>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</si>
  <si>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</si>
  <si>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</si>
  <si>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</si>
  <si>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</si>
  <si>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</si>
  <si>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</si>
  <si>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</si>
  <si>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</si>
  <si>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</si>
  <si>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</si>
  <si>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</si>
  <si>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</si>
  <si>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</si>
  <si>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</si>
  <si>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</si>
  <si>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</si>
  <si>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</si>
  <si>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</si>
  <si>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</si>
  <si>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</si>
  <si>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</si>
  <si>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</si>
  <si>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</si>
  <si>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</si>
  <si>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</si>
  <si>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</si>
  <si>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</si>
  <si>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</si>
  <si>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</si>
  <si>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</si>
  <si>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</si>
  <si>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</si>
  <si>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</si>
  <si>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</si>
  <si>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</si>
  <si>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</si>
  <si>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</si>
  <si>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</si>
  <si>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</si>
  <si>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</si>
  <si>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</si>
  <si>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</si>
  <si>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</si>
  <si>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</si>
  <si>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</si>
  <si>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</si>
  <si>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</si>
  <si>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</si>
  <si>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</si>
  <si>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</si>
  <si>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</si>
  <si>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</si>
  <si>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</si>
  <si>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</si>
  <si>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</si>
  <si>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</si>
  <si>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</si>
  <si>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</si>
  <si>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</si>
  <si>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</si>
  <si>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</si>
  <si>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</si>
  <si>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</si>
  <si>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</si>
  <si>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</si>
  <si>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</si>
  <si>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</si>
  <si>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</si>
  <si>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</si>
  <si>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</si>
  <si>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</si>
  <si>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</si>
  <si>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</si>
  <si>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</si>
  <si>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</si>
  <si>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</si>
  <si>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</si>
  <si>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</si>
  <si>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</si>
  <si>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</si>
  <si>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</si>
  <si>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</si>
  <si>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</si>
  <si>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</si>
  <si>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</si>
  <si>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</si>
  <si>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</si>
  <si>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</si>
  <si>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</si>
  <si>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</si>
  <si>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</si>
  <si>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</si>
  <si>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</si>
  <si>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</si>
  <si>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</si>
  <si>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</si>
  <si>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</si>
  <si>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</si>
  <si>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</si>
  <si>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</si>
  <si>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</si>
  <si>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</si>
  <si>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</si>
  <si>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</si>
  <si>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</si>
  <si>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</si>
  <si>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</si>
  <si>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</si>
  <si>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</si>
  <si>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</si>
  <si>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</si>
  <si>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</si>
  <si>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</si>
  <si>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</si>
  <si>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</si>
  <si>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</si>
  <si>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</si>
  <si>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</si>
  <si>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</si>
  <si>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</si>
  <si>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</si>
  <si>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</si>
  <si>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</si>
  <si>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</si>
  <si>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</si>
  <si>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</si>
  <si>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</si>
  <si>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</si>
  <si>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</si>
  <si>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</si>
  <si>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</si>
  <si>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</si>
  <si>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</si>
  <si>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</si>
  <si>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</si>
  <si>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</si>
  <si>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</si>
  <si>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</si>
  <si>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</si>
  <si>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</si>
  <si>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</si>
  <si>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</si>
  <si>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</si>
  <si>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</si>
  <si>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</si>
  <si>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</si>
  <si>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</si>
  <si>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</si>
  <si>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</si>
  <si>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</si>
  <si>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</si>
  <si>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</si>
  <si>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</si>
  <si>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</si>
  <si>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</si>
  <si>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</si>
  <si>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</si>
  <si>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</si>
  <si>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</si>
  <si>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</si>
  <si>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</si>
  <si>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</si>
  <si>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</si>
  <si>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</si>
  <si>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</si>
  <si>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</si>
  <si>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</si>
  <si>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</si>
  <si>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</si>
  <si>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</si>
  <si>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</si>
  <si>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</si>
  <si>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</si>
  <si>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</si>
  <si>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</si>
  <si>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</si>
  <si>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</si>
  <si>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</si>
  <si>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</si>
  <si>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</si>
  <si>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</si>
  <si>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</si>
  <si>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</si>
  <si>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</si>
  <si>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</si>
  <si>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</si>
  <si>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</si>
  <si>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</si>
  <si>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</si>
  <si>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</si>
  <si>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</si>
  <si>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</si>
  <si>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</si>
  <si>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</si>
  <si>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</si>
  <si>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</si>
  <si>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</si>
  <si>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</si>
  <si>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</si>
  <si>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</si>
  <si>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</si>
  <si>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</si>
  <si>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</si>
  <si>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</si>
  <si>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</si>
  <si>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</si>
  <si>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</si>
  <si>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</si>
  <si>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</si>
  <si>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</si>
  <si>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</si>
  <si>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</si>
  <si>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</si>
  <si>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</si>
  <si>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</si>
  <si>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</si>
  <si>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</si>
  <si>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</si>
  <si>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</si>
  <si>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</si>
  <si>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</si>
  <si>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</si>
  <si>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</si>
  <si>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</si>
  <si>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</si>
  <si>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</si>
  <si>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</si>
  <si>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</si>
  <si>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</si>
  <si>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</si>
  <si>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</si>
  <si>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</si>
  <si>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</si>
  <si>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</si>
  <si>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</si>
  <si>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</si>
  <si>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</si>
  <si>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</si>
  <si>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</si>
  <si>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</si>
  <si>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</si>
  <si>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</si>
  <si>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</si>
  <si>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</si>
  <si>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</si>
  <si>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</si>
  <si>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</si>
  <si>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</si>
  <si>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</si>
  <si>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</si>
  <si>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</si>
  <si>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</si>
  <si>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</si>
  <si>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</si>
  <si>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</si>
  <si>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</si>
  <si>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</si>
  <si>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</si>
  <si>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</si>
  <si>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</si>
  <si>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</si>
  <si>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</si>
  <si>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</si>
  <si>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</si>
  <si>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</si>
  <si>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</si>
  <si>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</si>
  <si>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</si>
  <si>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</si>
  <si>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</si>
  <si>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</si>
  <si>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</si>
  <si>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</si>
  <si>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</si>
  <si>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</si>
  <si>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</si>
  <si>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</si>
  <si>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</si>
  <si>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</si>
  <si>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</si>
  <si>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</si>
  <si>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</si>
  <si>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</si>
  <si>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</si>
  <si>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</si>
  <si>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</si>
  <si>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</si>
  <si>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</si>
  <si>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</si>
  <si>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</si>
  <si>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</si>
  <si>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</si>
  <si>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</si>
  <si>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</si>
  <si>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</si>
  <si>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</si>
  <si>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</si>
  <si>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</si>
  <si>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</si>
  <si>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</si>
  <si>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</si>
  <si>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</si>
  <si>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</si>
  <si>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</si>
  <si>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</si>
  <si>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</si>
  <si>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</si>
  <si>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</si>
  <si>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</si>
  <si>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</si>
  <si>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</si>
  <si>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</si>
  <si>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</si>
  <si>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</si>
  <si>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</si>
  <si>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</si>
  <si>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</si>
  <si>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</si>
  <si>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</si>
  <si>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</si>
  <si>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</si>
  <si>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</si>
  <si>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</si>
  <si>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</si>
  <si>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</si>
  <si>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</si>
  <si>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</si>
  <si>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</si>
  <si>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</si>
  <si>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</si>
  <si>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</si>
  <si>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</si>
  <si>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</si>
  <si>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</si>
  <si>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</si>
  <si>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</si>
  <si>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</si>
  <si>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</si>
  <si>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</si>
  <si>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</si>
  <si>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</si>
  <si>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</si>
  <si>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</si>
  <si>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</si>
  <si>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</si>
  <si>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</si>
  <si>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</si>
  <si>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</si>
  <si>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</si>
  <si>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</si>
  <si>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</si>
  <si>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</si>
  <si>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</si>
  <si>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</si>
  <si>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</si>
  <si>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</si>
  <si>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</si>
  <si>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</si>
  <si>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</si>
  <si>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</si>
  <si>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</si>
  <si>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</si>
  <si>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</si>
  <si>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</si>
  <si>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</si>
  <si>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</si>
  <si>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</si>
  <si>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</si>
  <si>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</si>
  <si>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</si>
  <si>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</si>
  <si>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</si>
  <si>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</si>
  <si>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</si>
  <si>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</si>
  <si>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</si>
  <si>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</si>
  <si>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</si>
  <si>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</si>
  <si>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</si>
  <si>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</si>
  <si>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</si>
  <si>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</si>
  <si>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</si>
  <si>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</si>
  <si>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</si>
  <si>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</si>
  <si>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</si>
  <si>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</si>
  <si>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</si>
  <si>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</si>
  <si>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</si>
  <si>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</si>
  <si>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</si>
  <si>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</si>
  <si>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</si>
  <si>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</si>
  <si>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</si>
  <si>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</si>
  <si>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</si>
  <si>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</si>
  <si>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</si>
  <si>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</si>
  <si>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</si>
  <si>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</si>
  <si>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</si>
  <si>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</si>
  <si>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</si>
  <si>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</si>
  <si>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</si>
  <si>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</si>
  <si>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</si>
  <si>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</si>
  <si>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</si>
  <si>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</si>
  <si>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</si>
  <si>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</si>
  <si>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</si>
  <si>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</si>
  <si>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</si>
  <si>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</si>
  <si>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</si>
  <si>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</si>
  <si>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</si>
  <si>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</si>
  <si>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</si>
  <si>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</si>
  <si>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</si>
  <si>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</si>
  <si>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</si>
  <si>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</si>
  <si>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</si>
  <si>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</si>
  <si>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</si>
  <si>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</si>
  <si>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</si>
  <si>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</si>
  <si>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</si>
  <si>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</si>
  <si>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</si>
  <si>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</si>
  <si>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</si>
  <si>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</si>
  <si>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</si>
  <si>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</si>
  <si>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</si>
  <si>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</si>
  <si>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</si>
  <si>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</si>
  <si>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</si>
  <si>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</si>
  <si>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</si>
  <si>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</si>
  <si>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</si>
  <si>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</si>
  <si>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</si>
  <si>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</si>
  <si>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</si>
  <si>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</si>
  <si>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</si>
  <si>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</si>
  <si>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</si>
  <si>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</si>
  <si>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</si>
  <si>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</si>
  <si>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</si>
  <si>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</si>
  <si>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</si>
  <si>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</si>
  <si>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</si>
  <si>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</si>
  <si>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</si>
  <si>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</si>
  <si>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</si>
  <si>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</si>
  <si>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</si>
  <si>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</si>
  <si>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</si>
  <si>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</si>
  <si>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</si>
  <si>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</si>
  <si>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</si>
  <si>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</si>
  <si>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</si>
  <si>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</si>
  <si>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</si>
  <si>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</si>
  <si>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</si>
  <si>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</si>
  <si>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</si>
  <si>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</si>
  <si>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</si>
  <si>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</si>
  <si>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</si>
  <si>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</si>
  <si>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</si>
  <si>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</si>
  <si>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</si>
  <si>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</si>
  <si>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</si>
  <si>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</si>
  <si>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</si>
  <si>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</si>
  <si>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</si>
  <si>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</si>
  <si>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</si>
  <si>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</si>
  <si>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</si>
  <si>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</si>
  <si>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</si>
  <si>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</si>
  <si>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</si>
  <si>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</si>
  <si>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</si>
  <si>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</si>
  <si>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</si>
  <si>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</si>
  <si>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</si>
  <si>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</si>
  <si>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</si>
  <si>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</si>
  <si>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</si>
  <si>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</si>
  <si>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</si>
  <si>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</si>
  <si>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</si>
  <si>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</si>
  <si>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</si>
  <si>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</si>
  <si>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</si>
  <si>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</si>
  <si>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</si>
  <si>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</si>
  <si>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</si>
  <si>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</si>
  <si>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</si>
  <si>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</si>
  <si>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</si>
  <si>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</si>
  <si>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</si>
  <si>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</si>
  <si>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</si>
  <si>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</si>
  <si>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</si>
  <si>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</si>
  <si>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</si>
  <si>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</si>
  <si>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</si>
  <si>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</si>
  <si>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</si>
  <si>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</si>
  <si>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</si>
  <si>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</si>
  <si>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</si>
  <si>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</si>
  <si>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</si>
  <si>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</si>
  <si>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</si>
  <si>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</si>
  <si>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</si>
  <si>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</si>
  <si>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</si>
  <si>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</si>
  <si>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</si>
  <si>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</si>
  <si>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</si>
  <si>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</si>
  <si>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</si>
  <si>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</si>
  <si>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</si>
  <si>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</si>
  <si>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</si>
  <si>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</si>
  <si>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</si>
  <si>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</si>
  <si>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</si>
  <si>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</si>
  <si>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</si>
  <si>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</si>
  <si>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</si>
  <si>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</si>
  <si>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</si>
  <si>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</si>
  <si>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</si>
  <si>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</si>
  <si>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</si>
  <si>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</si>
  <si>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</si>
  <si>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</si>
  <si>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</si>
  <si>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</si>
  <si>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</si>
  <si>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</si>
  <si>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</si>
  <si>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</si>
  <si>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</si>
  <si>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</si>
  <si>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</si>
  <si>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</si>
  <si>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</si>
  <si>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</si>
  <si>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</si>
  <si>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</si>
  <si>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</si>
  <si>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</si>
  <si>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</si>
  <si>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</si>
  <si>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</si>
  <si>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</si>
  <si>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</si>
  <si>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</si>
  <si>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</si>
  <si>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</si>
  <si>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</si>
  <si>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</si>
  <si>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</si>
  <si>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</si>
  <si>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</si>
  <si>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</si>
  <si>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</si>
  <si>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</si>
  <si>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</si>
  <si>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</si>
  <si>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</si>
  <si>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</si>
  <si>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</si>
  <si>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</si>
  <si>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</si>
  <si>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</si>
  <si>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</si>
  <si>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</si>
  <si>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</si>
  <si>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</si>
  <si>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</si>
  <si>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</si>
  <si>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</si>
  <si>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</si>
  <si>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</si>
  <si>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</si>
  <si>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</si>
  <si>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</si>
  <si>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</si>
  <si>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</si>
  <si>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</si>
  <si>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</si>
  <si>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</si>
  <si>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</si>
  <si>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</si>
  <si>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</si>
  <si>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</si>
  <si>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</si>
  <si>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</si>
  <si>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</si>
  <si>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</si>
  <si>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</si>
  <si>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</si>
  <si>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</si>
  <si>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</si>
  <si>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</si>
  <si>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</si>
  <si>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</si>
  <si>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</si>
  <si>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</si>
  <si>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</si>
  <si>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</si>
  <si>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</si>
  <si>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</si>
  <si>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</si>
  <si>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</si>
  <si>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</si>
  <si>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</si>
  <si>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</si>
  <si>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</si>
  <si>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</si>
  <si>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</si>
  <si>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</si>
  <si>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</si>
  <si>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</si>
  <si>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</si>
  <si>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</si>
  <si>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</si>
  <si>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</si>
  <si>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</si>
  <si>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</si>
  <si>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</si>
  <si>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</si>
  <si>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</si>
  <si>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</si>
  <si>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</si>
  <si>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</si>
  <si>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</si>
  <si>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</si>
  <si>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</si>
  <si>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</si>
  <si>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</si>
  <si>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</si>
  <si>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</si>
  <si>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</si>
  <si>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</si>
  <si>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</si>
  <si>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</si>
  <si>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</si>
  <si>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</si>
  <si>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</si>
  <si>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</si>
  <si>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</si>
  <si>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</si>
  <si>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</si>
  <si>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</si>
  <si>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</si>
  <si>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</si>
  <si>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</si>
  <si>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</si>
  <si>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</si>
  <si>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</si>
  <si>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</si>
  <si>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</si>
  <si>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</si>
  <si>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</si>
  <si>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</si>
  <si>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</si>
  <si>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</si>
  <si>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</si>
  <si>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</si>
  <si>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</si>
  <si>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</si>
  <si>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</si>
  <si>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</si>
  <si>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</si>
  <si>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</si>
  <si>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</si>
  <si>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</si>
  <si>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</si>
  <si>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</si>
  <si>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</si>
  <si>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</si>
  <si>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</si>
  <si>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</si>
  <si>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</si>
  <si>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</si>
  <si>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</si>
  <si>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</si>
  <si>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</si>
  <si>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</si>
  <si>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</si>
  <si>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</si>
  <si>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</si>
  <si>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</si>
  <si>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</si>
  <si>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</si>
  <si>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</si>
  <si>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</si>
  <si>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</si>
  <si>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</si>
  <si>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</si>
  <si>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</si>
  <si>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</si>
  <si>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</si>
  <si>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</si>
  <si>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</si>
  <si>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</si>
  <si>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</si>
  <si>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</si>
  <si>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</si>
  <si>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</si>
  <si>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</si>
  <si>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</si>
  <si>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</si>
  <si>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</si>
  <si>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</si>
  <si>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</si>
  <si>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</si>
  <si>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</si>
  <si>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</si>
  <si>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</si>
  <si>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</si>
  <si>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</si>
  <si>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</si>
  <si>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</si>
  <si>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</si>
  <si>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</si>
  <si>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</si>
  <si>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</si>
  <si>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</si>
  <si>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</si>
  <si>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</si>
  <si>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</si>
  <si>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</si>
  <si>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</si>
  <si>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</si>
  <si>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</si>
  <si>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</si>
  <si>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</si>
  <si>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</si>
  <si>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</si>
  <si>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</si>
  <si>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</si>
  <si>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</si>
  <si>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</si>
  <si>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</si>
  <si>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</si>
  <si>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</si>
  <si>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</si>
  <si>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</si>
  <si>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</si>
  <si>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</si>
  <si>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</si>
  <si>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</si>
  <si>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</si>
  <si>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</si>
  <si>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</si>
  <si>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</si>
  <si>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</si>
  <si>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</si>
  <si>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</si>
  <si>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</si>
  <si>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</si>
  <si>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</si>
  <si>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</si>
  <si>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</si>
  <si>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</si>
  <si>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</si>
  <si>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</si>
  <si>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</si>
  <si>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</si>
  <si>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</si>
  <si>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</si>
  <si>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</si>
  <si>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</si>
  <si>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</si>
  <si>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</si>
  <si>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</si>
  <si>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</si>
  <si>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</si>
  <si>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</si>
  <si>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</si>
  <si>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</si>
  <si>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</si>
  <si>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</si>
  <si>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</si>
  <si>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</si>
  <si>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</si>
  <si>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</si>
  <si>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</si>
  <si>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</si>
  <si>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</si>
  <si>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</si>
  <si>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</si>
  <si>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</si>
  <si>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</si>
  <si>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</si>
  <si>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</si>
  <si>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</si>
  <si>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</si>
  <si>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</si>
  <si>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</si>
  <si>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</si>
  <si>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</si>
  <si>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</si>
  <si>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</si>
  <si>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</si>
  <si>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</si>
  <si>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</si>
  <si>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</si>
  <si>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</si>
  <si>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</si>
  <si>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</si>
  <si>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</si>
  <si>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</si>
  <si>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</si>
  <si>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</si>
  <si>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</si>
  <si>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</si>
  <si>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</si>
  <si>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</si>
  <si>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</si>
  <si>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</si>
  <si>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</si>
  <si>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</si>
  <si>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</si>
  <si>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</si>
  <si>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</si>
  <si>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</si>
  <si>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</si>
  <si>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</si>
  <si>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</si>
  <si>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</si>
  <si>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</si>
  <si>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</si>
  <si>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</si>
  <si>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</si>
  <si>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</si>
  <si>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</si>
  <si>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</si>
  <si>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</si>
  <si>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</si>
  <si>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</si>
  <si>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</si>
  <si>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</si>
  <si>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</si>
  <si>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</si>
  <si>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</si>
  <si>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</si>
  <si>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</si>
  <si>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</si>
  <si>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</si>
  <si>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</si>
  <si>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</si>
  <si>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</si>
  <si>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</si>
  <si>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</si>
  <si>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</si>
  <si>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</si>
  <si>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</si>
  <si>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</si>
  <si>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</si>
  <si>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</si>
  <si>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</si>
  <si>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</si>
  <si>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</si>
  <si>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</si>
  <si>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</si>
  <si>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</si>
  <si>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</si>
  <si>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</si>
  <si>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</si>
  <si>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</si>
  <si>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</si>
  <si>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</si>
  <si>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</si>
  <si>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</si>
  <si>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</si>
  <si>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</si>
  <si>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</si>
  <si>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</si>
  <si>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</si>
  <si>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</si>
  <si>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</si>
  <si>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</si>
  <si>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</si>
  <si>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</si>
  <si>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</si>
  <si>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</si>
  <si>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</si>
  <si>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</si>
  <si>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</si>
  <si>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</si>
  <si>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</si>
  <si>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</si>
  <si>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</si>
  <si>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</si>
  <si>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</si>
  <si>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</si>
  <si>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</si>
  <si>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</si>
  <si>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</si>
  <si>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</si>
  <si>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</si>
  <si>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</si>
  <si>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</si>
  <si>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</si>
  <si>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</si>
  <si>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</si>
  <si>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</si>
  <si>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</si>
  <si>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</si>
  <si>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</si>
  <si>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</si>
  <si>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</si>
  <si>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</si>
  <si>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</si>
  <si>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</si>
  <si>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</si>
  <si>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</si>
  <si>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</si>
  <si>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</si>
  <si>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</si>
  <si>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</si>
  <si>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</si>
  <si>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</si>
  <si>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</si>
  <si>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</si>
  <si>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</si>
  <si>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</si>
  <si>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</si>
  <si>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</si>
  <si>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</si>
  <si>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</si>
  <si>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</si>
  <si>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</si>
  <si>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</si>
  <si>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</si>
  <si>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</si>
  <si>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</si>
  <si>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</si>
  <si>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</si>
  <si>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</si>
  <si>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</si>
  <si>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</si>
  <si>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</si>
  <si>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</si>
  <si>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</si>
  <si>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</si>
  <si>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</si>
  <si>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</si>
  <si>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</si>
  <si>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</si>
  <si>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</si>
  <si>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</si>
  <si>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</si>
  <si>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</si>
  <si>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</si>
  <si>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</si>
  <si>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</si>
  <si>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</si>
  <si>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</si>
  <si>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</si>
  <si>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</si>
  <si>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</si>
  <si>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</si>
  <si>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</si>
  <si>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</si>
  <si>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</si>
  <si>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</si>
  <si>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</si>
  <si>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</si>
  <si>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</si>
  <si>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</si>
  <si>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</si>
  <si>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</si>
  <si>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</si>
  <si>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</si>
  <si>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</si>
  <si>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</si>
  <si>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</si>
  <si>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</si>
  <si>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</si>
  <si>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</si>
  <si>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</si>
  <si>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</si>
  <si>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</si>
  <si>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</si>
  <si>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</si>
  <si>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</si>
  <si>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</si>
  <si>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</si>
  <si>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</si>
  <si>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</si>
  <si>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</si>
  <si>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</si>
  <si>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</si>
  <si>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</si>
  <si>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</si>
  <si>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</si>
  <si>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</si>
  <si>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</si>
  <si>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</si>
  <si>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</si>
  <si>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</si>
  <si>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</si>
  <si>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</si>
  <si>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</si>
  <si>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</si>
  <si>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</si>
  <si>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</si>
  <si>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</si>
  <si>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</si>
  <si>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</si>
  <si>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</si>
  <si>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</si>
  <si>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</si>
  <si>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</si>
  <si>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</si>
  <si>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</si>
  <si>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</si>
  <si>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</si>
  <si>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</si>
  <si>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</si>
  <si>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</si>
  <si>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</si>
  <si>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</si>
  <si>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</si>
  <si>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</si>
  <si>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</si>
  <si>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</si>
  <si>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</si>
  <si>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</si>
  <si>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</si>
  <si>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</si>
  <si>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</si>
  <si>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</si>
  <si>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</si>
  <si>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</si>
  <si>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</si>
  <si>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</si>
  <si>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</si>
  <si>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</si>
  <si>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</si>
  <si>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</si>
  <si>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</si>
  <si>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</si>
  <si>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</si>
  <si>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</si>
  <si>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</si>
  <si>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</si>
  <si>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</si>
  <si>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</si>
  <si>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</si>
  <si>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</si>
  <si>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</si>
  <si>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</si>
  <si>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</si>
  <si>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</si>
  <si>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</si>
  <si>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</si>
  <si>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</si>
  <si>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</si>
  <si>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</si>
  <si>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</si>
  <si>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</si>
  <si>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</si>
  <si>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</si>
  <si>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</si>
  <si>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</si>
  <si>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</si>
  <si>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</si>
  <si>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</si>
  <si>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</si>
  <si>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</si>
  <si>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</si>
  <si>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</si>
  <si>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</si>
  <si>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</si>
  <si>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</si>
  <si>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</si>
  <si>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</si>
  <si>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</si>
  <si>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</si>
  <si>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</si>
  <si>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</si>
  <si>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</si>
  <si>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</si>
  <si>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</si>
  <si>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</si>
  <si>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</si>
  <si>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</si>
  <si>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</si>
  <si>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</si>
  <si>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</si>
  <si>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</si>
  <si>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</si>
  <si>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</si>
  <si>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</si>
  <si>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</si>
  <si>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</si>
  <si>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</si>
  <si>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</si>
  <si>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</si>
  <si>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</si>
  <si>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</si>
  <si>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</si>
  <si>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</si>
  <si>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</si>
  <si>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</si>
  <si>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</si>
  <si>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</si>
  <si>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</si>
  <si>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</si>
  <si>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</si>
  <si>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</si>
  <si>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</si>
  <si>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</si>
  <si>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</si>
  <si>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</si>
  <si>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</si>
  <si>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</si>
  <si>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</si>
  <si>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</si>
  <si>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</si>
  <si>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</si>
  <si>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</si>
  <si>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</si>
  <si>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</si>
  <si>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</si>
  <si>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</si>
  <si>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</si>
  <si>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</si>
  <si>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</si>
  <si>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</si>
  <si>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</si>
  <si>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</si>
  <si>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</si>
  <si>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</si>
  <si>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</si>
  <si>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</si>
  <si>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</si>
  <si>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</si>
  <si>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</si>
  <si>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</si>
  <si>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</si>
  <si>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</si>
  <si>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</si>
  <si>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</si>
  <si>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</si>
  <si>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</si>
  <si>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</si>
  <si>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</si>
  <si>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</si>
  <si>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</si>
  <si>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</si>
  <si>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</si>
  <si>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</si>
  <si>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</si>
  <si>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</si>
  <si>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</si>
  <si>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</si>
  <si>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</si>
  <si>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</si>
  <si>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</si>
  <si>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</si>
  <si>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</si>
  <si>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</si>
  <si>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</si>
  <si>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</si>
  <si>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</si>
  <si>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</si>
  <si>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</si>
  <si>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</si>
  <si>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</si>
  <si>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</si>
  <si>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</si>
  <si>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</si>
  <si>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</si>
  <si>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</si>
  <si>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</si>
  <si>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</si>
  <si>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</si>
  <si>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</si>
  <si>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</si>
  <si>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</si>
  <si>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</si>
  <si>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</si>
  <si>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</si>
  <si>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</si>
  <si>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</si>
  <si>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</si>
  <si>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</si>
  <si>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</si>
  <si>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</si>
  <si>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</si>
  <si>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</si>
  <si>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</si>
  <si>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</si>
  <si>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</si>
  <si>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</si>
  <si>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</si>
  <si>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</si>
  <si>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</si>
  <si>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</si>
  <si>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</si>
  <si>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</si>
  <si>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</si>
  <si>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</si>
  <si>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</si>
  <si>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</si>
  <si>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</si>
  <si>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</si>
  <si>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</si>
  <si>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</si>
  <si>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</si>
  <si>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</si>
  <si>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</si>
  <si>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</si>
  <si>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</si>
  <si>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</si>
  <si>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</si>
  <si>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</si>
  <si>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</si>
  <si>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</si>
  <si>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</si>
  <si>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</si>
  <si>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</si>
  <si>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</si>
  <si>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</si>
  <si>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</si>
  <si>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</si>
  <si>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</si>
  <si>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</si>
  <si>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</si>
  <si>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</si>
  <si>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</si>
  <si>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</si>
  <si>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</si>
  <si>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</si>
  <si>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</si>
  <si>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</si>
  <si>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</si>
  <si>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</si>
  <si>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</si>
  <si>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</si>
  <si>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</si>
  <si>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</si>
  <si>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</si>
  <si>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</si>
  <si>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</si>
  <si>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</si>
  <si>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</si>
  <si>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</si>
  <si>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</si>
  <si>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</si>
  <si>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</si>
  <si>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</si>
  <si>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</si>
  <si>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</si>
  <si>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</si>
  <si>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</si>
  <si>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</si>
  <si>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</si>
  <si>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</si>
  <si>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</si>
  <si>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</si>
  <si>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</si>
  <si>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</si>
  <si>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</si>
  <si>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</si>
  <si>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</si>
  <si>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</si>
  <si>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</si>
  <si>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</si>
  <si>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</si>
  <si>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</si>
  <si>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</si>
  <si>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</si>
  <si>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</si>
  <si>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</si>
  <si>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</si>
  <si>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</si>
  <si>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</si>
  <si>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</si>
  <si>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</si>
  <si>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</si>
  <si>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</si>
  <si>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</si>
  <si>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</si>
  <si>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</si>
  <si>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</si>
  <si>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</si>
  <si>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</si>
  <si>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</si>
  <si>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</si>
  <si>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</si>
  <si>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</si>
  <si>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</si>
  <si>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</si>
  <si>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</si>
  <si>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</si>
  <si>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</si>
  <si>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</si>
  <si>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</si>
  <si>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</si>
  <si>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</si>
  <si>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</si>
  <si>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</si>
  <si>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</si>
  <si>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</si>
  <si>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</si>
  <si>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</si>
  <si>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</si>
  <si>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</si>
  <si>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</si>
  <si>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</si>
  <si>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</si>
  <si>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</si>
  <si>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</si>
  <si>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</si>
  <si>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</si>
  <si>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</si>
  <si>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</si>
  <si>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</si>
  <si>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</si>
  <si>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</si>
  <si>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</si>
  <si>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</si>
  <si>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</si>
  <si>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</si>
  <si>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</si>
  <si>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</si>
  <si>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</si>
  <si>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</si>
  <si>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</si>
  <si>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</si>
  <si>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</si>
  <si>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</si>
  <si>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</si>
  <si>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</si>
  <si>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</si>
  <si>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</si>
  <si>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</si>
  <si>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</si>
  <si>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</si>
  <si>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</si>
  <si>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</si>
  <si>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</si>
  <si>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</si>
  <si>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</si>
  <si>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</si>
  <si>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</si>
  <si>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</si>
  <si>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</si>
  <si>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</si>
  <si>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</si>
  <si>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</si>
  <si>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</si>
  <si>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</si>
  <si>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</si>
  <si>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</si>
  <si>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</si>
  <si>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</si>
  <si>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</si>
  <si>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</si>
  <si>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</si>
  <si>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</si>
  <si>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</si>
  <si>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</si>
  <si>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</si>
  <si>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</si>
  <si>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</si>
  <si>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</si>
  <si>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</si>
  <si>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</si>
  <si>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</si>
  <si>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</si>
  <si>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</si>
  <si>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</si>
  <si>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</si>
  <si>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</si>
  <si>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</si>
  <si>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</si>
  <si>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</si>
  <si>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</si>
  <si>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</si>
  <si>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</si>
  <si>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</si>
  <si>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</si>
  <si>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</si>
  <si>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</si>
  <si>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</si>
  <si>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</si>
  <si>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</si>
  <si>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</si>
  <si>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</si>
  <si>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</si>
  <si>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</si>
  <si>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</si>
  <si>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</si>
  <si>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</si>
  <si>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</si>
  <si>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</si>
  <si>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</si>
  <si>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</si>
  <si>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</si>
  <si>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</si>
  <si>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</si>
  <si>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</si>
  <si>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</si>
  <si>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</si>
  <si>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</si>
  <si>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</si>
  <si>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</si>
  <si>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</si>
  <si>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</si>
  <si>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</si>
  <si>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</si>
  <si>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</si>
  <si>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</si>
  <si>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</si>
  <si>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</si>
  <si>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</si>
  <si>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</si>
  <si>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</si>
  <si>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</si>
  <si>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</si>
  <si>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</si>
  <si>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</si>
  <si>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</si>
  <si>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</si>
  <si>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</si>
  <si>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</si>
  <si>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</si>
  <si>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</si>
  <si>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</si>
  <si>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</si>
  <si>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</si>
  <si>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</si>
  <si>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</si>
  <si>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</si>
  <si>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</si>
  <si>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</si>
  <si>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</si>
  <si>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</si>
  <si>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</si>
  <si>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</si>
  <si>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</si>
  <si>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</si>
  <si>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</si>
  <si>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</si>
  <si>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</si>
  <si>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</si>
  <si>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</si>
  <si>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</si>
  <si>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</si>
  <si>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</si>
  <si>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</si>
  <si>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</si>
  <si>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</si>
  <si>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</si>
  <si>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</si>
  <si>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</si>
  <si>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</si>
  <si>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</si>
  <si>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</si>
  <si>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</si>
  <si>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</si>
  <si>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</si>
  <si>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</si>
  <si>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</si>
  <si>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</si>
  <si>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</si>
  <si>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</si>
  <si>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</si>
  <si>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</si>
  <si>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</si>
  <si>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</si>
  <si>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</si>
  <si>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</si>
  <si>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</si>
  <si>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</si>
  <si>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</si>
  <si>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</si>
  <si>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</si>
  <si>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</si>
  <si>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</si>
  <si>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</si>
  <si>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</si>
  <si>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</si>
  <si>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</si>
  <si>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</si>
  <si>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</si>
  <si>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</si>
  <si>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</si>
  <si>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</si>
  <si>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</si>
  <si>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</si>
  <si>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</si>
  <si>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</si>
  <si>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</si>
  <si>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</si>
  <si>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</si>
  <si>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</si>
  <si>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</si>
  <si>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</si>
  <si>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</si>
  <si>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</si>
  <si>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</si>
  <si>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</si>
  <si>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</si>
  <si>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</si>
  <si>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</si>
  <si>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</si>
  <si>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</si>
  <si>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</si>
  <si>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</si>
  <si>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</si>
  <si>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</si>
  <si>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</si>
  <si>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</si>
  <si>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</si>
  <si>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</si>
  <si>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</si>
  <si>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</si>
  <si>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</si>
  <si>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</si>
  <si>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</si>
  <si>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</si>
  <si>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</si>
  <si>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</si>
  <si>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</si>
  <si>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</si>
  <si>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</si>
  <si>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</si>
  <si>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</si>
  <si>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</si>
  <si>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</si>
  <si>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</si>
  <si>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</si>
  <si>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</si>
  <si>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</si>
  <si>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</si>
  <si>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</si>
  <si>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</si>
  <si>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</si>
  <si>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</si>
  <si>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</si>
  <si>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</si>
  <si>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</si>
  <si>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</si>
  <si>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</si>
  <si>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</si>
  <si>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</si>
  <si>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</si>
  <si>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</si>
  <si>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</si>
  <si>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</si>
  <si>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</si>
  <si>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</si>
  <si>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</si>
  <si>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</si>
  <si>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</si>
  <si>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</si>
  <si>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</si>
  <si>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</si>
  <si>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</si>
  <si>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</si>
  <si>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</si>
  <si>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</si>
  <si>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</si>
  <si>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</si>
  <si>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</si>
  <si>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</si>
  <si>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</si>
  <si>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</si>
  <si>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</si>
  <si>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</si>
  <si>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</si>
  <si>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</si>
  <si>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</si>
  <si>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</si>
  <si>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</si>
  <si>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</si>
  <si>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</si>
  <si>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</si>
  <si>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</si>
  <si>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</si>
  <si>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</si>
  <si>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</si>
  <si>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</si>
  <si>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</si>
  <si>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</si>
  <si>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</si>
  <si>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</si>
  <si>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</si>
  <si>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</si>
  <si>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</si>
  <si>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</si>
  <si>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</si>
  <si>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</si>
  <si>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</si>
  <si>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</si>
  <si>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</si>
  <si>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</si>
  <si>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</si>
  <si>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</si>
  <si>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</si>
  <si>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</si>
  <si>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</si>
  <si>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</si>
  <si>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</si>
  <si>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</si>
  <si>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</si>
  <si>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</si>
  <si>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</si>
  <si>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</si>
  <si>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</si>
  <si>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</si>
  <si>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</si>
  <si>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</si>
  <si>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</si>
  <si>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</si>
  <si>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</si>
  <si>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</si>
  <si>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</si>
  <si>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</si>
  <si>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</si>
  <si>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</si>
  <si>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</si>
  <si>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</si>
  <si>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</si>
  <si>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</si>
  <si>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</si>
  <si>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</si>
  <si>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</si>
  <si>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</si>
  <si>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</si>
  <si>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</si>
  <si>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</si>
  <si>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</si>
  <si>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</si>
  <si>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</si>
  <si>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</si>
  <si>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</si>
  <si>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</si>
  <si>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</si>
  <si>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</si>
  <si>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</si>
  <si>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</si>
  <si>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</si>
  <si>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</si>
  <si>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</si>
  <si>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</si>
  <si>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</si>
  <si>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</si>
  <si>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</si>
  <si>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</si>
  <si>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</si>
  <si>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</si>
  <si>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</si>
  <si>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</si>
  <si>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</si>
  <si>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</si>
  <si>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</si>
  <si>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</si>
  <si>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</si>
  <si>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</si>
  <si>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</si>
  <si>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</si>
  <si>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</si>
  <si>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</si>
  <si>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</si>
  <si>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</si>
  <si>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</si>
  <si>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</si>
  <si>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</si>
  <si>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</si>
  <si>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</si>
  <si>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</si>
  <si>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</si>
  <si>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</si>
  <si>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</si>
  <si>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</si>
  <si>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</si>
  <si>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</si>
  <si>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</si>
  <si>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</si>
  <si>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</si>
  <si>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</si>
  <si>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</si>
  <si>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</si>
  <si>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</si>
  <si>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</si>
  <si>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</si>
  <si>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</si>
  <si>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</si>
  <si>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</si>
  <si>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</si>
  <si>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</si>
  <si>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</si>
  <si>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</si>
  <si>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</si>
  <si>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</si>
  <si>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</si>
  <si>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</si>
  <si>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</si>
  <si>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</si>
  <si>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</si>
  <si>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</si>
  <si>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</si>
  <si>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</si>
  <si>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</si>
  <si>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</si>
  <si>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</si>
  <si>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</si>
  <si>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</si>
  <si>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</si>
  <si>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</si>
  <si>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</si>
  <si>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</si>
  <si>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</si>
  <si>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</si>
  <si>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</si>
  <si>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</si>
  <si>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</si>
  <si>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</si>
  <si>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</si>
  <si>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</si>
  <si>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</si>
  <si>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</si>
  <si>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</si>
  <si>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</si>
  <si>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</si>
  <si>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</si>
  <si>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</si>
  <si>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</si>
  <si>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</si>
  <si>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</si>
  <si>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</si>
  <si>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</si>
  <si>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</si>
  <si>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</si>
  <si>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</si>
  <si>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</si>
  <si>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</si>
  <si>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</si>
  <si>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</si>
  <si>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</si>
  <si>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</si>
  <si>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</si>
  <si>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</si>
  <si>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</si>
  <si>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</si>
  <si>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</si>
  <si>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</si>
  <si>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</si>
  <si>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</si>
  <si>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</si>
  <si>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</si>
  <si>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</si>
  <si>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</si>
  <si>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</si>
  <si>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</si>
  <si>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</si>
  <si>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</si>
  <si>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</si>
  <si>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</si>
  <si>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</si>
  <si>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</si>
  <si>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</si>
  <si>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</si>
  <si>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</si>
  <si>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</si>
  <si>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</si>
  <si>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</si>
  <si>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</si>
  <si>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</si>
  <si>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</si>
  <si>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</si>
  <si>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</si>
  <si>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</si>
  <si>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</si>
  <si>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</si>
  <si>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</si>
  <si>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</si>
  <si>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</si>
  <si>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</si>
  <si>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</si>
  <si>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</si>
  <si>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</si>
  <si>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</si>
  <si>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</si>
  <si>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</si>
  <si>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</si>
  <si>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</si>
  <si>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</si>
  <si>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</si>
  <si>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</si>
  <si>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</si>
  <si>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</si>
  <si>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</si>
  <si>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</si>
  <si>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</si>
  <si>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</si>
  <si>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</si>
  <si>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</si>
  <si>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</si>
  <si>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</si>
  <si>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</si>
  <si>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</si>
  <si>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</si>
  <si>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</si>
  <si>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</si>
  <si>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</si>
  <si>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</si>
  <si>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</si>
  <si>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</si>
  <si>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</si>
  <si>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</si>
  <si>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</si>
  <si>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</si>
  <si>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</si>
  <si>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</si>
  <si>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</si>
  <si>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</si>
  <si>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</si>
  <si>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</si>
  <si>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</si>
  <si>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</si>
  <si>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</si>
  <si>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</si>
  <si>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</si>
  <si>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</si>
  <si>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</si>
  <si>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</si>
  <si>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</si>
  <si>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</si>
  <si>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</si>
  <si>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</si>
  <si>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</si>
  <si>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</si>
  <si>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</si>
  <si>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</si>
  <si>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</si>
  <si>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</si>
  <si>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</si>
  <si>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</si>
  <si>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</si>
  <si>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</si>
  <si>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</si>
  <si>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</si>
  <si>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</si>
  <si>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</si>
  <si>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</si>
  <si>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</si>
  <si>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</si>
  <si>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</si>
  <si>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</si>
  <si>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</si>
  <si>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</si>
  <si>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</si>
  <si>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</si>
  <si>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</si>
  <si>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</si>
  <si>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</si>
  <si>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</si>
  <si>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</si>
  <si>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</si>
  <si>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</si>
  <si>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</si>
  <si>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</si>
  <si>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</si>
  <si>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</si>
  <si>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</si>
  <si>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</si>
  <si>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</si>
  <si>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</si>
  <si>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</si>
  <si>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</si>
  <si>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</si>
  <si>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</si>
  <si>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</si>
  <si>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</si>
  <si>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</si>
  <si>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</si>
  <si>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</si>
  <si>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</si>
  <si>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</si>
  <si>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</si>
  <si>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</si>
  <si>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</si>
  <si>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</si>
  <si>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</si>
  <si>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</si>
  <si>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</si>
  <si>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</si>
  <si>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</si>
  <si>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</si>
  <si>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</si>
  <si>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</si>
  <si>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</si>
  <si>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</si>
  <si>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</si>
  <si>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</si>
  <si>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</si>
  <si>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</si>
  <si>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</si>
  <si>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</si>
  <si>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</si>
  <si>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</si>
  <si>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</si>
  <si>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</si>
  <si>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</si>
  <si>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</si>
  <si>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</si>
  <si>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</si>
  <si>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</si>
  <si>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</si>
  <si>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</si>
  <si>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</si>
  <si>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</si>
  <si>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</si>
  <si>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</si>
  <si>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</si>
  <si>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</si>
  <si>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</si>
  <si>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</si>
  <si>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</si>
  <si>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</si>
  <si>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</si>
  <si>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</si>
  <si>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</si>
  <si>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</si>
  <si>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</si>
  <si>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</si>
  <si>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</si>
  <si>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</si>
  <si>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</si>
  <si>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</si>
  <si>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</si>
  <si>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</si>
  <si>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</si>
  <si>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</si>
  <si>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</si>
  <si>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</si>
  <si>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</si>
  <si>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</si>
  <si>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</si>
  <si>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</si>
  <si>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</si>
  <si>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</si>
  <si>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</si>
  <si>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</si>
  <si>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</si>
  <si>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</si>
  <si>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</si>
  <si>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</si>
  <si>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</si>
  <si>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</si>
  <si>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</si>
  <si>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</si>
  <si>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</si>
  <si>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</si>
  <si>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</si>
  <si>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</si>
  <si>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</si>
  <si>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</si>
  <si>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</si>
  <si>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</si>
  <si>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</si>
  <si>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</si>
  <si>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</si>
  <si>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</si>
  <si>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</si>
  <si>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</si>
  <si>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</si>
  <si>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</si>
  <si>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</si>
  <si>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</si>
  <si>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</si>
  <si>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</si>
  <si>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</si>
  <si>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</si>
  <si>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</si>
  <si>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</si>
  <si>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</si>
  <si>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</si>
  <si>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</si>
  <si>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</si>
  <si>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</si>
  <si>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</si>
  <si>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</si>
  <si>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</si>
  <si>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</si>
  <si>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</si>
  <si>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</si>
  <si>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</si>
  <si>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</si>
  <si>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</si>
  <si>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</si>
  <si>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</si>
  <si>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</si>
  <si>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</si>
  <si>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</si>
  <si>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</si>
  <si>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</si>
  <si>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</si>
  <si>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</si>
  <si>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</si>
  <si>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</si>
  <si>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</si>
  <si>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</si>
  <si>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</si>
  <si>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</si>
  <si>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</si>
  <si>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</si>
  <si>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</si>
  <si>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</si>
  <si>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</si>
  <si>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</si>
  <si>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</si>
  <si>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</si>
  <si>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</si>
  <si>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</si>
  <si>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</si>
  <si>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</si>
  <si>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</si>
  <si>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</si>
  <si>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</si>
  <si>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</si>
  <si>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</si>
  <si>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</si>
  <si>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</si>
  <si>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</si>
  <si>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</si>
  <si>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</si>
  <si>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</si>
  <si>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</si>
  <si>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</si>
  <si>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</si>
  <si>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</si>
  <si>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</si>
  <si>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</si>
  <si>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</si>
  <si>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</si>
  <si>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</si>
  <si>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</si>
  <si>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</si>
  <si>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</si>
  <si>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</si>
  <si>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</si>
  <si>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</si>
  <si>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</si>
  <si>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</si>
  <si>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</si>
  <si>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</si>
  <si>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</si>
  <si>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</si>
  <si>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</si>
  <si>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</si>
  <si>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</si>
  <si>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</si>
  <si>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</si>
  <si>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</si>
  <si>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</si>
  <si>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</si>
  <si>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</si>
  <si>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</si>
  <si>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</si>
  <si>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</si>
  <si>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</si>
  <si>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</si>
  <si>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</si>
  <si>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</si>
  <si>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</si>
  <si>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</si>
  <si>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</si>
  <si>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</si>
  <si>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</si>
  <si>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</si>
  <si>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</si>
  <si>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</si>
  <si>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</si>
  <si>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</si>
  <si>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</si>
  <si>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</si>
  <si>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</si>
  <si>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</si>
  <si>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</si>
  <si>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</si>
  <si>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</si>
  <si>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</si>
  <si>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</si>
  <si>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</si>
  <si>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</si>
  <si>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</si>
  <si>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</si>
  <si>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</si>
  <si>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</si>
  <si>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</si>
  <si>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</si>
  <si>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</si>
  <si>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</si>
  <si>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</si>
  <si>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</si>
  <si>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</si>
  <si>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</si>
  <si>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</si>
  <si>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</si>
  <si>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</si>
  <si>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</si>
  <si>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</si>
  <si>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</si>
  <si>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</si>
  <si>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</si>
  <si>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</si>
  <si>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</si>
  <si>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</si>
  <si>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</si>
  <si>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</si>
  <si>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</si>
  <si>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</si>
  <si>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</si>
  <si>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</si>
  <si>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</si>
  <si>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</si>
  <si>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</si>
  <si>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</si>
  <si>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</si>
  <si>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</si>
  <si>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</si>
  <si>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</si>
  <si>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</si>
  <si>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</si>
  <si>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</si>
  <si>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</si>
  <si>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</si>
  <si>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</si>
  <si>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</si>
  <si>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</si>
  <si>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</si>
  <si>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</si>
  <si>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</si>
  <si>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</si>
  <si>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</si>
  <si>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</si>
  <si>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</si>
  <si>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</si>
  <si>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</si>
  <si>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</si>
  <si>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</si>
  <si>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</si>
  <si>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</si>
  <si>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</si>
  <si>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</si>
  <si>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</si>
  <si>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</si>
  <si>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</si>
  <si>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</si>
  <si>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</si>
  <si>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</si>
  <si>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</si>
  <si>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</si>
  <si>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</si>
  <si>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</si>
  <si>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</si>
  <si>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</si>
  <si>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</si>
  <si>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</si>
  <si>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</si>
  <si>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</si>
  <si>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</si>
  <si>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</si>
  <si>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</si>
  <si>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</si>
  <si>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</si>
  <si>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</si>
  <si>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</si>
  <si>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</si>
  <si>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</si>
  <si>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</si>
  <si>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</si>
  <si>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</si>
  <si>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</si>
  <si>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</si>
  <si>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</si>
  <si>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</si>
  <si>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</si>
  <si>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</si>
  <si>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</si>
  <si>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</si>
  <si>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</si>
  <si>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</si>
  <si>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</si>
  <si>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</si>
  <si>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</si>
  <si>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</si>
  <si>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</si>
  <si>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</si>
  <si>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</si>
  <si>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</si>
  <si>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</si>
  <si>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</si>
  <si>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</si>
  <si>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</si>
  <si>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</si>
  <si>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</si>
  <si>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</si>
  <si>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</si>
  <si>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</si>
  <si>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</si>
  <si>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</si>
  <si>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</si>
  <si>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</si>
  <si>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</si>
  <si>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</si>
  <si>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</si>
  <si>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</si>
  <si>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</si>
  <si>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</si>
  <si>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</si>
  <si>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</si>
  <si>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</si>
  <si>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</si>
  <si>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</si>
  <si>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</si>
  <si>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</si>
  <si>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</si>
  <si>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</si>
  <si>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</si>
  <si>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</si>
  <si>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</si>
  <si>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</si>
  <si>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</si>
  <si>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</si>
  <si>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</si>
  <si>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</si>
  <si>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</si>
  <si>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</si>
  <si>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</si>
  <si>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</si>
  <si>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</si>
  <si>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</si>
  <si>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</si>
  <si>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</si>
  <si>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</si>
  <si>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</si>
  <si>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</si>
  <si>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</si>
  <si>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</si>
  <si>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</si>
  <si>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</si>
  <si>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</si>
  <si>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</si>
  <si>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</si>
  <si>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</si>
  <si>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</si>
  <si>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</si>
  <si>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</si>
  <si>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</si>
  <si>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</si>
  <si>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</si>
  <si>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</si>
  <si>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</si>
  <si>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</si>
  <si>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</si>
  <si>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</si>
  <si>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</si>
  <si>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</si>
  <si>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</si>
  <si>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</si>
  <si>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</si>
  <si>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</si>
  <si>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</si>
  <si>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</si>
  <si>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</si>
  <si>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</si>
  <si>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</si>
  <si>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</si>
  <si>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</si>
  <si>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</si>
  <si>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</si>
  <si>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</si>
  <si>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</si>
  <si>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</si>
  <si>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</si>
  <si>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</si>
  <si>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</si>
  <si>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</si>
  <si>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</si>
  <si>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</si>
  <si>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</si>
  <si>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</si>
  <si>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</si>
  <si>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</si>
  <si>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</si>
  <si>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</si>
  <si>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</si>
  <si>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</si>
  <si>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</si>
  <si>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</si>
  <si>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</si>
  <si>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</si>
  <si>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</si>
  <si>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</si>
  <si>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</si>
  <si>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</si>
  <si>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</si>
  <si>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</si>
  <si>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</si>
  <si>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</si>
  <si>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</si>
  <si>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</si>
  <si>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</si>
  <si>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</si>
  <si>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</si>
  <si>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</si>
  <si>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</si>
  <si>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</si>
  <si>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</si>
  <si>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</si>
  <si>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</si>
  <si>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</si>
  <si>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</si>
  <si>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</si>
  <si>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</si>
  <si>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</si>
  <si>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</si>
  <si>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</si>
  <si>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</si>
  <si>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</si>
  <si>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</si>
  <si>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</si>
  <si>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</si>
  <si>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</si>
  <si>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</si>
  <si>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</si>
  <si>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</si>
  <si>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</si>
  <si>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</si>
  <si>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</si>
  <si>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</si>
  <si>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</si>
  <si>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</si>
  <si>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</si>
  <si>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</si>
  <si>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</si>
  <si>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</si>
  <si>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</si>
  <si>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</si>
  <si>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</si>
  <si>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</si>
  <si>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</si>
  <si>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</si>
  <si>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</si>
  <si>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</si>
  <si>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</si>
  <si>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</si>
  <si>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</si>
  <si>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</si>
  <si>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</si>
  <si>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</si>
  <si>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</si>
  <si>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</si>
  <si>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</si>
  <si>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</si>
  <si>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</si>
  <si>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</si>
  <si>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</si>
  <si>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</si>
  <si>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</si>
  <si>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</si>
  <si>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</si>
  <si>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</si>
  <si>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</si>
  <si>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</si>
  <si>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</si>
  <si>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</si>
  <si>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</si>
  <si>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</si>
  <si>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</si>
  <si>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</si>
  <si>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</si>
  <si>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</si>
  <si>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</si>
  <si>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</si>
  <si>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</si>
  <si>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</si>
  <si>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</si>
  <si>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</si>
  <si>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</si>
  <si>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</si>
  <si>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</si>
  <si>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</si>
  <si>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</si>
  <si>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</si>
  <si>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</si>
  <si>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</si>
  <si>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</si>
  <si>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</si>
  <si>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</si>
  <si>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</si>
  <si>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</si>
  <si>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</si>
  <si>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</si>
  <si>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</si>
  <si>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</si>
  <si>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</si>
  <si>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</si>
  <si>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</si>
  <si>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</si>
  <si>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</si>
  <si>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</si>
  <si>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</si>
  <si>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</si>
  <si>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</si>
  <si>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</si>
  <si>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</si>
  <si>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</si>
  <si>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</si>
  <si>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</si>
  <si>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</si>
  <si>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</si>
  <si>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</si>
  <si>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</si>
  <si>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</si>
  <si>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</si>
  <si>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</si>
  <si>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</si>
  <si>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</si>
  <si>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</si>
  <si>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</si>
  <si>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</si>
  <si>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</si>
  <si>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</si>
  <si>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</si>
  <si>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</si>
  <si>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</si>
  <si>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</si>
  <si>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</si>
  <si>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</si>
  <si>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</si>
  <si>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</si>
  <si>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</si>
  <si>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</si>
  <si>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</si>
  <si>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</si>
  <si>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</si>
  <si>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</si>
  <si>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</si>
  <si>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</si>
  <si>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</si>
  <si>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</si>
  <si>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</si>
  <si>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</si>
  <si>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</si>
  <si>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</si>
  <si>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</si>
  <si>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</si>
  <si>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</si>
  <si>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</si>
  <si>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</si>
  <si>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</si>
  <si>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</si>
  <si>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</si>
  <si>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</si>
  <si>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</si>
  <si>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</si>
  <si>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</si>
  <si>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</si>
  <si>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</si>
  <si>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</si>
  <si>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</si>
  <si>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</si>
  <si>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</si>
  <si>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</si>
  <si>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</si>
  <si>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</si>
  <si>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</si>
  <si>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</si>
  <si>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</si>
  <si>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</si>
  <si>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</si>
  <si>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</si>
  <si>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</si>
  <si>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</si>
  <si>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</si>
  <si>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</si>
  <si>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</si>
  <si>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</si>
  <si>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</si>
  <si>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</si>
  <si>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</si>
  <si>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</si>
  <si>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</si>
  <si>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</si>
  <si>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</si>
  <si>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</si>
  <si>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</si>
  <si>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</si>
  <si>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</si>
  <si>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</si>
  <si>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</si>
  <si>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</si>
  <si>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</si>
  <si>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</si>
  <si>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</si>
  <si>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</si>
  <si>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</si>
  <si>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</si>
  <si>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</si>
  <si>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</si>
  <si>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</si>
  <si>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</si>
  <si>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</si>
  <si>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</si>
  <si>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</si>
  <si>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</si>
  <si>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</si>
  <si>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</si>
  <si>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</si>
  <si>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</si>
  <si>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</si>
  <si>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</si>
  <si>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</si>
  <si>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</si>
  <si>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</si>
  <si>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</si>
  <si>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</si>
  <si>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</si>
  <si>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</si>
  <si>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</si>
  <si>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</si>
  <si>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</si>
  <si>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</si>
  <si>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</si>
  <si>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</si>
  <si>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</si>
  <si>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</si>
  <si>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</si>
  <si>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</si>
  <si>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</si>
  <si>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</si>
  <si>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</si>
  <si>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</si>
  <si>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</si>
  <si>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</si>
  <si>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</si>
  <si>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</si>
  <si>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</si>
  <si>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</si>
  <si>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</si>
  <si>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</si>
  <si>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</si>
  <si>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</si>
  <si>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</si>
  <si>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</si>
  <si>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</si>
  <si>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</si>
  <si>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</si>
  <si>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</si>
  <si>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</si>
  <si>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</si>
  <si>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</si>
  <si>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</si>
  <si>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</si>
  <si>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</si>
  <si>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</si>
  <si>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</si>
  <si>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</si>
  <si>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</si>
  <si>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</si>
  <si>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</si>
  <si>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</si>
  <si>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</si>
  <si>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</si>
  <si>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</si>
  <si>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</si>
  <si>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</si>
  <si>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</si>
  <si>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</si>
  <si>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</si>
  <si>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</si>
  <si>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</si>
  <si>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</si>
  <si>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</si>
  <si>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</si>
  <si>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</si>
  <si>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</si>
  <si>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</si>
  <si>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</si>
  <si>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</si>
  <si>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</si>
  <si>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</si>
  <si>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</si>
  <si>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</si>
  <si>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</si>
  <si>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</si>
  <si>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</si>
  <si>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</si>
  <si>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</si>
  <si>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</si>
  <si>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</si>
  <si>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</si>
  <si>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</si>
  <si>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</si>
  <si>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</si>
  <si>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</si>
  <si>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</si>
  <si>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</si>
  <si>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</si>
  <si>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</si>
  <si>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</si>
  <si>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</si>
  <si>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</si>
  <si>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</si>
  <si>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</si>
  <si>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</si>
  <si>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</si>
  <si>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</si>
  <si>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</si>
  <si>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</si>
  <si>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</si>
  <si>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</si>
  <si>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</si>
  <si>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</si>
  <si>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</si>
  <si>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</si>
  <si>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</si>
  <si>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</si>
  <si>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</si>
  <si>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</si>
  <si>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</si>
  <si>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</si>
  <si>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</si>
  <si>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</si>
  <si>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</si>
  <si>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</si>
  <si>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</si>
  <si>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</si>
  <si>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</si>
  <si>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</si>
  <si>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</si>
  <si>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</si>
  <si>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</si>
  <si>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</si>
  <si>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</si>
  <si>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</si>
  <si>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</si>
  <si>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</si>
  <si>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</si>
  <si>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</si>
  <si>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</si>
  <si>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</si>
  <si>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</si>
  <si>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</si>
  <si>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</si>
  <si>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</si>
  <si>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</si>
  <si>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</si>
  <si>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</si>
  <si>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</si>
  <si>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</si>
  <si>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</si>
  <si>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</si>
  <si>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</si>
  <si>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</si>
  <si>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</si>
  <si>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</si>
  <si>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</si>
  <si>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</si>
  <si>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</si>
  <si>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</si>
  <si>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</si>
  <si>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</si>
  <si>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</si>
  <si>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</si>
  <si>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</si>
  <si>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</si>
  <si>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</si>
  <si>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</si>
  <si>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</si>
  <si>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</si>
  <si>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</si>
  <si>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</si>
  <si>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</si>
  <si>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</si>
  <si>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</si>
  <si>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</si>
  <si>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</si>
  <si>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</si>
  <si>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</si>
  <si>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</si>
  <si>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</si>
  <si>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</si>
  <si>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</si>
  <si>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</si>
  <si>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</si>
  <si>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</si>
  <si>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</si>
  <si>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</si>
  <si>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</si>
  <si>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</si>
  <si>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</si>
  <si>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</si>
  <si>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</si>
  <si>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</si>
  <si>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</si>
  <si>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</si>
  <si>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</si>
  <si>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</si>
  <si>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</si>
  <si>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</si>
  <si>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</si>
  <si>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</si>
  <si>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</si>
  <si>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</si>
  <si>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</si>
  <si>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</si>
  <si>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</si>
  <si>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</si>
  <si>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</si>
  <si>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</si>
  <si>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</si>
  <si>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</si>
  <si>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</si>
  <si>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</si>
  <si>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</si>
  <si>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</si>
  <si>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</si>
  <si>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</si>
  <si>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</si>
  <si>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</si>
  <si>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</si>
  <si>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</si>
  <si>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</si>
  <si>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</si>
  <si>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</si>
  <si>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</si>
  <si>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</si>
  <si>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</si>
  <si>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</si>
  <si>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</si>
  <si>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</si>
  <si>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</si>
  <si>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</si>
  <si>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</si>
  <si>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</si>
  <si>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</si>
  <si>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</si>
  <si>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</si>
  <si>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</si>
  <si>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</si>
  <si>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</si>
  <si>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</si>
  <si>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</si>
  <si>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</si>
  <si>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</si>
  <si>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</si>
  <si>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</si>
  <si>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</si>
  <si>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</si>
  <si>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</si>
  <si>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</si>
  <si>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</si>
  <si>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</si>
  <si>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</si>
  <si>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</si>
  <si>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</si>
  <si>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</si>
  <si>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</si>
  <si>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</si>
  <si>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</si>
  <si>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</si>
  <si>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</si>
  <si>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</si>
  <si>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</si>
  <si>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</si>
  <si>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</si>
  <si>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</si>
  <si>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</si>
  <si>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</si>
  <si>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</si>
  <si>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</si>
  <si>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</si>
  <si>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</si>
  <si>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</si>
  <si>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</si>
  <si>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</si>
  <si>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</si>
  <si>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</si>
  <si>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</si>
  <si>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</si>
  <si>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</si>
  <si>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</si>
  <si>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</si>
  <si>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</si>
  <si>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</si>
  <si>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</si>
  <si>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</si>
  <si>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</si>
  <si>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</si>
  <si>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</si>
  <si>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</si>
  <si>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</si>
  <si>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</si>
  <si>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</si>
  <si>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</si>
  <si>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</si>
  <si>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</si>
  <si>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</si>
  <si>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</si>
  <si>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</si>
  <si>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</si>
  <si>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</si>
  <si>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</si>
  <si>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</si>
  <si>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</si>
  <si>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</si>
  <si>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</si>
  <si>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</si>
  <si>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</si>
  <si>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</si>
  <si>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</si>
  <si>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</si>
  <si>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</si>
  <si>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</si>
  <si>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</si>
  <si>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</si>
  <si>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</si>
  <si>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</si>
  <si>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</si>
  <si>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</si>
  <si>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</si>
  <si>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</si>
  <si>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</si>
  <si>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</si>
  <si>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</si>
  <si>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</si>
  <si>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</si>
  <si>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</si>
  <si>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</si>
  <si>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</si>
  <si>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</si>
  <si>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</si>
  <si>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</si>
  <si>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</si>
  <si>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</si>
  <si>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</si>
  <si>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</si>
  <si>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</si>
  <si>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</si>
  <si>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</si>
  <si>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</si>
  <si>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</si>
  <si>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</si>
  <si>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</si>
  <si>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</si>
  <si>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</si>
  <si>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</si>
  <si>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</si>
  <si>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</si>
  <si>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</si>
  <si>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</si>
  <si>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</si>
  <si>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</si>
  <si>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</si>
  <si>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</si>
  <si>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</si>
  <si>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</si>
  <si>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</si>
  <si>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</si>
  <si>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</si>
  <si>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</si>
  <si>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</si>
  <si>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</si>
  <si>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</si>
  <si>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</si>
  <si>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</si>
  <si>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</si>
  <si>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</si>
  <si>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</si>
  <si>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</si>
  <si>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</si>
  <si>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</si>
  <si>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</si>
  <si>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</si>
  <si>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</si>
  <si>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</si>
  <si>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</si>
  <si>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</si>
  <si>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</si>
  <si>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</si>
  <si>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</si>
  <si>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</si>
  <si>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</si>
  <si>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</si>
  <si>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</si>
  <si>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</si>
  <si>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</si>
  <si>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</si>
  <si>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</si>
  <si>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</si>
  <si>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</si>
  <si>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</si>
  <si>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</si>
  <si>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</si>
  <si>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</si>
  <si>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</si>
  <si>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</si>
  <si>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</si>
  <si>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</si>
  <si>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</si>
  <si>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</si>
  <si>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</si>
  <si>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</si>
  <si>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</si>
  <si>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</si>
  <si>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</si>
  <si>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</si>
  <si>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</si>
  <si>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          Total Sales</t>
  </si>
  <si>
    <r>
      <t xml:space="preserve">    </t>
    </r>
    <r>
      <rPr>
        <b/>
        <sz val="14"/>
        <color theme="1"/>
        <rFont val="Calibri"/>
        <family val="2"/>
        <scheme val="minor"/>
      </rPr>
      <t>Average Order Value</t>
    </r>
  </si>
  <si>
    <t>Maximum Sales</t>
  </si>
  <si>
    <t>Minimum Sales</t>
  </si>
  <si>
    <t>Total Orders Placed</t>
  </si>
  <si>
    <t>Name</t>
  </si>
  <si>
    <t>Maths</t>
  </si>
  <si>
    <t>English</t>
  </si>
  <si>
    <t>A</t>
  </si>
  <si>
    <t>B</t>
  </si>
  <si>
    <t>C</t>
  </si>
  <si>
    <t>D</t>
  </si>
  <si>
    <t>ProductName</t>
  </si>
  <si>
    <t>ProductPrice</t>
  </si>
  <si>
    <t>Price With GST</t>
  </si>
  <si>
    <t>Lays</t>
  </si>
  <si>
    <t>Balaji</t>
  </si>
  <si>
    <t>Too Yummy</t>
  </si>
  <si>
    <t>GST Rate</t>
  </si>
  <si>
    <t>Date</t>
  </si>
  <si>
    <t>Sales</t>
  </si>
  <si>
    <t>Jan Sales</t>
  </si>
  <si>
    <t>Feb Sales</t>
  </si>
  <si>
    <t>March Sales</t>
  </si>
  <si>
    <t>Total Sales</t>
  </si>
  <si>
    <t>Num-1</t>
  </si>
  <si>
    <t>Num-2</t>
  </si>
  <si>
    <t>Formula</t>
  </si>
  <si>
    <t>Num-3</t>
  </si>
  <si>
    <t>Formula Applied</t>
  </si>
  <si>
    <t>SUM</t>
  </si>
  <si>
    <t>ROUND</t>
  </si>
  <si>
    <t>ABS</t>
  </si>
  <si>
    <t>AVERAGE</t>
  </si>
  <si>
    <t>MAX</t>
  </si>
  <si>
    <t>MIN</t>
  </si>
  <si>
    <t>COUNT</t>
  </si>
  <si>
    <t>Math</t>
  </si>
  <si>
    <t>Science</t>
  </si>
  <si>
    <t>Neha</t>
  </si>
  <si>
    <t>Total</t>
  </si>
  <si>
    <t>Grade</t>
  </si>
  <si>
    <t>Ketan</t>
  </si>
  <si>
    <t>AND FUNCTION</t>
  </si>
  <si>
    <t>Number-1</t>
  </si>
  <si>
    <t>Number-2</t>
  </si>
  <si>
    <t>OR FUNCTION</t>
  </si>
  <si>
    <t>Sahil</t>
  </si>
  <si>
    <t>Distinction(Sci And Eng)&gt;40</t>
  </si>
  <si>
    <t>Distinction(Sci Or Math)&gt;40</t>
  </si>
  <si>
    <t>Product</t>
  </si>
  <si>
    <t>Week-1</t>
  </si>
  <si>
    <t>Week-2</t>
  </si>
  <si>
    <t>Week-3</t>
  </si>
  <si>
    <t>Week-4</t>
  </si>
  <si>
    <t>Price With GST(named range)</t>
  </si>
  <si>
    <t>Total (named range)</t>
  </si>
  <si>
    <t>Jan</t>
  </si>
  <si>
    <t>Feb</t>
  </si>
  <si>
    <t>March</t>
  </si>
  <si>
    <t>P1</t>
  </si>
  <si>
    <t>P2</t>
  </si>
  <si>
    <t>P3</t>
  </si>
  <si>
    <t>P4</t>
  </si>
  <si>
    <t>P5</t>
  </si>
  <si>
    <t>P6</t>
  </si>
  <si>
    <t>Mohan</t>
  </si>
  <si>
    <t>Ram</t>
  </si>
  <si>
    <t>Bablu</t>
  </si>
  <si>
    <t>Salary</t>
  </si>
  <si>
    <t>Allowances</t>
  </si>
  <si>
    <t>Rohan</t>
  </si>
  <si>
    <t>Average Salary</t>
  </si>
  <si>
    <t>Average Allowances</t>
  </si>
  <si>
    <t>Total Profit</t>
  </si>
  <si>
    <t>Total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</si>
</sst>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8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4" borderId="2" xfId="0" applyFont="1" applyFill="1" applyBorder="1"/>
    <xf numFmtId="0" fontId="4" fillId="4" borderId="2" xfId="0" applyFont="1" applyFill="1" applyBorder="1"/>
    <xf numFmtId="164" fontId="5" fillId="3" borderId="2" xfId="0" applyNumberFormat="1" applyFont="1" applyFill="1" applyBorder="1" applyAlignment="1">
      <alignment horizontal="center"/>
    </xf>
    <xf numFmtId="0" fontId="5" fillId="0" borderId="0" xfId="0" applyFont="1"/>
    <xf numFmtId="0" fontId="5" fillId="3" borderId="2" xfId="0" applyFont="1" applyFill="1" applyBorder="1" applyAlignment="1">
      <alignment horizontal="center"/>
    </xf>
    <xf numFmtId="0" fontId="6" fillId="0" borderId="0" xfId="0" applyFont="1"/>
    <xf numFmtId="0" fontId="6" fillId="5" borderId="0" xfId="0" applyFont="1" applyFill="1"/>
    <xf numFmtId="0" fontId="6" fillId="6" borderId="0" xfId="0" applyFont="1" applyFill="1"/>
    <xf numFmtId="0" fontId="6" fillId="0" borderId="2" xfId="0" applyFont="1" applyBorder="1"/>
    <xf numFmtId="14" fontId="6" fillId="0" borderId="2" xfId="0" applyNumberFormat="1" applyFont="1" applyBorder="1"/>
    <xf numFmtId="14" fontId="6" fillId="0" borderId="0" xfId="0" applyNumberFormat="1" applyFont="1"/>
    <xf numFmtId="0" fontId="6" fillId="0" borderId="2" xfId="0" applyFont="1" applyBorder="1" applyAlignment="1">
      <alignment horizontal="center"/>
    </xf>
    <xf numFmtId="0" fontId="6" fillId="5" borderId="2" xfId="0" applyFont="1" applyFill="1" applyBorder="1"/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5" fillId="7" borderId="0" xfId="0" applyFont="1" applyFill="1"/>
    <xf numFmtId="0" fontId="5" fillId="0" borderId="2" xfId="0" applyFont="1" applyBorder="1" applyAlignment="1">
      <alignment wrapText="1"/>
    </xf>
    <xf numFmtId="0" fontId="6" fillId="0" borderId="3" xfId="0" applyFont="1" applyBorder="1"/>
    <xf numFmtId="0" fontId="5" fillId="0" borderId="2" xfId="0" applyFont="1" applyBorder="1" applyAlignment="1">
      <alignment horizontal="center" wrapText="1"/>
    </xf>
    <xf numFmtId="0" fontId="6" fillId="9" borderId="4" xfId="0" applyFont="1" applyFill="1" applyBorder="1"/>
    <xf numFmtId="0" fontId="6" fillId="0" borderId="4" xfId="0" applyFont="1" applyBorder="1"/>
    <xf numFmtId="0" fontId="7" fillId="8" borderId="1" xfId="0" applyFont="1" applyFill="1" applyBorder="1"/>
    <xf numFmtId="0" fontId="6" fillId="0" borderId="1" xfId="0" applyFont="1" applyBorder="1"/>
    <xf numFmtId="0" fontId="5" fillId="5" borderId="2" xfId="0" applyFont="1" applyFill="1" applyBorder="1" applyAlignment="1">
      <alignment horizontal="center"/>
    </xf>
  </cellXfs>
  <cellStyles count="1">
    <cellStyle name="Normal" xfId="0" builtinId="0"/>
  </cellStyles>
  <dxfs count="27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D7C444-8184-4E20-A66B-994AC37B0CB4}" name="Table5" displayName="Table5" ref="A1:N15346" totalsRowShown="0" headerRowDxfId="0" dataDxfId="1">
  <autoFilter ref="A1:N15346" xr:uid="{BED7C444-8184-4E20-A66B-994AC37B0CB4}"/>
  <tableColumns count="14">
    <tableColumn id="1" xr3:uid="{684A5FD0-C2F4-468B-9DC0-D6250D3DDB40}" name="order_id" dataDxfId="15"/>
    <tableColumn id="2" xr3:uid="{FB9D96F5-C57D-4A5A-8D24-9B75540BE22C}" name="region" dataDxfId="14"/>
    <tableColumn id="3" xr3:uid="{4AA636A2-14F6-4A38-A10B-5F43CEB5D69F}" name="category" dataDxfId="13"/>
    <tableColumn id="4" xr3:uid="{66D24084-7C36-4BA8-B21E-AAE7FA99ABC0}" name="sales" dataDxfId="12"/>
    <tableColumn id="5" xr3:uid="{EA5AD482-BB86-443C-94C4-AB633182AAE5}" name="discount" dataDxfId="11"/>
    <tableColumn id="6" xr3:uid="{9D5C1E3B-C524-4D8A-8A83-8C4944B61015}" name="discount_value" dataDxfId="10">
      <calculatedColumnFormula>D2*E2</calculatedColumnFormula>
    </tableColumn>
    <tableColumn id="7" xr3:uid="{302D828A-A653-4C2F-8D00-4C615079E417}" name="net_revenue" dataDxfId="9">
      <calculatedColumnFormula>D2-F2</calculatedColumnFormula>
    </tableColumn>
    <tableColumn id="8" xr3:uid="{5B0E5E3D-695F-4660-93FC-0D6658AC81F0}" name="quantity" dataDxfId="8"/>
    <tableColumn id="9" xr3:uid="{6BBA1132-72F3-4290-8E31-95406F54BCC6}" name="order_date" dataDxfId="7"/>
    <tableColumn id="10" xr3:uid="{721C2EBB-1E9B-47E5-A5A7-B74E9539B40C}" name="delivery_date" dataDxfId="6"/>
    <tableColumn id="11" xr3:uid="{93E20CFF-A9D7-4115-8BEC-5FFA4A90E616}" name="customer_type" dataDxfId="5"/>
    <tableColumn id="12" xr3:uid="{925D9277-566C-4527-85A4-B5B01AA23CF7}" name="payment_mode" dataDxfId="4"/>
    <tableColumn id="13" xr3:uid="{4E781504-EC7A-4DEB-B4BB-B28E72581366}" name="profit" dataDxfId="3"/>
    <tableColumn id="14" xr3:uid="{51047039-AE02-4BC5-966D-DB415AE423B4}" name="city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73A5D4-D148-41DA-A8EB-D80259BD5429}" name="SalesData" displayName="SalesData" ref="A18:D25" totalsRowCount="1" headerRowDxfId="25" tableBorderDxfId="26">
  <autoFilter ref="A18:D24" xr:uid="{6373A5D4-D148-41DA-A8EB-D80259BD5429}"/>
  <tableColumns count="4">
    <tableColumn id="1" xr3:uid="{42C73A25-D2FD-4942-BB20-1A9265677454}" name="Name" totalsRowDxfId="24"/>
    <tableColumn id="2" xr3:uid="{A81260E6-A994-4E80-A895-8672F42FE048}" name="Jan" totalsRowFunction="sum" totalsRowDxfId="23"/>
    <tableColumn id="3" xr3:uid="{28BDFD76-7A26-4D48-9C82-7DB1DE02729F}" name="Feb" totalsRowFunction="custom" totalsRowDxfId="22">
      <totalsRowFormula>SUM(FebSales)</totalsRowFormula>
    </tableColumn>
    <tableColumn id="4" xr3:uid="{FC892DFF-BD6E-49A0-895C-1C4E17DAECE9}" name="March" totalsRowFunction="custom" totalsRowDxfId="21">
      <totalsRowFormula>SUM(MarchSales)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98B382-F389-4B26-AA64-832225CB3C6D}" name="EmployeeData" displayName="EmployeeData" ref="A27:C31" totalsRowShown="0" headerRowDxfId="16" dataDxfId="17">
  <autoFilter ref="A27:C31" xr:uid="{7498B382-F389-4B26-AA64-832225CB3C6D}"/>
  <tableColumns count="3">
    <tableColumn id="1" xr3:uid="{037DF5CC-0C8C-4964-9699-1C6FA0F76644}" name="Name" dataDxfId="20"/>
    <tableColumn id="2" xr3:uid="{8798E9AF-0684-4D33-BBB8-A6D41BC06DD0}" name="Salary" dataDxfId="19"/>
    <tableColumn id="3" xr3:uid="{C3698C97-B6C1-4C4D-AF2D-3628C3C3E223}" name="Allowance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H8" workbookViewId="0">
      <selection activeCell="R31" sqref="R31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.44140625" customWidth="1"/>
    <col min="7" max="7" width="19.886718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7" t="s">
        <v>15380</v>
      </c>
    </row>
    <row r="5" spans="1:18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9">
        <f>SUM(D2:D15346)</f>
        <v>39262877.519999973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8" t="s">
        <v>15381</v>
      </c>
    </row>
    <row r="9" spans="1:18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9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7" t="s">
        <v>15382</v>
      </c>
    </row>
    <row r="12" spans="1:18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9">
        <f>MAX(D2:D15346)</f>
        <v>4999.87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7" t="s">
        <v>15383</v>
      </c>
    </row>
    <row r="15" spans="1:18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9">
        <f>MIN(D2:D1048576)</f>
        <v>100.1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6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7" t="s">
        <v>15384</v>
      </c>
    </row>
    <row r="18" spans="1:16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11">
        <f>COUNT(M2:M15346)</f>
        <v>15345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2"/>
    </row>
    <row r="21" spans="1:16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7" t="s">
        <v>15454</v>
      </c>
    </row>
    <row r="22" spans="1:16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P22" s="11">
        <f>SUM(profit)</f>
        <v>6872139.8099999921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P23" s="2"/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6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P25" s="7" t="s">
        <v>15455</v>
      </c>
    </row>
    <row r="26" spans="1:16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P26" s="11">
        <f>SUM(NetRevenue)</f>
        <v>29388622.500100061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9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si="137"/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ref="G4420:G4483" si="139">D4420-F4420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si="139"/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ref="G4484:G4547" si="141">D4484-F4484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si="141"/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ref="G4548:G4611" si="143">D4548-F4548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si="143"/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ref="G4612:G4675" si="145">D4612-F4612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si="145"/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ref="G4676:G4739" si="147">D4676-F4676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si="147"/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ref="G4740:G4803" si="149">D4740-F4740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si="149"/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ref="G4804:G4867" si="151">D4804-F4804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si="151"/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ref="G4868:G4931" si="153">D4868-F4868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si="153"/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ref="G4932:G4995" si="155">D4932-F4932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si="155"/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ref="G4996:G5059" si="157">D4996-F4996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si="157"/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ref="G5060:G5123" si="159">D5060-F5060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si="159"/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ref="G5124:G5187" si="161">D5124-F5124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si="161"/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ref="G5188:G5251" si="163">D5188-F5188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si="163"/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ref="G5252:G5315" si="165">D5252-F5252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si="165"/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ref="G5316:G5379" si="167">D5316-F5316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si="167"/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ref="G5380:G5443" si="169">D5380-F5380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si="169"/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ref="G5444:G5507" si="171">D5444-F5444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si="171"/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ref="G5508:G5571" si="173">D5508-F5508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si="173"/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ref="G5572:G5635" si="175">D5572-F5572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si="175"/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ref="G5636:G5699" si="177">D5636-F5636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si="177"/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ref="G5700:G5763" si="179">D5700-F5700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si="179"/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ref="G5764:G5827" si="181">D5764-F5764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si="181"/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ref="G5828:G5891" si="183">D5828-F5828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si="183"/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ref="G5892:G5955" si="185">D5892-F5892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si="185"/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ref="G5956:G6019" si="187">D5956-F5956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si="187"/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ref="G6020:G6083" si="189">D6020-F6020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si="189"/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ref="G6084:G6147" si="191">D6084-F6084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si="191"/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ref="G6148:G6211" si="193">D6148-F6148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si="193"/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ref="G6212:G6275" si="195">D6212-F6212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si="195"/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ref="G6276:G6339" si="197">D6276-F6276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si="197"/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ref="G6340:G6403" si="199">D6340-F6340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si="199"/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ref="G6404:G6467" si="201">D6404-F6404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si="201"/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ref="G6468:G6531" si="203">D6468-F6468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si="203"/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ref="G6532:G6595" si="205">D6532-F6532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si="205"/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ref="G6596:G6659" si="207">D6596-F6596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si="207"/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ref="G6660:G6723" si="209">D6660-F6660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si="209"/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ref="G6724:G6787" si="211">D6724-F6724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si="211"/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ref="G6788:G6851" si="213">D6788-F6788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si="213"/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ref="G6852:G6915" si="215">D6852-F6852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si="215"/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ref="G6916:G6979" si="217">D6916-F6916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si="217"/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ref="G6980:G7043" si="219">D6980-F6980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si="219"/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ref="G7044:G7107" si="221">D7044-F7044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si="221"/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ref="G7108:G7171" si="223">D7108-F7108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si="223"/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ref="G7172:G7235" si="225">D7172-F7172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si="225"/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ref="G7236:G7299" si="227">D7236-F7236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si="227"/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ref="G7300:G7363" si="229">D7300-F7300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si="229"/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ref="G7364:G7427" si="231">D7364-F7364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si="231"/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ref="G7428:G7491" si="233">D7428-F7428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si="233"/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ref="G7492:G7555" si="235">D7492-F7492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si="235"/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ref="G7556:G7619" si="237">D7556-F7556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si="237"/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ref="G7620:G7683" si="239">D7620-F7620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si="239"/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ref="G7684:G7747" si="241">D7684-F7684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si="241"/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ref="G7748:G7811" si="243">D7748-F7748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si="243"/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ref="G7812:G7875" si="245">D7812-F7812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si="245"/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ref="G7876:G7939" si="247">D7876-F7876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si="247"/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ref="G7940:G8003" si="249">D7940-F7940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si="249"/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ref="G8004:G8067" si="251">D8004-F8004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si="251"/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ref="G8068:G8131" si="253">D8068-F8068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si="253"/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ref="G8132:G8195" si="255">D8132-F8132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si="255"/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ref="G8196:G8259" si="257">D8196-F8196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si="257"/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ref="G8260:G8323" si="259">D8260-F8260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si="259"/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ref="G8324:G8387" si="261">D8324-F8324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si="261"/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ref="G8388:G8451" si="263">D8388-F8388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si="263"/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ref="G8452:G8515" si="265">D8452-F8452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si="265"/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ref="G8516:G8579" si="267">D8516-F8516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si="267"/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ref="G8580:G8643" si="269">D8580-F8580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si="269"/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ref="G8644:G8707" si="271">D8644-F8644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si="271"/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ref="G8708:G8771" si="273">D8708-F8708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si="273"/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ref="G8772:G8835" si="275">D8772-F8772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si="275"/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ref="G8836:G8899" si="277">D8836-F8836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si="277"/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ref="G8900:G8963" si="279">D8900-F8900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si="279"/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ref="G8964:G9027" si="281">D8964-F8964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si="281"/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ref="G9028:G9091" si="283">D9028-F9028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si="283"/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ref="G9092:G9155" si="285">D9092-F9092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si="285"/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ref="G9156:G9219" si="287">D9156-F9156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si="287"/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ref="G9220:G9283" si="289">D9220-F9220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si="289"/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ref="G9284:G9347" si="291">D9284-F9284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si="291"/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ref="G9348:G9411" si="293">D9348-F9348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si="293"/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ref="G9412:G9475" si="295">D9412-F9412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si="295"/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ref="G9476:G9539" si="297">D9476-F9476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si="297"/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ref="G9540:G9603" si="299">D9540-F9540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si="299"/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ref="G9604:G9667" si="301">D9604-F9604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si="301"/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ref="G9668:G9731" si="303">D9668-F9668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si="303"/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ref="G9732:G9795" si="305">D9732-F9732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si="305"/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ref="G9796:G9859" si="307">D9796-F9796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si="307"/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ref="G9860:G9923" si="309">D9860-F9860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si="309"/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ref="G9924:G9987" si="311">D9924-F9924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si="311"/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ref="G9988:G10051" si="313">D9988-F9988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si="313"/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ref="G10052:G10115" si="315">D10052-F10052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si="315"/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ref="G10116:G10179" si="317">D10116-F10116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si="317"/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ref="G10180:G10243" si="319">D10180-F10180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si="319"/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ref="G10244:G10307" si="321">D10244-F10244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si="321"/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ref="G10308:G10371" si="323">D10308-F10308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si="323"/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ref="G10372:G10435" si="325">D10372-F10372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si="325"/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ref="G10436:G10499" si="327">D10436-F10436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si="327"/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ref="G10500:G10563" si="329">D10500-F10500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si="329"/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ref="G10564:G10627" si="331">D10564-F10564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si="331"/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ref="G10628:G10691" si="333">D10628-F10628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si="333"/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ref="G10692:G10755" si="335">D10692-F10692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si="335"/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ref="G10756:G10819" si="337">D10756-F10756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si="337"/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ref="G10820:G10883" si="339">D10820-F10820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si="339"/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ref="G10884:G10947" si="341">D10884-F10884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si="341"/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ref="G10948:G11011" si="343">D10948-F10948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si="343"/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ref="G11012:G11075" si="345">D11012-F11012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si="345"/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ref="G11076:G11139" si="347">D11076-F11076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si="347"/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ref="G11140:G11203" si="349">D11140-F11140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si="349"/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ref="G11204:G11267" si="351">D11204-F11204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si="351"/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ref="G11268:G11331" si="353">D11268-F11268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si="353"/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ref="G11332:G11395" si="355">D11332-F11332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si="355"/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ref="G11396:G11459" si="357">D11396-F11396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si="357"/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ref="G11460:G11523" si="359">D11460-F11460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si="359"/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ref="G11524:G11587" si="361">D11524-F11524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si="361"/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ref="G11588:G11651" si="363">D11588-F11588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si="363"/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ref="G11652:G11715" si="365">D11652-F11652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si="365"/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ref="G11716:G11779" si="367">D11716-F11716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si="367"/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ref="G11780:G11843" si="369">D11780-F11780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si="369"/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ref="G11844:G11907" si="371">D11844-F11844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si="371"/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ref="G11908:G11971" si="373">D11908-F11908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si="373"/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ref="G11972:G12035" si="375">D11972-F11972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si="375"/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ref="G12036:G12099" si="377">D12036-F12036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si="377"/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ref="G12100:G12163" si="379">D12100-F12100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si="379"/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ref="G12164:G12227" si="381">D12164-F12164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si="381"/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ref="G12228:G12291" si="383">D12228-F12228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si="383"/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ref="G12292:G12355" si="385">D12292-F12292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si="385"/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ref="G12356:G12419" si="387">D12356-F12356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si="387"/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ref="G12420:G12483" si="389">D12420-F12420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si="389"/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ref="G12484:G12547" si="391">D12484-F12484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si="391"/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ref="G12548:G12611" si="393">D12548-F12548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si="393"/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ref="G12612:G12675" si="395">D12612-F12612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si="395"/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ref="G12676:G12739" si="397">D12676-F12676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si="397"/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ref="G12740:G12803" si="399">D12740-F12740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si="399"/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ref="G12804:G12867" si="401">D12804-F12804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si="401"/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ref="G12868:G12931" si="403">D12868-F12868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si="403"/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ref="G12932:G12995" si="405">D12932-F12932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si="405"/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ref="G12996:G13059" si="407">D12996-F12996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si="407"/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ref="G13060:G13123" si="409">D13060-F13060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si="409"/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ref="G13124:G13187" si="411">D13124-F13124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si="411"/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ref="G13188:G13251" si="413">D13188-F13188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si="413"/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ref="G13252:G13315" si="415">D13252-F13252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si="415"/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ref="G13316:G13379" si="417">D13316-F13316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si="417"/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ref="G13380:G13443" si="419">D13380-F13380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si="419"/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ref="G13444:G13507" si="421">D13444-F13444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si="421"/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ref="G13508:G13571" si="423">D13508-F13508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si="423"/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ref="G13572:G13635" si="425">D13572-F13572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si="425"/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ref="G13636:G13699" si="427">D13636-F13636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si="427"/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ref="G13700:G13763" si="429">D13700-F13700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si="429"/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ref="G13764:G13827" si="431">D13764-F13764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si="431"/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ref="G13828:G13891" si="433">D13828-F13828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si="433"/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ref="G13892:G13955" si="435">D13892-F13892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si="435"/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ref="G13956:G14019" si="437">D13956-F13956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si="437"/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ref="G14020:G14083" si="439">D14020-F14020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si="439"/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ref="G14084:G14147" si="441">D14084-F14084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si="441"/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ref="G14148:G14211" si="443">D14148-F14148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si="443"/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ref="G14212:G14275" si="445">D14212-F14212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si="445"/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ref="G14276:G14339" si="447">D14276-F14276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si="447"/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ref="G14340:G14403" si="449">D14340-F14340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si="449"/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ref="G14404:G14467" si="451">D14404-F14404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si="451"/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ref="G14468:G14531" si="453">D14468-F14468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si="453"/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ref="G14532:G14595" si="455">D14532-F14532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si="455"/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ref="G14596:G14659" si="457">D14596-F14596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si="457"/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ref="G14660:G14723" si="459">D14660-F14660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si="459"/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ref="G14724:G14787" si="461">D14724-F14724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si="461"/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ref="G14788:G14851" si="463">D14788-F14788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si="463"/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ref="G14852:G14915" si="465">D14852-F14852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si="465"/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ref="G14916:G14979" si="467">D14916-F14916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si="467"/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ref="G14980:G15043" si="469">D14980-F14980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si="469"/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ref="G15044:G15107" si="471">D15044-F15044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si="471"/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ref="G15108:G15171" si="473">D15108-F15108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si="473"/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ref="G15172:G15235" si="475">D15172-F15172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si="475"/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ref="G15236:G15299" si="477">D15236-F15236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si="477"/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ref="G15300:G15346" si="479">D15300-F15300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426B-93CF-479F-8701-F6F5F404EBE3}">
  <dimension ref="A1:I11"/>
  <sheetViews>
    <sheetView workbookViewId="0">
      <selection activeCell="G15" sqref="G15"/>
    </sheetView>
  </sheetViews>
  <sheetFormatPr defaultRowHeight="14.4" x14ac:dyDescent="0.3"/>
  <cols>
    <col min="1" max="1" width="15.44140625" customWidth="1"/>
    <col min="2" max="2" width="14.6640625" customWidth="1"/>
    <col min="3" max="3" width="16.88671875" customWidth="1"/>
    <col min="5" max="5" width="11.5546875" customWidth="1"/>
  </cols>
  <sheetData>
    <row r="1" spans="1:9" ht="18" x14ac:dyDescent="0.35">
      <c r="A1" s="10" t="s">
        <v>15385</v>
      </c>
      <c r="B1" s="10" t="s">
        <v>15386</v>
      </c>
      <c r="C1" s="10" t="s">
        <v>15387</v>
      </c>
    </row>
    <row r="2" spans="1:9" ht="18" x14ac:dyDescent="0.35">
      <c r="A2" s="12" t="s">
        <v>15388</v>
      </c>
      <c r="B2" s="12">
        <v>10</v>
      </c>
      <c r="C2" s="12">
        <v>4</v>
      </c>
      <c r="D2" s="14">
        <f>AVERAGE(B2:C2)</f>
        <v>7</v>
      </c>
    </row>
    <row r="3" spans="1:9" ht="18" x14ac:dyDescent="0.35">
      <c r="A3" s="12" t="s">
        <v>15389</v>
      </c>
      <c r="B3" s="12">
        <v>3</v>
      </c>
      <c r="C3" s="12">
        <v>8</v>
      </c>
      <c r="D3" s="14">
        <f t="shared" ref="D3:D5" si="0">AVERAGE(B3:C3)</f>
        <v>5.5</v>
      </c>
    </row>
    <row r="4" spans="1:9" ht="18" x14ac:dyDescent="0.35">
      <c r="A4" s="12" t="s">
        <v>15390</v>
      </c>
      <c r="B4" s="12">
        <v>4</v>
      </c>
      <c r="C4" s="12">
        <v>6</v>
      </c>
      <c r="D4" s="14">
        <f t="shared" si="0"/>
        <v>5</v>
      </c>
    </row>
    <row r="5" spans="1:9" ht="18" x14ac:dyDescent="0.35">
      <c r="A5" s="12" t="s">
        <v>15391</v>
      </c>
      <c r="B5" s="12">
        <v>6</v>
      </c>
      <c r="C5" s="12">
        <v>8</v>
      </c>
      <c r="D5" s="14">
        <f t="shared" si="0"/>
        <v>7</v>
      </c>
    </row>
    <row r="6" spans="1:9" ht="18" x14ac:dyDescent="0.35">
      <c r="A6" s="12"/>
      <c r="B6" s="13">
        <f>AVERAGE(B2:B5)</f>
        <v>5.75</v>
      </c>
      <c r="C6" s="13">
        <f>AVERAGE(C2:C5)</f>
        <v>6.5</v>
      </c>
      <c r="D6" s="12"/>
    </row>
    <row r="8" spans="1:9" ht="18" x14ac:dyDescent="0.35">
      <c r="A8" s="15" t="s">
        <v>15392</v>
      </c>
      <c r="B8" s="15" t="s">
        <v>15393</v>
      </c>
      <c r="C8" s="15" t="s">
        <v>15394</v>
      </c>
      <c r="D8" s="24" t="s">
        <v>15435</v>
      </c>
      <c r="I8" s="15" t="s">
        <v>15398</v>
      </c>
    </row>
    <row r="9" spans="1:9" ht="18" x14ac:dyDescent="0.35">
      <c r="A9" s="15" t="s">
        <v>15395</v>
      </c>
      <c r="B9" s="15">
        <v>20</v>
      </c>
      <c r="C9" s="15">
        <f>B9+(B9*$I$9)</f>
        <v>23.6</v>
      </c>
      <c r="D9">
        <f>B9+(B9*gstRate)</f>
        <v>23.6</v>
      </c>
      <c r="I9" s="15">
        <v>0.18</v>
      </c>
    </row>
    <row r="10" spans="1:9" ht="18" x14ac:dyDescent="0.35">
      <c r="A10" s="15" t="s">
        <v>15396</v>
      </c>
      <c r="B10" s="15">
        <v>35</v>
      </c>
      <c r="C10" s="15">
        <f>B10+(B10*$I$9)</f>
        <v>41.3</v>
      </c>
      <c r="D10">
        <f>B10+(B10*gstRate)</f>
        <v>41.3</v>
      </c>
    </row>
    <row r="11" spans="1:9" ht="18" x14ac:dyDescent="0.35">
      <c r="A11" s="15" t="s">
        <v>15397</v>
      </c>
      <c r="B11" s="15">
        <v>40</v>
      </c>
      <c r="C11" s="15">
        <f>B11+(B11*$I$9)</f>
        <v>47.2</v>
      </c>
      <c r="D11">
        <f>B11+(B11*gstRate)</f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4E1FD-FB97-4202-9767-3C17419A112B}">
  <dimension ref="A1:D4"/>
  <sheetViews>
    <sheetView workbookViewId="0">
      <selection activeCell="D2" sqref="D2"/>
    </sheetView>
  </sheetViews>
  <sheetFormatPr defaultRowHeight="14.4" x14ac:dyDescent="0.3"/>
  <cols>
    <col min="1" max="1" width="13.33203125" bestFit="1" customWidth="1"/>
    <col min="2" max="2" width="9" bestFit="1" customWidth="1"/>
    <col min="4" max="4" width="10" customWidth="1"/>
  </cols>
  <sheetData>
    <row r="1" spans="1:4" ht="18" x14ac:dyDescent="0.35">
      <c r="A1" s="15" t="s">
        <v>15399</v>
      </c>
      <c r="B1" s="15" t="s">
        <v>15400</v>
      </c>
      <c r="C1" s="12"/>
      <c r="D1" s="10" t="s">
        <v>15401</v>
      </c>
    </row>
    <row r="2" spans="1:4" ht="18" x14ac:dyDescent="0.35">
      <c r="A2" s="16">
        <v>46034</v>
      </c>
      <c r="B2" s="15">
        <v>500</v>
      </c>
      <c r="C2" s="12"/>
      <c r="D2" s="12">
        <f>SUM(B2:B4)</f>
        <v>1300</v>
      </c>
    </row>
    <row r="3" spans="1:4" ht="18" x14ac:dyDescent="0.35">
      <c r="A3" s="16">
        <v>46038</v>
      </c>
      <c r="B3" s="15">
        <v>200</v>
      </c>
      <c r="C3" s="12"/>
      <c r="D3" s="12"/>
    </row>
    <row r="4" spans="1:4" ht="18" x14ac:dyDescent="0.35">
      <c r="A4" s="16">
        <v>46042</v>
      </c>
      <c r="B4" s="15">
        <v>600</v>
      </c>
      <c r="C4" s="12"/>
      <c r="D4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33299-F2FC-4C65-A30F-AD86BF51B9A3}">
  <dimension ref="A1:D4"/>
  <sheetViews>
    <sheetView workbookViewId="0">
      <selection activeCell="E6" sqref="E6"/>
    </sheetView>
  </sheetViews>
  <sheetFormatPr defaultRowHeight="14.4" x14ac:dyDescent="0.3"/>
  <cols>
    <col min="1" max="1" width="13.33203125" bestFit="1" customWidth="1"/>
    <col min="2" max="2" width="9" bestFit="1" customWidth="1"/>
    <col min="4" max="4" width="11.88671875" customWidth="1"/>
  </cols>
  <sheetData>
    <row r="1" spans="1:4" ht="18" x14ac:dyDescent="0.35">
      <c r="A1" s="12" t="s">
        <v>15399</v>
      </c>
      <c r="B1" s="12" t="s">
        <v>15400</v>
      </c>
      <c r="C1" s="12"/>
      <c r="D1" s="10" t="s">
        <v>15402</v>
      </c>
    </row>
    <row r="2" spans="1:4" ht="18" x14ac:dyDescent="0.35">
      <c r="A2" s="17">
        <v>46066</v>
      </c>
      <c r="B2" s="12">
        <v>700</v>
      </c>
      <c r="C2" s="12"/>
      <c r="D2" s="12">
        <f>SUM(B2:B4)</f>
        <v>1900</v>
      </c>
    </row>
    <row r="3" spans="1:4" ht="18" x14ac:dyDescent="0.35">
      <c r="A3" s="17">
        <v>46072</v>
      </c>
      <c r="B3" s="12">
        <v>400</v>
      </c>
      <c r="C3" s="12"/>
      <c r="D3" s="12"/>
    </row>
    <row r="4" spans="1:4" ht="18" x14ac:dyDescent="0.35">
      <c r="A4" s="17">
        <v>46074</v>
      </c>
      <c r="B4" s="12">
        <v>800</v>
      </c>
      <c r="C4" s="12"/>
      <c r="D4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EEA4-A825-442F-A3ED-6FA3ED210367}">
  <dimension ref="A1:D4"/>
  <sheetViews>
    <sheetView workbookViewId="0">
      <selection activeCell="G10" sqref="G10"/>
    </sheetView>
  </sheetViews>
  <sheetFormatPr defaultRowHeight="14.4" x14ac:dyDescent="0.3"/>
  <cols>
    <col min="1" max="1" width="13.33203125" bestFit="1" customWidth="1"/>
    <col min="2" max="2" width="9" bestFit="1" customWidth="1"/>
    <col min="4" max="4" width="14.21875" customWidth="1"/>
  </cols>
  <sheetData>
    <row r="1" spans="1:4" ht="18" x14ac:dyDescent="0.35">
      <c r="A1" s="12" t="s">
        <v>15399</v>
      </c>
      <c r="B1" s="12" t="s">
        <v>15400</v>
      </c>
      <c r="C1" s="12"/>
      <c r="D1" s="10" t="s">
        <v>15403</v>
      </c>
    </row>
    <row r="2" spans="1:4" ht="18" x14ac:dyDescent="0.35">
      <c r="A2" s="17">
        <v>46093</v>
      </c>
      <c r="B2" s="12">
        <v>200</v>
      </c>
      <c r="C2" s="12"/>
      <c r="D2" s="12">
        <f>SUM(B2:B4)</f>
        <v>1600</v>
      </c>
    </row>
    <row r="3" spans="1:4" ht="18" x14ac:dyDescent="0.35">
      <c r="A3" s="17">
        <v>46095</v>
      </c>
      <c r="B3" s="12">
        <v>600</v>
      </c>
      <c r="C3" s="12"/>
      <c r="D3" s="12"/>
    </row>
    <row r="4" spans="1:4" ht="18" x14ac:dyDescent="0.35">
      <c r="A4" s="17">
        <v>46101</v>
      </c>
      <c r="B4" s="12">
        <v>800</v>
      </c>
      <c r="C4" s="12"/>
      <c r="D4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2ABB8-3490-4534-BD2E-47FCA8CD5829}">
  <dimension ref="C2:C3"/>
  <sheetViews>
    <sheetView workbookViewId="0">
      <selection activeCell="C3" sqref="C3"/>
    </sheetView>
  </sheetViews>
  <sheetFormatPr defaultRowHeight="14.4" x14ac:dyDescent="0.3"/>
  <cols>
    <col min="3" max="3" width="12.33203125" bestFit="1" customWidth="1"/>
  </cols>
  <sheetData>
    <row r="2" spans="3:3" ht="18" x14ac:dyDescent="0.35">
      <c r="C2" s="10" t="s">
        <v>15404</v>
      </c>
    </row>
    <row r="3" spans="3:3" ht="18" x14ac:dyDescent="0.35">
      <c r="C3" s="12">
        <f>SUM('Jan sales'!D2,'Feb Sales'!D2,'March Sales'!D2)</f>
        <v>4800</v>
      </c>
    </row>
  </sheetData>
  <pageMargins left="0.7" right="0.7" top="0.75" bottom="0.75" header="0.3" footer="0.3"/>
  <cellWatches>
    <cellWatch r="C3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30044-A98F-40B9-B445-73B2B82522EB}">
  <dimension ref="A1:G8"/>
  <sheetViews>
    <sheetView workbookViewId="0">
      <selection activeCell="H15" sqref="H15"/>
    </sheetView>
  </sheetViews>
  <sheetFormatPr defaultRowHeight="14.4" x14ac:dyDescent="0.3"/>
  <cols>
    <col min="5" max="5" width="17.33203125" customWidth="1"/>
  </cols>
  <sheetData>
    <row r="1" spans="1:7" ht="18" x14ac:dyDescent="0.35">
      <c r="A1" s="19" t="s">
        <v>15405</v>
      </c>
      <c r="B1" s="19" t="s">
        <v>15406</v>
      </c>
      <c r="C1" s="19" t="s">
        <v>15408</v>
      </c>
      <c r="D1" s="19" t="s">
        <v>15407</v>
      </c>
      <c r="E1" s="19" t="s">
        <v>15409</v>
      </c>
    </row>
    <row r="2" spans="1:7" ht="18" x14ac:dyDescent="0.35">
      <c r="A2" s="15">
        <v>12</v>
      </c>
      <c r="B2" s="15">
        <v>32</v>
      </c>
      <c r="C2" s="15">
        <v>11</v>
      </c>
      <c r="D2" s="15">
        <v>55</v>
      </c>
      <c r="E2" s="18" t="s">
        <v>15410</v>
      </c>
    </row>
    <row r="3" spans="1:7" ht="18" x14ac:dyDescent="0.35">
      <c r="A3" s="15">
        <v>10.53434</v>
      </c>
      <c r="B3" s="15">
        <v>12.4343</v>
      </c>
      <c r="C3" s="15">
        <v>10.453530000000001</v>
      </c>
      <c r="D3" s="15">
        <f>ROUND(SUM(A3:C3),2)</f>
        <v>33.42</v>
      </c>
      <c r="E3" s="18" t="s">
        <v>15411</v>
      </c>
      <c r="G3">
        <f>ROUND(53.5353,2)</f>
        <v>53.54</v>
      </c>
    </row>
    <row r="4" spans="1:7" ht="18" x14ac:dyDescent="0.35">
      <c r="A4" s="15">
        <v>10</v>
      </c>
      <c r="B4" s="15">
        <v>-12</v>
      </c>
      <c r="C4" s="15">
        <v>-21</v>
      </c>
      <c r="D4" s="15">
        <f>ABS(SUM(A4:C4))</f>
        <v>23</v>
      </c>
      <c r="E4" s="18" t="s">
        <v>15412</v>
      </c>
      <c r="G4">
        <f>ABS(-54)</f>
        <v>54</v>
      </c>
    </row>
    <row r="5" spans="1:7" ht="18" x14ac:dyDescent="0.35">
      <c r="A5" s="15">
        <v>10</v>
      </c>
      <c r="B5" s="15">
        <v>20</v>
      </c>
      <c r="C5" s="15">
        <v>40</v>
      </c>
      <c r="D5" s="15">
        <f>AVERAGE(A5:C5)</f>
        <v>23.333333333333332</v>
      </c>
      <c r="E5" s="18" t="s">
        <v>15413</v>
      </c>
    </row>
    <row r="6" spans="1:7" ht="18" x14ac:dyDescent="0.35">
      <c r="A6" s="15"/>
      <c r="B6" s="15"/>
      <c r="C6" s="15"/>
      <c r="D6" s="15">
        <f>MAX(A5:C5)</f>
        <v>40</v>
      </c>
      <c r="E6" s="18" t="s">
        <v>15414</v>
      </c>
    </row>
    <row r="7" spans="1:7" ht="18" x14ac:dyDescent="0.35">
      <c r="A7" s="15"/>
      <c r="B7" s="15"/>
      <c r="C7" s="15"/>
      <c r="D7" s="15">
        <f>MIN(A5:C5)</f>
        <v>10</v>
      </c>
      <c r="E7" s="18" t="s">
        <v>15415</v>
      </c>
    </row>
    <row r="8" spans="1:7" ht="18" x14ac:dyDescent="0.35">
      <c r="A8" s="15"/>
      <c r="B8" s="15"/>
      <c r="C8" s="15"/>
      <c r="D8" s="15">
        <f>COUNT(A5:C5)</f>
        <v>3</v>
      </c>
      <c r="E8" s="18" t="s">
        <v>15416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2E7A5-26E4-4091-AA72-0874FED016BB}">
  <dimension ref="A1:I31"/>
  <sheetViews>
    <sheetView topLeftCell="A12" workbookViewId="0">
      <selection activeCell="G16" sqref="G16"/>
    </sheetView>
  </sheetViews>
  <sheetFormatPr defaultRowHeight="14.4" x14ac:dyDescent="0.3"/>
  <cols>
    <col min="1" max="1" width="18.109375" customWidth="1"/>
    <col min="2" max="2" width="11.6640625" customWidth="1"/>
    <col min="3" max="3" width="17.33203125" customWidth="1"/>
    <col min="4" max="4" width="18.109375" customWidth="1"/>
    <col min="6" max="6" width="16.109375" customWidth="1"/>
    <col min="7" max="7" width="26.44140625" customWidth="1"/>
    <col min="8" max="8" width="25.33203125" customWidth="1"/>
    <col min="9" max="9" width="28.109375" customWidth="1"/>
  </cols>
  <sheetData>
    <row r="1" spans="1:9" ht="54" x14ac:dyDescent="0.35">
      <c r="A1" s="20" t="s">
        <v>15385</v>
      </c>
      <c r="B1" s="20" t="s">
        <v>15417</v>
      </c>
      <c r="C1" s="20" t="s">
        <v>15418</v>
      </c>
      <c r="D1" s="20" t="s">
        <v>15387</v>
      </c>
      <c r="E1" s="21" t="s">
        <v>15420</v>
      </c>
      <c r="F1" s="25" t="s">
        <v>15436</v>
      </c>
      <c r="G1" s="20" t="s">
        <v>15421</v>
      </c>
      <c r="H1" s="23" t="s">
        <v>15428</v>
      </c>
      <c r="I1" s="23" t="s">
        <v>15429</v>
      </c>
    </row>
    <row r="2" spans="1:9" ht="18" x14ac:dyDescent="0.35">
      <c r="A2" s="15" t="s">
        <v>15419</v>
      </c>
      <c r="B2" s="15">
        <v>35</v>
      </c>
      <c r="C2" s="15">
        <v>43</v>
      </c>
      <c r="D2" s="15">
        <v>50</v>
      </c>
      <c r="E2" s="15">
        <f>SUM(B2:D2)</f>
        <v>128</v>
      </c>
      <c r="F2" s="15">
        <f>SUM(NehaMarks)</f>
        <v>128</v>
      </c>
      <c r="G2" s="15" t="str">
        <f>IF(E2&gt;100,"Topper","Average")</f>
        <v>Topper</v>
      </c>
      <c r="H2" s="15" t="str">
        <f>IF(AND(C2&gt;40,D2&gt;40),"Passed with Distinction","Passed")</f>
        <v>Passed with Distinction</v>
      </c>
      <c r="I2" s="15" t="str">
        <f>IF(OR(B2&gt;40,C2&gt;40),"Science Stream","ArtsStream")</f>
        <v>Science Stream</v>
      </c>
    </row>
    <row r="3" spans="1:9" ht="18" x14ac:dyDescent="0.35">
      <c r="A3" s="15" t="s">
        <v>15422</v>
      </c>
      <c r="B3" s="15">
        <v>32</v>
      </c>
      <c r="C3" s="15">
        <v>42</v>
      </c>
      <c r="D3" s="15">
        <v>30</v>
      </c>
      <c r="E3" s="15">
        <f>SUM(B3:D3)</f>
        <v>104</v>
      </c>
      <c r="F3" s="15">
        <f>SUM(KetanMarks)</f>
        <v>104</v>
      </c>
      <c r="G3" s="15" t="str">
        <f>IF(E3&gt;100,"Topper","Average")</f>
        <v>Topper</v>
      </c>
      <c r="H3" s="15" t="str">
        <f t="shared" ref="H3:H4" si="0">IF(AND(C3&gt;40,D3&gt;40),"Passed with Distinction","Passed")</f>
        <v>Passed</v>
      </c>
      <c r="I3" s="15" t="str">
        <f t="shared" ref="I3:I4" si="1">IF(OR(B3&gt;40,C3&gt;40),"Science Stream","ArtsStream")</f>
        <v>Science Stream</v>
      </c>
    </row>
    <row r="4" spans="1:9" ht="18" x14ac:dyDescent="0.35">
      <c r="A4" s="15" t="s">
        <v>15427</v>
      </c>
      <c r="B4" s="15">
        <v>35</v>
      </c>
      <c r="C4" s="15">
        <v>30</v>
      </c>
      <c r="D4" s="15">
        <v>32</v>
      </c>
      <c r="E4" s="15">
        <f>SUM(B4:D4)</f>
        <v>97</v>
      </c>
      <c r="F4" s="15">
        <f>SUM(SahilMarks)</f>
        <v>97</v>
      </c>
      <c r="G4" s="15" t="str">
        <f>IF(E4&gt;100,"Topper","Average")</f>
        <v>Average</v>
      </c>
      <c r="H4" s="15" t="str">
        <f t="shared" si="0"/>
        <v>Passed</v>
      </c>
      <c r="I4" s="15" t="str">
        <f t="shared" si="1"/>
        <v>ArtsStream</v>
      </c>
    </row>
    <row r="5" spans="1:9" ht="18" x14ac:dyDescent="0.35">
      <c r="B5" s="12">
        <f>AVERAGE(MathScore)</f>
        <v>34</v>
      </c>
    </row>
    <row r="6" spans="1:9" ht="18" x14ac:dyDescent="0.35">
      <c r="A6" s="22" t="s">
        <v>15423</v>
      </c>
    </row>
    <row r="8" spans="1:9" ht="18" x14ac:dyDescent="0.35">
      <c r="A8" s="15" t="s">
        <v>15424</v>
      </c>
      <c r="B8" s="15" t="s">
        <v>15425</v>
      </c>
      <c r="C8" s="15" t="s">
        <v>15423</v>
      </c>
      <c r="D8" s="15" t="s">
        <v>15426</v>
      </c>
    </row>
    <row r="9" spans="1:9" ht="18" x14ac:dyDescent="0.35">
      <c r="A9" s="15">
        <v>30</v>
      </c>
      <c r="B9" s="15">
        <v>10</v>
      </c>
      <c r="C9" s="15" t="b">
        <f>AND(A9&gt;C8=20,B9&gt;=20)</f>
        <v>0</v>
      </c>
      <c r="D9" s="15" t="b">
        <f>OR(A9&gt;20,B9&gt;20)</f>
        <v>1</v>
      </c>
    </row>
    <row r="10" spans="1:9" ht="18" x14ac:dyDescent="0.35">
      <c r="A10" s="15">
        <v>32</v>
      </c>
      <c r="B10" s="15">
        <v>23</v>
      </c>
      <c r="C10" s="15" t="b">
        <f>AND(A10&gt;=20,B10&gt;=20)</f>
        <v>1</v>
      </c>
      <c r="D10" s="15" t="b">
        <f t="shared" ref="D10:D12" si="2">OR(A10&gt;20,B10&gt;20)</f>
        <v>1</v>
      </c>
    </row>
    <row r="11" spans="1:9" ht="18" x14ac:dyDescent="0.35">
      <c r="A11" s="15">
        <v>10</v>
      </c>
      <c r="B11" s="15">
        <v>13</v>
      </c>
      <c r="C11" s="15" t="b">
        <f>AND(A11&gt;=20,B11&gt;=20)</f>
        <v>0</v>
      </c>
      <c r="D11" s="15" t="b">
        <f t="shared" si="2"/>
        <v>0</v>
      </c>
    </row>
    <row r="12" spans="1:9" ht="18" x14ac:dyDescent="0.35">
      <c r="A12" s="15">
        <v>20</v>
      </c>
      <c r="B12" s="15">
        <v>20</v>
      </c>
      <c r="C12" s="15" t="b">
        <f>AND(A12&gt;=20,B12&gt;=20)</f>
        <v>1</v>
      </c>
      <c r="D12" s="15" t="b">
        <f t="shared" si="2"/>
        <v>0</v>
      </c>
    </row>
    <row r="18" spans="1:7" ht="18" x14ac:dyDescent="0.35">
      <c r="A18" s="28" t="s">
        <v>15385</v>
      </c>
      <c r="B18" s="28" t="s">
        <v>15437</v>
      </c>
      <c r="C18" s="28" t="s">
        <v>15438</v>
      </c>
      <c r="D18" s="28" t="s">
        <v>15439</v>
      </c>
    </row>
    <row r="19" spans="1:7" ht="18" x14ac:dyDescent="0.35">
      <c r="A19" s="26" t="s">
        <v>15440</v>
      </c>
      <c r="B19" s="26">
        <v>200</v>
      </c>
      <c r="C19" s="26">
        <v>400</v>
      </c>
      <c r="D19" s="26">
        <v>300</v>
      </c>
    </row>
    <row r="20" spans="1:7" ht="18" x14ac:dyDescent="0.35">
      <c r="A20" s="27" t="s">
        <v>15441</v>
      </c>
      <c r="B20" s="27">
        <v>400</v>
      </c>
      <c r="C20" s="27">
        <v>500</v>
      </c>
      <c r="D20" s="27">
        <v>700</v>
      </c>
      <c r="F20" s="30" t="s">
        <v>15404</v>
      </c>
    </row>
    <row r="21" spans="1:7" ht="18" x14ac:dyDescent="0.35">
      <c r="A21" s="26" t="s">
        <v>15442</v>
      </c>
      <c r="B21" s="26">
        <v>500</v>
      </c>
      <c r="C21" s="26">
        <v>200</v>
      </c>
      <c r="D21" s="26">
        <v>600</v>
      </c>
      <c r="F21" s="15">
        <f>SUM(allSales)</f>
        <v>7800</v>
      </c>
    </row>
    <row r="22" spans="1:7" ht="18" x14ac:dyDescent="0.35">
      <c r="A22" s="27" t="s">
        <v>15443</v>
      </c>
      <c r="B22" s="27">
        <v>600</v>
      </c>
      <c r="C22" s="27">
        <v>200</v>
      </c>
      <c r="D22" s="27">
        <v>700</v>
      </c>
    </row>
    <row r="23" spans="1:7" ht="18" x14ac:dyDescent="0.35">
      <c r="A23" s="29" t="s">
        <v>15444</v>
      </c>
      <c r="B23" s="29">
        <v>500</v>
      </c>
      <c r="C23" s="29">
        <v>300</v>
      </c>
      <c r="D23" s="29">
        <v>600</v>
      </c>
    </row>
    <row r="24" spans="1:7" ht="18" x14ac:dyDescent="0.35">
      <c r="A24" s="29" t="s">
        <v>15445</v>
      </c>
      <c r="B24" s="29">
        <v>300</v>
      </c>
      <c r="C24" s="29">
        <v>500</v>
      </c>
      <c r="D24" s="29">
        <v>300</v>
      </c>
    </row>
    <row r="25" spans="1:7" ht="18" x14ac:dyDescent="0.35">
      <c r="A25" s="12"/>
      <c r="B25" s="10">
        <f>SUBTOTAL(109,SalesData[Jan])</f>
        <v>2500</v>
      </c>
      <c r="C25" s="12">
        <f>SUM(FebSales)</f>
        <v>2100</v>
      </c>
      <c r="D25" s="12">
        <f>SUM(MarchSales)</f>
        <v>3200</v>
      </c>
    </row>
    <row r="27" spans="1:7" ht="18" x14ac:dyDescent="0.35">
      <c r="A27" s="12" t="s">
        <v>15385</v>
      </c>
      <c r="B27" s="12" t="s">
        <v>15449</v>
      </c>
      <c r="C27" s="12" t="s">
        <v>15450</v>
      </c>
      <c r="F27" s="12" t="s">
        <v>15452</v>
      </c>
      <c r="G27" s="12" t="s">
        <v>15453</v>
      </c>
    </row>
    <row r="28" spans="1:7" ht="18" x14ac:dyDescent="0.35">
      <c r="A28" s="12" t="s">
        <v>15446</v>
      </c>
      <c r="B28" s="12">
        <v>3000</v>
      </c>
      <c r="C28" s="12">
        <v>100</v>
      </c>
      <c r="F28" s="12">
        <f>AVERAGE(Salary)</f>
        <v>2875</v>
      </c>
      <c r="G28" s="12">
        <f>AVERAGE(Allowances)</f>
        <v>262.5</v>
      </c>
    </row>
    <row r="29" spans="1:7" ht="18" x14ac:dyDescent="0.35">
      <c r="A29" s="12" t="s">
        <v>15447</v>
      </c>
      <c r="B29" s="12">
        <v>4000</v>
      </c>
      <c r="C29" s="12">
        <v>300</v>
      </c>
    </row>
    <row r="30" spans="1:7" ht="18" x14ac:dyDescent="0.35">
      <c r="A30" s="12" t="s">
        <v>15448</v>
      </c>
      <c r="B30" s="12">
        <v>2500</v>
      </c>
      <c r="C30" s="12">
        <v>250</v>
      </c>
    </row>
    <row r="31" spans="1:7" ht="18" x14ac:dyDescent="0.35">
      <c r="A31" s="12" t="s">
        <v>15451</v>
      </c>
      <c r="B31" s="12">
        <v>2000</v>
      </c>
      <c r="C31" s="12">
        <v>400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AF779-5D18-41B2-9086-DF84875EA4DC}">
  <dimension ref="A1:E5"/>
  <sheetViews>
    <sheetView workbookViewId="0">
      <selection activeCell="J17" sqref="J17"/>
    </sheetView>
  </sheetViews>
  <sheetFormatPr defaultRowHeight="14.4" x14ac:dyDescent="0.3"/>
  <sheetData>
    <row r="1" spans="1:5" ht="18" x14ac:dyDescent="0.35">
      <c r="A1" s="15" t="s">
        <v>15430</v>
      </c>
      <c r="B1" s="15" t="s">
        <v>15431</v>
      </c>
      <c r="C1" s="15" t="s">
        <v>15432</v>
      </c>
      <c r="D1" s="15" t="s">
        <v>15433</v>
      </c>
      <c r="E1" s="15" t="s">
        <v>15434</v>
      </c>
    </row>
    <row r="2" spans="1:5" ht="18" x14ac:dyDescent="0.35">
      <c r="A2" s="15" t="s">
        <v>15388</v>
      </c>
      <c r="B2" s="15">
        <v>345</v>
      </c>
      <c r="C2" s="15">
        <v>345</v>
      </c>
      <c r="D2" s="15">
        <v>234</v>
      </c>
      <c r="E2" s="15">
        <v>267</v>
      </c>
    </row>
    <row r="3" spans="1:5" ht="18" x14ac:dyDescent="0.35">
      <c r="A3" s="15" t="s">
        <v>15389</v>
      </c>
      <c r="B3" s="15">
        <v>345</v>
      </c>
      <c r="C3" s="15">
        <v>567</v>
      </c>
      <c r="D3" s="15">
        <v>345</v>
      </c>
      <c r="E3" s="15">
        <v>789</v>
      </c>
    </row>
    <row r="4" spans="1:5" ht="18" x14ac:dyDescent="0.35">
      <c r="A4" s="15" t="s">
        <v>15390</v>
      </c>
      <c r="B4" s="15">
        <v>234</v>
      </c>
      <c r="C4" s="15">
        <v>456</v>
      </c>
      <c r="D4" s="15">
        <v>678</v>
      </c>
      <c r="E4" s="15">
        <v>567</v>
      </c>
    </row>
    <row r="5" spans="1:5" ht="18" x14ac:dyDescent="0.35">
      <c r="A5" s="15" t="s">
        <v>15391</v>
      </c>
      <c r="B5" s="15">
        <v>567</v>
      </c>
      <c r="C5" s="15">
        <v>789</v>
      </c>
      <c r="D5" s="15">
        <v>679</v>
      </c>
      <c r="E5" s="15">
        <v>678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541F3-8DD4-4AE4-B469-3349004F7F55}">
  <dimension ref="A1:W5"/>
  <sheetViews>
    <sheetView topLeftCell="S1" workbookViewId="0">
      <selection activeCell="AB11" sqref="AB11"/>
    </sheetView>
  </sheetViews>
  <sheetFormatPr defaultRowHeight="14.4" x14ac:dyDescent="0.3"/>
  <sheetData>
    <row r="1" spans="1:23" ht="18" x14ac:dyDescent="0.35">
      <c r="A1" s="15"/>
      <c r="B1" s="15"/>
      <c r="C1" s="15"/>
      <c r="D1" s="15"/>
      <c r="E1" s="15"/>
      <c r="S1" s="15" t="s">
        <v>15430</v>
      </c>
      <c r="T1" s="15" t="s">
        <v>15431</v>
      </c>
      <c r="U1" s="15" t="s">
        <v>15432</v>
      </c>
      <c r="V1" s="15" t="s">
        <v>15433</v>
      </c>
      <c r="W1" s="15" t="s">
        <v>15434</v>
      </c>
    </row>
    <row r="2" spans="1:23" ht="18" x14ac:dyDescent="0.35">
      <c r="A2" s="15"/>
      <c r="B2" s="15"/>
      <c r="C2" s="15"/>
      <c r="D2" s="15"/>
      <c r="E2" s="15"/>
      <c r="S2" s="15" t="s">
        <v>15388</v>
      </c>
      <c r="T2" s="15">
        <v>345</v>
      </c>
      <c r="U2" s="15">
        <v>678</v>
      </c>
      <c r="V2" s="15">
        <v>456</v>
      </c>
      <c r="W2" s="15">
        <v>345</v>
      </c>
    </row>
    <row r="3" spans="1:23" ht="18" x14ac:dyDescent="0.35">
      <c r="A3" s="15"/>
      <c r="B3" s="15"/>
      <c r="C3" s="15"/>
      <c r="D3" s="15"/>
      <c r="E3" s="15"/>
      <c r="S3" s="15" t="s">
        <v>15389</v>
      </c>
      <c r="T3" s="15">
        <v>567</v>
      </c>
      <c r="U3" s="15">
        <v>678</v>
      </c>
      <c r="V3" s="15">
        <v>890</v>
      </c>
      <c r="W3" s="15">
        <v>234</v>
      </c>
    </row>
    <row r="4" spans="1:23" ht="18" x14ac:dyDescent="0.35">
      <c r="A4" s="15"/>
      <c r="B4" s="15"/>
      <c r="C4" s="15"/>
      <c r="D4" s="15"/>
      <c r="E4" s="15"/>
      <c r="S4" s="15" t="s">
        <v>15390</v>
      </c>
      <c r="T4" s="15">
        <v>342</v>
      </c>
      <c r="U4" s="15">
        <v>567</v>
      </c>
      <c r="V4" s="15">
        <v>567</v>
      </c>
      <c r="W4" s="15">
        <v>356</v>
      </c>
    </row>
    <row r="5" spans="1:23" ht="18" x14ac:dyDescent="0.35">
      <c r="A5" s="15"/>
      <c r="B5" s="15"/>
      <c r="C5" s="15"/>
      <c r="D5" s="15"/>
      <c r="E5" s="15"/>
      <c r="S5" s="15" t="s">
        <v>15391</v>
      </c>
      <c r="T5" s="15">
        <v>234</v>
      </c>
      <c r="U5" s="15">
        <v>890</v>
      </c>
      <c r="V5" s="15">
        <v>456</v>
      </c>
      <c r="W5" s="15">
        <v>789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CDA9-3998-4BDB-BED3-6A15E408DBF2}">
  <dimension ref="A1:E5"/>
  <sheetViews>
    <sheetView workbookViewId="0">
      <selection activeCell="J17" sqref="J17"/>
    </sheetView>
  </sheetViews>
  <sheetFormatPr defaultRowHeight="14.4" x14ac:dyDescent="0.3"/>
  <sheetData>
    <row r="1" spans="1:5" ht="18" x14ac:dyDescent="0.35">
      <c r="A1" s="15" t="s">
        <v>15430</v>
      </c>
      <c r="B1" s="15" t="s">
        <v>15431</v>
      </c>
      <c r="C1" s="15" t="s">
        <v>15432</v>
      </c>
      <c r="D1" s="15" t="s">
        <v>15433</v>
      </c>
      <c r="E1" s="15" t="s">
        <v>15434</v>
      </c>
    </row>
    <row r="2" spans="1:5" ht="18" x14ac:dyDescent="0.35">
      <c r="A2" s="15" t="s">
        <v>15388</v>
      </c>
      <c r="B2" s="15">
        <v>345</v>
      </c>
      <c r="C2" s="15">
        <v>678</v>
      </c>
      <c r="D2" s="15">
        <v>345</v>
      </c>
      <c r="E2" s="15">
        <v>456</v>
      </c>
    </row>
    <row r="3" spans="1:5" ht="18" x14ac:dyDescent="0.35">
      <c r="A3" s="15" t="s">
        <v>15389</v>
      </c>
      <c r="B3" s="15">
        <v>345</v>
      </c>
      <c r="C3" s="15">
        <v>679</v>
      </c>
      <c r="D3" s="15">
        <v>234</v>
      </c>
      <c r="E3" s="15">
        <v>234</v>
      </c>
    </row>
    <row r="4" spans="1:5" ht="18" x14ac:dyDescent="0.35">
      <c r="A4" s="15" t="s">
        <v>15390</v>
      </c>
      <c r="B4" s="15">
        <v>234</v>
      </c>
      <c r="C4" s="15">
        <v>567</v>
      </c>
      <c r="D4" s="15">
        <v>345</v>
      </c>
      <c r="E4" s="15">
        <v>456</v>
      </c>
    </row>
    <row r="5" spans="1:5" ht="18" x14ac:dyDescent="0.35">
      <c r="A5" s="15" t="s">
        <v>15391</v>
      </c>
      <c r="B5" s="15">
        <v>678</v>
      </c>
      <c r="C5" s="15">
        <v>56</v>
      </c>
      <c r="D5" s="15">
        <v>890</v>
      </c>
      <c r="E5" s="15">
        <v>789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0BF6F-A86E-4F55-B99F-8EF0808D623A}">
  <dimension ref="A1:E5"/>
  <sheetViews>
    <sheetView workbookViewId="0">
      <selection activeCell="J17" sqref="J17"/>
    </sheetView>
  </sheetViews>
  <sheetFormatPr defaultRowHeight="14.4" x14ac:dyDescent="0.3"/>
  <sheetData>
    <row r="1" spans="1:5" ht="18" x14ac:dyDescent="0.35">
      <c r="A1" s="15" t="s">
        <v>15430</v>
      </c>
      <c r="B1" s="15" t="s">
        <v>15431</v>
      </c>
      <c r="C1" s="15" t="s">
        <v>15432</v>
      </c>
      <c r="D1" s="15" t="s">
        <v>15433</v>
      </c>
      <c r="E1" s="15" t="s">
        <v>15434</v>
      </c>
    </row>
    <row r="2" spans="1:5" ht="18" x14ac:dyDescent="0.35">
      <c r="A2" s="15" t="s">
        <v>15388</v>
      </c>
      <c r="B2" s="15">
        <v>456</v>
      </c>
      <c r="C2" s="15">
        <v>234</v>
      </c>
      <c r="D2" s="15">
        <v>345</v>
      </c>
      <c r="E2" s="15">
        <v>890</v>
      </c>
    </row>
    <row r="3" spans="1:5" ht="18" x14ac:dyDescent="0.35">
      <c r="A3" s="15" t="s">
        <v>15389</v>
      </c>
      <c r="B3" s="15">
        <v>234</v>
      </c>
      <c r="C3" s="15">
        <v>678</v>
      </c>
      <c r="D3" s="15">
        <v>234</v>
      </c>
      <c r="E3" s="15">
        <v>780</v>
      </c>
    </row>
    <row r="4" spans="1:5" ht="18" x14ac:dyDescent="0.35">
      <c r="A4" s="15" t="s">
        <v>15390</v>
      </c>
      <c r="B4" s="15">
        <v>345</v>
      </c>
      <c r="C4" s="15">
        <v>567</v>
      </c>
      <c r="D4" s="15">
        <v>678</v>
      </c>
      <c r="E4" s="15">
        <v>789</v>
      </c>
    </row>
    <row r="5" spans="1:5" ht="18" x14ac:dyDescent="0.35">
      <c r="A5" s="15" t="s">
        <v>15391</v>
      </c>
      <c r="B5" s="15">
        <v>234</v>
      </c>
      <c r="C5" s="15">
        <v>890</v>
      </c>
      <c r="D5" s="15">
        <v>567</v>
      </c>
      <c r="E5" s="15">
        <v>567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422C8-D221-4E96-882A-C4E77E8CE166}">
  <dimension ref="A1:E5"/>
  <sheetViews>
    <sheetView workbookViewId="0">
      <selection activeCell="D2" sqref="D2"/>
    </sheetView>
  </sheetViews>
  <sheetFormatPr defaultRowHeight="14.4" x14ac:dyDescent="0.3"/>
  <sheetData>
    <row r="1" spans="1:5" ht="18" x14ac:dyDescent="0.35">
      <c r="A1" s="15" t="s">
        <v>15430</v>
      </c>
      <c r="B1" s="15" t="s">
        <v>15431</v>
      </c>
      <c r="C1" s="15" t="s">
        <v>15432</v>
      </c>
      <c r="D1" s="15" t="s">
        <v>15433</v>
      </c>
      <c r="E1" s="15" t="s">
        <v>15434</v>
      </c>
    </row>
    <row r="2" spans="1:5" ht="18" x14ac:dyDescent="0.35">
      <c r="A2" s="15" t="s">
        <v>15388</v>
      </c>
      <c r="B2" s="15">
        <v>1491</v>
      </c>
      <c r="C2" s="15">
        <v>1935</v>
      </c>
      <c r="D2" s="15">
        <v>1380</v>
      </c>
      <c r="E2" s="15">
        <v>1958</v>
      </c>
    </row>
    <row r="3" spans="1:5" ht="18" x14ac:dyDescent="0.35">
      <c r="A3" s="15" t="s">
        <v>15389</v>
      </c>
      <c r="B3" s="15">
        <v>1491</v>
      </c>
      <c r="C3" s="15">
        <v>2602</v>
      </c>
      <c r="D3" s="15">
        <v>1703</v>
      </c>
      <c r="E3" s="15">
        <v>2037</v>
      </c>
    </row>
    <row r="4" spans="1:5" ht="18" x14ac:dyDescent="0.35">
      <c r="A4" s="15" t="s">
        <v>15390</v>
      </c>
      <c r="B4" s="15">
        <v>1155</v>
      </c>
      <c r="C4" s="15">
        <v>2157</v>
      </c>
      <c r="D4" s="15">
        <v>2268</v>
      </c>
      <c r="E4" s="15">
        <v>2168</v>
      </c>
    </row>
    <row r="5" spans="1:5" ht="18" x14ac:dyDescent="0.35">
      <c r="A5" s="15" t="s">
        <v>15391</v>
      </c>
      <c r="B5" s="15">
        <v>1713</v>
      </c>
      <c r="C5" s="15">
        <v>2625</v>
      </c>
      <c r="D5" s="15">
        <v>2592</v>
      </c>
      <c r="E5" s="15">
        <v>2823</v>
      </c>
    </row>
  </sheetData>
  <dataConsolidate topLabels="1">
    <dataRefs count="4">
      <dataRef ref="A1:E5" sheet="EastSales"/>
      <dataRef ref="S1:W5" sheet="NorthSales"/>
      <dataRef ref="A1:E5" sheet="SouthSales"/>
      <dataRef ref="A1:E5" sheet="WestSales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14</vt:i4>
      </vt:variant>
    </vt:vector>
  </HeadingPairs>
  <TitlesOfParts>
    <vt:vector size="27" baseType="lpstr">
      <vt:lpstr>Sheet1</vt:lpstr>
      <vt:lpstr>Sheet2</vt:lpstr>
      <vt:lpstr>Jan sales</vt:lpstr>
      <vt:lpstr>Feb Sales</vt:lpstr>
      <vt:lpstr>March Sales</vt:lpstr>
      <vt:lpstr>Total Sales</vt:lpstr>
      <vt:lpstr>Math And Statistical Function</vt:lpstr>
      <vt:lpstr>Logical Functions</vt:lpstr>
      <vt:lpstr>SouthSales</vt:lpstr>
      <vt:lpstr>NorthSales</vt:lpstr>
      <vt:lpstr>EastSales</vt:lpstr>
      <vt:lpstr>WestSales</vt:lpstr>
      <vt:lpstr>Summary Sales</vt:lpstr>
      <vt:lpstr>Allowances</vt:lpstr>
      <vt:lpstr>allSales</vt:lpstr>
      <vt:lpstr>FebSales</vt:lpstr>
      <vt:lpstr>gstRate</vt:lpstr>
      <vt:lpstr>JanSales</vt:lpstr>
      <vt:lpstr>KetanMarks</vt:lpstr>
      <vt:lpstr>MarchSales</vt:lpstr>
      <vt:lpstr>MathScore</vt:lpstr>
      <vt:lpstr>Name</vt:lpstr>
      <vt:lpstr>NehaMarks</vt:lpstr>
      <vt:lpstr>NetRevenue</vt:lpstr>
      <vt:lpstr>profit</vt:lpstr>
      <vt:lpstr>SahilMarks</vt:lpstr>
      <vt:lpstr>Salary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2026-09-16T10:42:08Z</dcterms:modified>
</cp:coreProperties>
</file>