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ga\eventkit-cloud\eventkit_cloud\utils\stats\tests\"/>
    </mc:Choice>
  </mc:AlternateContent>
  <xr:revisionPtr revIDLastSave="0" documentId="13_ncr:1_{D77E34BF-6873-4919-B1F9-1A7B1C435C6E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Data" sheetId="4" r:id="rId1"/>
    <sheet name="Grap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J2" i="4"/>
  <c r="K2" i="4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</calcChain>
</file>

<file path=xl/sharedStrings.xml><?xml version="1.0" encoding="utf-8"?>
<sst xmlns="http://schemas.openxmlformats.org/spreadsheetml/2006/main" count="47" uniqueCount="36">
  <si>
    <t>task_uid</t>
  </si>
  <si>
    <t xml:space="preserve"> progress</t>
  </si>
  <si>
    <t xml:space="preserve"> timestamp</t>
  </si>
  <si>
    <t xml:space="preserve"> message</t>
  </si>
  <si>
    <t xml:space="preserve"> Completed downloading data from provider</t>
  </si>
  <si>
    <t xml:space="preserve"> Converting data to Geopackage</t>
  </si>
  <si>
    <t xml:space="preserve"> None</t>
  </si>
  <si>
    <t xml:space="preserve"> Completed OSM data collection pipeline</t>
  </si>
  <si>
    <t xml:space="preserve"> est_finish</t>
  </si>
  <si>
    <t>timestamp_utc</t>
  </si>
  <si>
    <t>est_finish_utc</t>
  </si>
  <si>
    <t>elapsed_time</t>
  </si>
  <si>
    <t>Percent Error (%)</t>
  </si>
  <si>
    <t>Absolute Error (sec)</t>
  </si>
  <si>
    <t>Progress (via elapsed_time)</t>
  </si>
  <si>
    <t xml:space="preserve"> Clipping data in Geopackage</t>
  </si>
  <si>
    <t>d7f44625-7ec6-4b6d-bfe5-ffc79e721c7e</t>
  </si>
  <si>
    <t xml:space="preserve"> 2018-12-26 22:15:23.122942+00:00</t>
  </si>
  <si>
    <t xml:space="preserve"> 2018-12-26 23:02:09.936542+00:00</t>
  </si>
  <si>
    <t xml:space="preserve"> Downloading data from provider: 0 of 2.07 MB(s)</t>
  </si>
  <si>
    <t xml:space="preserve"> 2018-12-26 22:15:23.502815+00:00</t>
  </si>
  <si>
    <t xml:space="preserve"> 2018-12-26 22:38:25.395023+00:00</t>
  </si>
  <si>
    <t xml:space="preserve"> 2018-12-26 22:15:23.995021+00:00</t>
  </si>
  <si>
    <t xml:space="preserve"> 2018-12-26 22:33:36.516580+00:00</t>
  </si>
  <si>
    <t xml:space="preserve"> 2018-12-26 22:15:24.840431+00:00</t>
  </si>
  <si>
    <t xml:space="preserve"> 2018-12-26 22:26:07.427780+00:00</t>
  </si>
  <si>
    <t xml:space="preserve"> 2018-12-26 22:15:33.985127+00:00</t>
  </si>
  <si>
    <t xml:space="preserve"> 2018-12-26 22:24:55.425695+00:00</t>
  </si>
  <si>
    <t xml:space="preserve"> 2018-12-26 22:15:38.826703+00:00</t>
  </si>
  <si>
    <t xml:space="preserve"> 2018-12-26 22:24:07.965549+00:00</t>
  </si>
  <si>
    <t xml:space="preserve"> 2018-12-26 22:16:03.291302+00:00</t>
  </si>
  <si>
    <t xml:space="preserve"> 2018-12-26 22:20:41.509511+00:00</t>
  </si>
  <si>
    <t xml:space="preserve"> 2018-12-26 22:16:03.389585+00:00</t>
  </si>
  <si>
    <t xml:space="preserve"> 2018-12-26 22:20:25.321105+00:00</t>
  </si>
  <si>
    <t xml:space="preserve"> 2018-12-26 22:18:13.033142+00:00</t>
  </si>
  <si>
    <t xml:space="preserve"> 2018-12-26 22:18:13.033137+00:00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</si>
</sst>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5" borderId="4" xfId="9" applyFont="1" applyFill="1" applyBorder="1"/>
    <xf numFmtId="2" fontId="18" fillId="5" borderId="4" xfId="9" applyNumberFormat="1" applyFont="1" applyFill="1" applyBorder="1"/>
    <xf numFmtId="0" fontId="11" fillId="6" borderId="4" xfId="1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Actual vs Estimated Progress (smoothness of progression)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Data!$K$2:$K$10</c:f>
              <c:numCache>
                <c:formatCode>General</c:formatCode>
                <c:ptCount val="9"/>
                <c:pt idx="0">
                  <c:v>0.89486190262139975</c:v>
                </c:pt>
                <c:pt idx="1">
                  <c:v>0.89509696283736873</c:v>
                </c:pt>
                <c:pt idx="2">
                  <c:v>0.89540153350202056</c:v>
                </c:pt>
                <c:pt idx="3">
                  <c:v>0.89592466121849434</c:v>
                </c:pt>
                <c:pt idx="4">
                  <c:v>0.90158327389408965</c:v>
                </c:pt>
                <c:pt idx="5">
                  <c:v>0.90457917436504265</c:v>
                </c:pt>
                <c:pt idx="6">
                  <c:v>0.91971753186435878</c:v>
                </c:pt>
                <c:pt idx="7">
                  <c:v>0.91977834806678471</c:v>
                </c:pt>
                <c:pt idx="8">
                  <c:v>1</c:v>
                </c:pt>
              </c:numCache>
            </c:numRef>
          </c:xVal>
          <c:yVal>
            <c:numRef>
              <c:f>Data!$B$2:$B$10</c:f>
              <c:numCache>
                <c:formatCode>General</c:formatCode>
                <c:ptCount val="9"/>
                <c:pt idx="0">
                  <c:v>0.34</c:v>
                </c:pt>
                <c:pt idx="1">
                  <c:v>0.4</c:v>
                </c:pt>
                <c:pt idx="2">
                  <c:v>0.42</c:v>
                </c:pt>
                <c:pt idx="3">
                  <c:v>0.46500000000000002</c:v>
                </c:pt>
                <c:pt idx="4">
                  <c:v>0.48299999999999998</c:v>
                </c:pt>
                <c:pt idx="5">
                  <c:v>0.495</c:v>
                </c:pt>
                <c:pt idx="6">
                  <c:v>0.56999999999999995</c:v>
                </c:pt>
                <c:pt idx="7">
                  <c:v>0.57499999999999996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D-4857-A26C-5A04E462E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75952"/>
        <c:axId val="610376608"/>
      </c:scatterChart>
      <c:valAx>
        <c:axId val="6103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76608"/>
        <c:crosses val="autoZero"/>
        <c:crossBetween val="midCat"/>
      </c:valAx>
      <c:valAx>
        <c:axId val="6103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 vs End Time Estimate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Data!$K$2:$K$10</c:f>
              <c:numCache>
                <c:formatCode>General</c:formatCode>
                <c:ptCount val="9"/>
                <c:pt idx="0">
                  <c:v>0.89486190262139975</c:v>
                </c:pt>
                <c:pt idx="1">
                  <c:v>0.89509696283736873</c:v>
                </c:pt>
                <c:pt idx="2">
                  <c:v>0.89540153350202056</c:v>
                </c:pt>
                <c:pt idx="3">
                  <c:v>0.89592466121849434</c:v>
                </c:pt>
                <c:pt idx="4">
                  <c:v>0.90158327389408965</c:v>
                </c:pt>
                <c:pt idx="5">
                  <c:v>0.90457917436504265</c:v>
                </c:pt>
                <c:pt idx="6">
                  <c:v>0.91971753186435878</c:v>
                </c:pt>
                <c:pt idx="7">
                  <c:v>0.91977834806678471</c:v>
                </c:pt>
                <c:pt idx="8">
                  <c:v>1</c:v>
                </c:pt>
              </c:numCache>
            </c:numRef>
          </c:xVal>
          <c:yVal>
            <c:numRef>
              <c:f>Data!$J$2:$J$10000</c:f>
              <c:numCache>
                <c:formatCode>General</c:formatCode>
                <c:ptCount val="9999"/>
                <c:pt idx="0">
                  <c:v>163.1679592267439</c:v>
                </c:pt>
                <c:pt idx="1">
                  <c:v>75.01928732714336</c:v>
                </c:pt>
                <c:pt idx="2">
                  <c:v>57.143886391099983</c:v>
                </c:pt>
                <c:pt idx="3">
                  <c:v>29.35488849286693</c:v>
                </c:pt>
                <c:pt idx="4">
                  <c:v>24.899498097489243</c:v>
                </c:pt>
                <c:pt idx="5">
                  <c:v>21.9627292265405</c:v>
                </c:pt>
                <c:pt idx="6">
                  <c:v>9.1875137718372546</c:v>
                </c:pt>
                <c:pt idx="7">
                  <c:v>8.1857972015545801</c:v>
                </c:pt>
                <c:pt idx="8">
                  <c:v>6.1962659146773167E-7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C-4257-925B-7A696E994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75952"/>
        <c:axId val="610376608"/>
      </c:scatterChart>
      <c:valAx>
        <c:axId val="6103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Progress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76608"/>
        <c:crosses val="autoZero"/>
        <c:crossBetween val="midCat"/>
      </c:valAx>
      <c:valAx>
        <c:axId val="6103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604836</xdr:colOff>
      <xdr:row>1</xdr:row>
      <xdr:rowOff>14286</xdr:rowOff>
    </xdr:from>
    <xdr:to>
      <xdr:col>10</xdr:col>
      <xdr:colOff>266699</xdr:colOff>
      <xdr:row>18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95DC3-004F-4C8F-ADE0-EAB28F7F1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271463</xdr:colOff>
      <xdr:row>18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787993-7D46-46CE-BFAB-DA602BAB4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7CD3-C181-4BB7-ADF1-75EED502AA0A}">
  <dimension ref="A1:K10"/>
  <sheetViews>
    <sheetView tabSelected="1" workbookViewId="0">
      <selection activeCell="E19" sqref="E19"/>
    </sheetView>
  </sheetViews>
  <sheetFormatPr defaultRowHeight="15" x14ac:dyDescent="0.25"/>
  <cols>
    <col min="1" max="1" width="18.140625" customWidth="1"/>
    <col min="2" max="2" width="14.7109375" customWidth="1"/>
    <col min="3" max="3" width="17.140625" customWidth="1"/>
    <col min="4" max="4" width="16.85546875" customWidth="1"/>
    <col min="5" max="5" width="17" customWidth="1"/>
    <col min="6" max="6" width="32.42578125" customWidth="1"/>
    <col min="7" max="7" width="33.140625" customWidth="1"/>
    <col min="8" max="8" width="40.5703125" customWidth="1"/>
    <col min="9" max="9" width="19.42578125" customWidth="1"/>
    <col min="10" max="10" width="17.7109375" customWidth="1"/>
    <col min="11" max="11" width="26.85546875" customWidth="1"/>
  </cols>
  <sheetData>
    <row r="1" spans="1:11" x14ac:dyDescent="0.25">
      <c r="A1" s="1" t="s">
        <v>0</v>
      </c>
      <c r="B1" s="1" t="s">
        <v>1</v>
      </c>
      <c r="C1" s="2" t="s">
        <v>11</v>
      </c>
      <c r="D1" s="2" t="s">
        <v>2</v>
      </c>
      <c r="E1" s="2" t="s">
        <v>8</v>
      </c>
      <c r="F1" s="1" t="s">
        <v>9</v>
      </c>
      <c r="G1" s="1" t="s">
        <v>10</v>
      </c>
      <c r="H1" s="1" t="s">
        <v>3</v>
      </c>
      <c r="I1" s="3" t="s">
        <v>13</v>
      </c>
      <c r="J1" s="3" t="s">
        <v>12</v>
      </c>
      <c r="K1" s="3" t="s">
        <v>14</v>
      </c>
    </row>
    <row r="2" spans="1:11" x14ac:dyDescent="0.25">
      <c r="A2" t="s">
        <v>16</v>
      </c>
      <c r="B2">
        <v>0.34</v>
      </c>
      <c r="C2">
        <v>1446.15671157836</v>
      </c>
      <c r="D2">
        <v>1545862523.1229401</v>
      </c>
      <c r="E2">
        <v>1545865329.9365399</v>
      </c>
      <c r="F2" t="s">
        <v>17</v>
      </c>
      <c r="G2" t="s">
        <v>18</v>
      </c>
      <c r="H2" t="s">
        <v>19</v>
      </c>
      <c r="I2">
        <f>ABS(MAX(D$1:D$10000)-E2)</f>
        <v>2636.9033999443054</v>
      </c>
      <c r="J2">
        <f>100*ABS(MAX(D$1:D$10000)-E2)/MAX(C$1:C$10000)</f>
        <v>163.1679592267439</v>
      </c>
      <c r="K2">
        <f t="shared" ref="K2:K10" si="0">IF(ISNUMBER(C2), C2/MAX(C$1:C$10000), "")</f>
        <v>0.89486190262139975</v>
      </c>
    </row>
    <row r="3" spans="1:11" x14ac:dyDescent="0.25">
      <c r="A3" t="s">
        <v>16</v>
      </c>
      <c r="B3">
        <v>0.4</v>
      </c>
      <c r="C3">
        <v>1446.5365846156999</v>
      </c>
      <c r="D3">
        <v>1545862523.50281</v>
      </c>
      <c r="E3">
        <v>1545863905.39502</v>
      </c>
      <c r="F3" t="s">
        <v>20</v>
      </c>
      <c r="G3" t="s">
        <v>21</v>
      </c>
      <c r="H3" t="s">
        <v>4</v>
      </c>
      <c r="I3">
        <f>ABS(MAX(D$1:D$10000)-E3)</f>
        <v>1212.3618800640106</v>
      </c>
      <c r="J3">
        <f>100*ABS(MAX(D$1:D$10000)-E3)/MAX(C$1:C$10000)</f>
        <v>75.01928732714336</v>
      </c>
      <c r="K3">
        <f t="shared" si="0"/>
        <v>0.89509696283736873</v>
      </c>
    </row>
    <row r="4" spans="1:11" x14ac:dyDescent="0.25">
      <c r="A4" t="s">
        <v>16</v>
      </c>
      <c r="B4">
        <v>0.42</v>
      </c>
      <c r="C4">
        <v>1447.0287911891901</v>
      </c>
      <c r="D4">
        <v>1545862523.9950199</v>
      </c>
      <c r="E4">
        <v>1545863616.5165801</v>
      </c>
      <c r="F4" t="s">
        <v>22</v>
      </c>
      <c r="G4" t="s">
        <v>23</v>
      </c>
      <c r="H4" t="s">
        <v>5</v>
      </c>
      <c r="I4">
        <f>ABS(MAX(D$1:D$10000)-E4)</f>
        <v>923.48344016075134</v>
      </c>
      <c r="J4">
        <f>100*ABS(MAX(D$1:D$10000)-E4)/MAX(C$1:C$10000)</f>
        <v>57.143886391099983</v>
      </c>
      <c r="K4">
        <f t="shared" si="0"/>
        <v>0.89540153350202056</v>
      </c>
    </row>
    <row r="5" spans="1:11" x14ac:dyDescent="0.25">
      <c r="A5" t="s">
        <v>16</v>
      </c>
      <c r="B5">
        <v>0.46500000000000002</v>
      </c>
      <c r="C5">
        <v>1447.8742005825</v>
      </c>
      <c r="D5">
        <v>1545862524.84043</v>
      </c>
      <c r="E5">
        <v>1545863167.4277799</v>
      </c>
      <c r="F5" t="s">
        <v>24</v>
      </c>
      <c r="G5" t="s">
        <v>25</v>
      </c>
      <c r="H5" t="s">
        <v>6</v>
      </c>
      <c r="I5">
        <f>ABS(MAX(D$1:D$10000)-E5)</f>
        <v>474.39463996887207</v>
      </c>
      <c r="J5">
        <f>100*ABS(MAX(D$1:D$10000)-E5)/MAX(C$1:C$10000)</f>
        <v>29.35488849286693</v>
      </c>
      <c r="K5">
        <f t="shared" si="0"/>
        <v>0.89592466121849434</v>
      </c>
    </row>
    <row r="6" spans="1:11" x14ac:dyDescent="0.25">
      <c r="A6" t="s">
        <v>16</v>
      </c>
      <c r="B6">
        <v>0.48299999999999998</v>
      </c>
      <c r="C6">
        <v>1457.01889729499</v>
      </c>
      <c r="D6">
        <v>1545862533.9851201</v>
      </c>
      <c r="E6">
        <v>1545863095.4256899</v>
      </c>
      <c r="F6" t="s">
        <v>26</v>
      </c>
      <c r="G6" t="s">
        <v>27</v>
      </c>
      <c r="H6" t="s">
        <v>6</v>
      </c>
      <c r="I6">
        <f>ABS(MAX(D$1:D$10000)-E6)</f>
        <v>402.39254999160767</v>
      </c>
      <c r="J6">
        <f>100*ABS(MAX(D$1:D$10000)-E6)/MAX(C$1:C$10000)</f>
        <v>24.899498097489243</v>
      </c>
      <c r="K6">
        <f t="shared" si="0"/>
        <v>0.90158327389408965</v>
      </c>
    </row>
    <row r="7" spans="1:11" x14ac:dyDescent="0.25">
      <c r="A7" t="s">
        <v>16</v>
      </c>
      <c r="B7">
        <v>0.495</v>
      </c>
      <c r="C7">
        <v>1461.8604729175499</v>
      </c>
      <c r="D7">
        <v>1545862538.8267</v>
      </c>
      <c r="E7">
        <v>1545863047.9655399</v>
      </c>
      <c r="F7" t="s">
        <v>28</v>
      </c>
      <c r="G7" t="s">
        <v>29</v>
      </c>
      <c r="H7" t="s">
        <v>6</v>
      </c>
      <c r="I7">
        <f>ABS(MAX(D$1:D$10000)-E7)</f>
        <v>354.93239998817444</v>
      </c>
      <c r="J7">
        <f>100*ABS(MAX(D$1:D$10000)-E7)/MAX(C$1:C$10000)</f>
        <v>21.9627292265405</v>
      </c>
      <c r="K7">
        <f t="shared" si="0"/>
        <v>0.90457917436504265</v>
      </c>
    </row>
    <row r="8" spans="1:11" x14ac:dyDescent="0.25">
      <c r="A8" t="s">
        <v>16</v>
      </c>
      <c r="B8">
        <v>0.56999999999999995</v>
      </c>
      <c r="C8">
        <v>1486.3250715732499</v>
      </c>
      <c r="D8">
        <v>1545862563.2913001</v>
      </c>
      <c r="E8">
        <v>1545862841.50951</v>
      </c>
      <c r="F8" t="s">
        <v>30</v>
      </c>
      <c r="G8" t="s">
        <v>31</v>
      </c>
      <c r="H8" t="s">
        <v>6</v>
      </c>
      <c r="I8">
        <f>ABS(MAX(D$1:D$10000)-E8)</f>
        <v>148.47637009620667</v>
      </c>
      <c r="J8">
        <f>100*ABS(MAX(D$1:D$10000)-E8)/MAX(C$1:C$10000)</f>
        <v>9.1875137718372546</v>
      </c>
      <c r="K8">
        <f t="shared" si="0"/>
        <v>0.91971753186435878</v>
      </c>
    </row>
    <row r="9" spans="1:11" x14ac:dyDescent="0.25">
      <c r="A9" t="s">
        <v>16</v>
      </c>
      <c r="B9">
        <v>0.57499999999999996</v>
      </c>
      <c r="C9">
        <v>1486.4233546257001</v>
      </c>
      <c r="D9">
        <v>1545862563.38958</v>
      </c>
      <c r="E9">
        <v>1545862825.3211</v>
      </c>
      <c r="F9" t="s">
        <v>32</v>
      </c>
      <c r="G9" t="s">
        <v>33</v>
      </c>
      <c r="H9" t="s">
        <v>15</v>
      </c>
      <c r="I9">
        <f>ABS(MAX(D$1:D$10000)-E9)</f>
        <v>132.28796005249023</v>
      </c>
      <c r="J9">
        <f>100*ABS(MAX(D$1:D$10000)-E9)/MAX(C$1:C$10000)</f>
        <v>8.1857972015545801</v>
      </c>
      <c r="K9">
        <f t="shared" si="0"/>
        <v>0.91977834806678471</v>
      </c>
    </row>
    <row r="10" spans="1:11" x14ac:dyDescent="0.25">
      <c r="A10" t="s">
        <v>16</v>
      </c>
      <c r="B10">
        <v>1</v>
      </c>
      <c r="C10">
        <v>1616.0669119357999</v>
      </c>
      <c r="D10">
        <v>1545862693.0331399</v>
      </c>
      <c r="E10">
        <v>1545862693.0331299</v>
      </c>
      <c r="F10" t="s">
        <v>34</v>
      </c>
      <c r="G10" t="s">
        <v>35</v>
      </c>
      <c r="H10" t="s">
        <v>7</v>
      </c>
      <c r="I10">
        <f>ABS(MAX(D$1:D$10000)-E10)</f>
        <v>1.0013580322265625E-5</v>
      </c>
      <c r="J10">
        <f>100*ABS(MAX(D$1:D$10000)-E10)/MAX(C$1:C$10000)</f>
        <v>6.1962659146773167E-7</v>
      </c>
      <c r="K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26" sqref="F26"/>
    </sheetView>
  </sheetViews>
  <sheetFormatPr defaultRowHeight="15" x14ac:dyDescent="0.25"/>
  <cols>
    <col min="1" max="2" width="9.1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Szaszy, Michael</cp:lastModifiedBy>
  <dcterms:created xsi:type="dcterms:W3CDTF">2018-12-26T17:37:49Z</dcterms:created>
  <dcterms:modified xsi:type="dcterms:W3CDTF">2018-12-26T22:55:10Z</dcterms:modified>
</cp:coreProperties>
</file>