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ham\Downloads\"/>
    </mc:Choice>
  </mc:AlternateContent>
  <xr:revisionPtr revIDLastSave="0" documentId="13_ncr:1_{B95A5D61-FC9F-4206-B932-653609F266A1}" xr6:coauthVersionLast="47" xr6:coauthVersionMax="47" xr10:uidLastSave="{00000000-0000-0000-0000-000000000000}"/>
  <bookViews>
    <workbookView xWindow="-108" yWindow="-108" windowWidth="23256" windowHeight="12456" xr2:uid="{C3406F9C-C05E-4695-8658-693E5596A4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D1" i="1"/>
  <c r="A31" i="1" s="1"/>
  <c r="AC1" i="1"/>
  <c r="A30" i="1" s="1"/>
  <c r="AB1" i="1"/>
  <c r="A29" i="1" s="1"/>
  <c r="AA1" i="1"/>
  <c r="A28" i="1" s="1"/>
  <c r="Z1" i="1"/>
  <c r="A27" i="1" s="1"/>
  <c r="Y1" i="1"/>
  <c r="A26" i="1" s="1"/>
  <c r="X1" i="1"/>
  <c r="A25" i="1" s="1"/>
  <c r="W1" i="1"/>
  <c r="A24" i="1" s="1"/>
  <c r="V1" i="1"/>
  <c r="A23" i="1" s="1"/>
  <c r="U1" i="1"/>
  <c r="A22" i="1" s="1"/>
  <c r="T1" i="1"/>
  <c r="A21" i="1" s="1"/>
  <c r="S1" i="1"/>
  <c r="A20" i="1" s="1"/>
  <c r="R1" i="1"/>
  <c r="A19" i="1" s="1"/>
  <c r="Q1" i="1"/>
  <c r="A18" i="1" s="1"/>
  <c r="P1" i="1"/>
  <c r="A17" i="1" s="1"/>
  <c r="O1" i="1"/>
  <c r="A16" i="1" s="1"/>
  <c r="N1" i="1"/>
  <c r="A15" i="1" s="1"/>
  <c r="M1" i="1"/>
  <c r="A14" i="1" s="1"/>
  <c r="L1" i="1"/>
  <c r="A13" i="1" s="1"/>
  <c r="K1" i="1"/>
  <c r="A12" i="1" s="1"/>
  <c r="J1" i="1"/>
  <c r="A11" i="1" s="1"/>
  <c r="I1" i="1"/>
  <c r="A10" i="1" s="1"/>
  <c r="H1" i="1"/>
  <c r="A9" i="1" s="1"/>
  <c r="G1" i="1"/>
  <c r="A8" i="1" s="1"/>
  <c r="F1" i="1"/>
  <c r="A7" i="1" s="1"/>
  <c r="E1" i="1"/>
  <c r="A6" i="1" s="1"/>
  <c r="D1" i="1"/>
  <c r="A5" i="1" s="1"/>
  <c r="C1" i="1"/>
  <c r="A4" i="1" s="1"/>
  <c r="D3" i="1" l="1"/>
  <c r="AB3" i="1"/>
  <c r="F3" i="1"/>
  <c r="AC3" i="1"/>
  <c r="R3" i="1"/>
  <c r="AD3" i="1"/>
  <c r="V3" i="1"/>
  <c r="Q3" i="1"/>
  <c r="P3" i="1"/>
  <c r="N3" i="1"/>
  <c r="S3" i="1"/>
  <c r="J3" i="1"/>
  <c r="AA3" i="1"/>
  <c r="M3" i="1"/>
  <c r="Y3" i="1"/>
  <c r="X3" i="1"/>
  <c r="L3" i="1"/>
  <c r="C3" i="1"/>
  <c r="W3" i="1"/>
  <c r="K3" i="1"/>
  <c r="O3" i="1"/>
  <c r="U3" i="1"/>
  <c r="I3" i="1"/>
  <c r="Z3" i="1"/>
  <c r="G3" i="1"/>
  <c r="E3" i="1"/>
  <c r="T3" i="1"/>
  <c r="H3" i="1"/>
  <c r="F9" i="1" l="1"/>
  <c r="G9" i="1"/>
  <c r="E9" i="1"/>
  <c r="F8" i="1"/>
  <c r="E8" i="1"/>
  <c r="G8" i="1"/>
  <c r="G10" i="1"/>
  <c r="F10" i="1"/>
  <c r="E10" i="1"/>
  <c r="F13" i="1"/>
  <c r="E13" i="1"/>
  <c r="G13" i="1"/>
  <c r="E5" i="1"/>
  <c r="F5" i="1"/>
  <c r="G5" i="1"/>
  <c r="G12" i="1"/>
  <c r="E12" i="1"/>
  <c r="F12" i="1"/>
  <c r="G7" i="1"/>
  <c r="E7" i="1"/>
  <c r="F7" i="1"/>
  <c r="F11" i="1"/>
  <c r="G11" i="1"/>
  <c r="E11" i="1"/>
  <c r="G6" i="1"/>
  <c r="E6" i="1"/>
  <c r="F6" i="1"/>
  <c r="A45" i="1" l="1"/>
  <c r="A50" i="1"/>
  <c r="A39" i="1"/>
  <c r="A40" i="1"/>
  <c r="A44" i="1"/>
  <c r="A47" i="1"/>
  <c r="A48" i="1"/>
  <c r="A52" i="1"/>
  <c r="A33" i="1"/>
  <c r="A46" i="1"/>
  <c r="A58" i="1"/>
  <c r="A49" i="1"/>
  <c r="A53" i="1"/>
  <c r="A42" i="1"/>
  <c r="A57" i="1"/>
  <c r="A36" i="1"/>
  <c r="A37" i="1"/>
  <c r="A54" i="1"/>
  <c r="A55" i="1"/>
  <c r="A34" i="1"/>
  <c r="A38" i="1"/>
  <c r="A56" i="1"/>
  <c r="A43" i="1"/>
  <c r="A32" i="1"/>
  <c r="A35" i="1"/>
  <c r="A51" i="1"/>
  <c r="A41" i="1"/>
  <c r="A2" i="1" l="1"/>
</calcChain>
</file>

<file path=xl/sharedStrings.xml><?xml version="1.0" encoding="utf-8"?>
<sst xmlns="http://schemas.openxmlformats.org/spreadsheetml/2006/main" count="1" uniqueCount="1">
  <si>
    <t>Input Flag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</si>
</sst>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quotePrefix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120D-B89E-401C-950F-F8B288899827}">
  <dimension ref="A1:AD58"/>
  <sheetViews>
    <sheetView tabSelected="1" workbookViewId="0">
      <selection activeCell="B3" sqref="B3"/>
    </sheetView>
  </sheetViews>
  <sheetFormatPr defaultRowHeight="14.4" x14ac:dyDescent="0.3"/>
  <cols>
    <col min="1" max="1" width="18" customWidth="1"/>
    <col min="2" max="2" width="29" customWidth="1"/>
    <col min="3" max="3" width="13.33203125" customWidth="1"/>
    <col min="4" max="4" width="13" customWidth="1"/>
    <col min="5" max="5" width="14.109375" customWidth="1"/>
    <col min="6" max="6" width="13.5546875" customWidth="1"/>
    <col min="7" max="7" width="11.21875" customWidth="1"/>
    <col min="8" max="8" width="12.109375" customWidth="1"/>
    <col min="9" max="9" width="12.44140625" customWidth="1"/>
    <col min="10" max="10" width="15.21875" customWidth="1"/>
    <col min="11" max="11" width="13.6640625" customWidth="1"/>
    <col min="12" max="12" width="12.33203125" customWidth="1"/>
    <col min="13" max="13" width="12.6640625" customWidth="1"/>
    <col min="29" max="29" width="10.6640625" customWidth="1"/>
    <col min="30" max="30" width="14" customWidth="1"/>
  </cols>
  <sheetData>
    <row r="1" spans="1:30" x14ac:dyDescent="0.3">
      <c r="A1" t="s">
        <v>0</v>
      </c>
      <c r="C1" t="e">
        <f>CODE(MID($B$1,1,1))</f>
        <v>#VALUE!</v>
      </c>
      <c r="D1" t="e">
        <f>CODE(MID($B$1,2,1))</f>
        <v>#VALUE!</v>
      </c>
      <c r="E1" t="e">
        <f>CODE(MID($B$1,3,1))</f>
        <v>#VALUE!</v>
      </c>
      <c r="F1" t="e">
        <f>CODE(MID($B$1,4,1))</f>
        <v>#VALUE!</v>
      </c>
      <c r="G1" t="e">
        <f>CODE(MID($B$1,5,1))</f>
        <v>#VALUE!</v>
      </c>
      <c r="H1" t="e">
        <f>CODE(MID($B$1,6,1))</f>
        <v>#VALUE!</v>
      </c>
      <c r="I1" t="e">
        <f>CODE(MID($B$1,7,1))</f>
        <v>#VALUE!</v>
      </c>
      <c r="J1" t="e">
        <f>CODE(MID($B$1,8,1))</f>
        <v>#VALUE!</v>
      </c>
      <c r="K1" t="e">
        <f>CODE(MID($B$1,9,1))</f>
        <v>#VALUE!</v>
      </c>
      <c r="L1" t="e">
        <f>CODE(MID($B$1,10,1))</f>
        <v>#VALUE!</v>
      </c>
      <c r="M1" t="e">
        <f>CODE(MID($B$1,11,1))</f>
        <v>#VALUE!</v>
      </c>
      <c r="N1" t="e">
        <f>CODE(MID($B$1,12,1))</f>
        <v>#VALUE!</v>
      </c>
      <c r="O1" t="e">
        <f>CODE(MID($B$1,13,1))</f>
        <v>#VALUE!</v>
      </c>
      <c r="P1" t="e">
        <f>CODE(MID($B$1,14,1))</f>
        <v>#VALUE!</v>
      </c>
      <c r="Q1" t="e">
        <f>CODE(MID($B$1,15,1))</f>
        <v>#VALUE!</v>
      </c>
      <c r="R1" t="e">
        <f>CODE(MID($B$1,16,1))</f>
        <v>#VALUE!</v>
      </c>
      <c r="S1" t="e">
        <f>CODE(MID($B$1,17,1))</f>
        <v>#VALUE!</v>
      </c>
      <c r="T1" t="e">
        <f>CODE(MID($B$1,18,1))</f>
        <v>#VALUE!</v>
      </c>
      <c r="U1" t="e">
        <f>CODE(MID($B$1,19,1))</f>
        <v>#VALUE!</v>
      </c>
      <c r="V1" t="e">
        <f>CODE(MID($B$1,20,1))</f>
        <v>#VALUE!</v>
      </c>
      <c r="W1" t="e">
        <f>CODE(MID($B$1,21,1))</f>
        <v>#VALUE!</v>
      </c>
      <c r="X1" t="e">
        <f>CODE(MID($B$1,22,1))</f>
        <v>#VALUE!</v>
      </c>
      <c r="Y1" t="e">
        <f>CODE(MID($B$1,23,1))</f>
        <v>#VALUE!</v>
      </c>
      <c r="Z1" t="e">
        <f>CODE(MID($B$1,24,1))</f>
        <v>#VALUE!</v>
      </c>
      <c r="AA1" t="e">
        <f>CODE(MID($B$1,25,1))</f>
        <v>#VALUE!</v>
      </c>
      <c r="AB1" t="e">
        <f>CODE(MID($B$1,26,1))</f>
        <v>#VALUE!</v>
      </c>
      <c r="AC1" t="e">
        <f>CODE(MID($B$1,27,1))</f>
        <v>#VALUE!</v>
      </c>
      <c r="AD1" t="e">
        <f>CODE(MID($B$1,28,1))</f>
        <v>#VALUE!</v>
      </c>
    </row>
    <row r="2" spans="1:30" x14ac:dyDescent="0.3">
      <c r="A2" s="1" t="e">
        <f>IF(AND(A3:A58), "Correct", "Incorrect")</f>
        <v>#VALUE!</v>
      </c>
    </row>
    <row r="3" spans="1:30" x14ac:dyDescent="0.3">
      <c r="A3" t="b">
        <f>NOT(ISBLANK(B1))</f>
        <v>0</v>
      </c>
      <c r="C3" t="e">
        <f>IF(C1 &lt; 95, C1 - 48, IF(C1 = 95, 10, C1 - 86))</f>
        <v>#VALUE!</v>
      </c>
      <c r="D3" t="e">
        <f t="shared" ref="D3:AD3" si="0">IF(D1 &lt; 95, D1 - 48, IF(D1 = 95, 10, D1 - 86))</f>
        <v>#VALUE!</v>
      </c>
      <c r="E3" t="e">
        <f t="shared" si="0"/>
        <v>#VALUE!</v>
      </c>
      <c r="F3" t="e">
        <f t="shared" si="0"/>
        <v>#VALUE!</v>
      </c>
      <c r="G3" t="e">
        <f t="shared" si="0"/>
        <v>#VALUE!</v>
      </c>
      <c r="H3" t="e">
        <f t="shared" si="0"/>
        <v>#VALUE!</v>
      </c>
      <c r="I3" t="e">
        <f t="shared" si="0"/>
        <v>#VALUE!</v>
      </c>
      <c r="J3" t="e">
        <f t="shared" si="0"/>
        <v>#VALUE!</v>
      </c>
      <c r="K3" t="e">
        <f t="shared" si="0"/>
        <v>#VALUE!</v>
      </c>
      <c r="L3" t="e">
        <f t="shared" si="0"/>
        <v>#VALUE!</v>
      </c>
      <c r="M3" t="e">
        <f t="shared" si="0"/>
        <v>#VALUE!</v>
      </c>
      <c r="N3" t="e">
        <f t="shared" si="0"/>
        <v>#VALUE!</v>
      </c>
      <c r="O3" t="e">
        <f t="shared" si="0"/>
        <v>#VALUE!</v>
      </c>
      <c r="P3" t="e">
        <f t="shared" si="0"/>
        <v>#VALUE!</v>
      </c>
      <c r="Q3" t="e">
        <f t="shared" si="0"/>
        <v>#VALUE!</v>
      </c>
      <c r="R3" t="e">
        <f t="shared" si="0"/>
        <v>#VALUE!</v>
      </c>
      <c r="S3" t="e">
        <f t="shared" si="0"/>
        <v>#VALUE!</v>
      </c>
      <c r="T3" t="e">
        <f t="shared" si="0"/>
        <v>#VALUE!</v>
      </c>
      <c r="U3" t="e">
        <f t="shared" si="0"/>
        <v>#VALUE!</v>
      </c>
      <c r="V3" t="e">
        <f t="shared" si="0"/>
        <v>#VALUE!</v>
      </c>
      <c r="W3" t="e">
        <f t="shared" si="0"/>
        <v>#VALUE!</v>
      </c>
      <c r="X3" t="e">
        <f t="shared" si="0"/>
        <v>#VALUE!</v>
      </c>
      <c r="Y3" t="e">
        <f t="shared" si="0"/>
        <v>#VALUE!</v>
      </c>
      <c r="Z3" t="e">
        <f t="shared" si="0"/>
        <v>#VALUE!</v>
      </c>
      <c r="AA3" t="e">
        <f t="shared" si="0"/>
        <v>#VALUE!</v>
      </c>
      <c r="AB3" t="e">
        <f t="shared" si="0"/>
        <v>#VALUE!</v>
      </c>
      <c r="AC3" t="e">
        <f t="shared" si="0"/>
        <v>#VALUE!</v>
      </c>
      <c r="AD3" t="e">
        <f t="shared" si="0"/>
        <v>#VALUE!</v>
      </c>
    </row>
    <row r="4" spans="1:30" x14ac:dyDescent="0.3">
      <c r="A4" t="e">
        <f>OR(AND(C1 &gt;= 97, C1 &lt;= 122), AND(C1 &gt;= 48, C1 &lt;= 57), C1 = 95)</f>
        <v>#VALUE!</v>
      </c>
    </row>
    <row r="5" spans="1:30" x14ac:dyDescent="0.3">
      <c r="A5" t="e">
        <f>OR(AND(D1 &gt;= 97, D1 &lt;= 122), AND(D1 &gt;= 48, D1 &lt;= 57), D1 = 95)</f>
        <v>#VALUE!</v>
      </c>
      <c r="C5">
        <v>2</v>
      </c>
      <c r="E5" t="e">
        <f>MOD($C$5*C3+$C$6*D3+$C$7*E3,37)</f>
        <v>#VALUE!</v>
      </c>
      <c r="F5" t="e">
        <f>MOD($C$8*C3+$C$9*D3+$C$10*E3,37)</f>
        <v>#VALUE!</v>
      </c>
      <c r="G5" t="e">
        <f>MOD($C$11*C3+$C$12*D3+$C$13*E3,37)</f>
        <v>#VALUE!</v>
      </c>
    </row>
    <row r="6" spans="1:30" x14ac:dyDescent="0.3">
      <c r="A6" t="e">
        <f>OR(AND(E1 &gt;= 97, E1 &lt;= 122), AND(E1 &gt;= 48, E1 &lt;= 57), E1 = 95)</f>
        <v>#VALUE!</v>
      </c>
      <c r="C6">
        <v>4</v>
      </c>
      <c r="E6" t="e">
        <f>MOD($C$5*F3+$C$6*G3+$C$7*H3,37)</f>
        <v>#VALUE!</v>
      </c>
      <c r="F6" t="e">
        <f>MOD($C$8*F3+$C$9*G3+$C$10*H3,37)</f>
        <v>#VALUE!</v>
      </c>
      <c r="G6" t="e">
        <f>MOD($C$11*F3+$C$12*G3+$C$13*H3,37)</f>
        <v>#VALUE!</v>
      </c>
    </row>
    <row r="7" spans="1:30" x14ac:dyDescent="0.3">
      <c r="A7" t="e">
        <f>OR(AND(F1 &gt;= 97, F1 &lt;= 122), AND(F1 &gt;= 48, F1 &lt;= 57), F1 = 95)</f>
        <v>#VALUE!</v>
      </c>
      <c r="C7">
        <v>5</v>
      </c>
      <c r="E7" t="e">
        <f>MOD($C$5*I3+$C$6*J3+$C$7*K3,37)</f>
        <v>#VALUE!</v>
      </c>
      <c r="F7" t="e">
        <f>MOD($C$8*I3+$C$9*J3+$C$10*K3,37)</f>
        <v>#VALUE!</v>
      </c>
      <c r="G7" t="e">
        <f>MOD($C$11*I3+$C$12*J3+$C$13*K3,37)</f>
        <v>#VALUE!</v>
      </c>
    </row>
    <row r="8" spans="1:30" x14ac:dyDescent="0.3">
      <c r="A8" t="e">
        <f>OR(AND(G1 &gt;= 97, G1 &lt;= 122), AND(G1 &gt;= 48, G1 &lt;= 57), G1 = 95)</f>
        <v>#VALUE!</v>
      </c>
      <c r="C8">
        <v>9</v>
      </c>
      <c r="E8" t="e">
        <f>MOD($C$5*L3+$C$6*M3+$C$7*N3,37)</f>
        <v>#VALUE!</v>
      </c>
      <c r="F8" t="e">
        <f>MOD($C$8*L3+$C$9*M3+$C$10*N3,37)</f>
        <v>#VALUE!</v>
      </c>
      <c r="G8" t="e">
        <f>MOD($C$11*L3+$C$12*M3+$C$13*N3,37)</f>
        <v>#VALUE!</v>
      </c>
    </row>
    <row r="9" spans="1:30" x14ac:dyDescent="0.3">
      <c r="A9" t="e">
        <f>OR(AND(H1 &gt;= 97, H1 &lt;= 122), AND(H1 &gt;= 48, H1 &lt;= 57), H1 = 95)</f>
        <v>#VALUE!</v>
      </c>
      <c r="C9">
        <v>2</v>
      </c>
      <c r="E9" t="e">
        <f>MOD($C$5*O3+$C$6*P3+$C$7*Q3,37)</f>
        <v>#VALUE!</v>
      </c>
      <c r="F9" t="e">
        <f>MOD($C$8*O3+$C$9*P3+$C$10*Q3,37)</f>
        <v>#VALUE!</v>
      </c>
      <c r="G9" t="e">
        <f>MOD($C$11*O3+$C$12*P3+$C$13*Q3,37)</f>
        <v>#VALUE!</v>
      </c>
    </row>
    <row r="10" spans="1:30" x14ac:dyDescent="0.3">
      <c r="A10" t="e">
        <f>OR(AND(I1 &gt;= 97, I1 &lt;= 122), AND(I1 &gt;= 48, I1 &lt;= 57), I1 = 95)</f>
        <v>#VALUE!</v>
      </c>
      <c r="C10">
        <v>1</v>
      </c>
      <c r="E10" t="e">
        <f>MOD($C$5*R3+$C$6*S3+$C$7*T3,37)</f>
        <v>#VALUE!</v>
      </c>
      <c r="F10" t="e">
        <f>MOD($C$8*R3+$C$9*S3+$C$10*T3,37)</f>
        <v>#VALUE!</v>
      </c>
      <c r="G10" t="e">
        <f>MOD($C$11*R3+$C$12*S3+$C$13*T3,37)</f>
        <v>#VALUE!</v>
      </c>
    </row>
    <row r="11" spans="1:30" x14ac:dyDescent="0.3">
      <c r="A11" t="e">
        <f>OR(AND(J1 &gt;= 97, J1 &lt;= 122), AND(J1 &gt;= 48, J1 &lt;= 57), J1 = 95)</f>
        <v>#VALUE!</v>
      </c>
      <c r="C11">
        <v>3</v>
      </c>
      <c r="E11" t="e">
        <f>MOD($C$5*U3+$C$6*V3+$C$7*W3,37)</f>
        <v>#VALUE!</v>
      </c>
      <c r="F11" t="e">
        <f>MOD($C$8*U3+$C$9*V3+$C$10*W3,37)</f>
        <v>#VALUE!</v>
      </c>
      <c r="G11" t="e">
        <f>MOD($C$11*U3+$C$12*V3+$C$13*W3,37)</f>
        <v>#VALUE!</v>
      </c>
    </row>
    <row r="12" spans="1:30" x14ac:dyDescent="0.3">
      <c r="A12" t="e">
        <f>OR(AND(K1 &gt;= 97, K1 &lt;= 122), AND(K1 &gt;= 48, K1 &lt;= 57), K1 = 95)</f>
        <v>#VALUE!</v>
      </c>
      <c r="C12">
        <v>17</v>
      </c>
      <c r="E12" t="e">
        <f>MOD($C$5*X3+$C$6*Y3+$C$7*Z3,37)</f>
        <v>#VALUE!</v>
      </c>
      <c r="F12" t="e">
        <f>MOD($C$8*X3+$C$9*Y3+$C$10*Z3,37)</f>
        <v>#VALUE!</v>
      </c>
      <c r="G12" t="e">
        <f>MOD($C$11*X3+$C$12*Y3+$C$13*Z3,37)</f>
        <v>#VALUE!</v>
      </c>
    </row>
    <row r="13" spans="1:30" x14ac:dyDescent="0.3">
      <c r="A13" t="e">
        <f>OR(AND(L1 &gt;= 97, L1 &lt;= 122), AND(L1 &gt;= 48, L1 &lt;= 57), L1 = 95)</f>
        <v>#VALUE!</v>
      </c>
      <c r="C13">
        <v>7</v>
      </c>
      <c r="E13" t="e">
        <f>MOD($C$5*AA3+$C$6*AB3+$C$7*AC3,37)</f>
        <v>#VALUE!</v>
      </c>
      <c r="F13" t="e">
        <f>MOD($C$8*AA3+$C$9*AB3+$C$10*AC3,37)</f>
        <v>#VALUE!</v>
      </c>
      <c r="G13" t="e">
        <f>MOD($C$11*AA3+$C$12*AB3+$C$13*AC3,37)</f>
        <v>#VALUE!</v>
      </c>
    </row>
    <row r="14" spans="1:30" x14ac:dyDescent="0.3">
      <c r="A14" t="e">
        <f>OR(AND(M1 &gt;= 97, M1 &lt;= 122), AND(M1 &gt;= 48, M1 &lt;= 57), M1 = 95)</f>
        <v>#VALUE!</v>
      </c>
    </row>
    <row r="15" spans="1:30" x14ac:dyDescent="0.3">
      <c r="A15" t="e">
        <f>OR(AND(N1 &gt;= 97, N1 &lt;= 122), AND(N1 &gt;= 48, N1 &lt;= 57), N1 = 95)</f>
        <v>#VALUE!</v>
      </c>
    </row>
    <row r="16" spans="1:30" x14ac:dyDescent="0.3">
      <c r="A16" t="e">
        <f>OR(AND(O1 &gt;= 97, O1 &lt;= 122), AND(O1 &gt;= 48, O1 &lt;= 57), O1 = 95)</f>
        <v>#VALUE!</v>
      </c>
    </row>
    <row r="17" spans="1:1" x14ac:dyDescent="0.3">
      <c r="A17" t="e">
        <f>OR(AND(P1 &gt;= 97, P1 &lt;= 122), AND(P1 &gt;= 48, P1 &lt;= 57), P1 = 95)</f>
        <v>#VALUE!</v>
      </c>
    </row>
    <row r="18" spans="1:1" x14ac:dyDescent="0.3">
      <c r="A18" t="e">
        <f>OR(AND(Q1 &gt;= 97, Q1 &lt;= 122), AND(Q1 &gt;= 48, Q1 &lt;= 57), Q1 = 95)</f>
        <v>#VALUE!</v>
      </c>
    </row>
    <row r="19" spans="1:1" x14ac:dyDescent="0.3">
      <c r="A19" t="e">
        <f>OR(AND(R1 &gt;= 97, R1 &lt;= 122), AND(R1 &gt;= 48, R1 &lt;= 57), R1 = 95)</f>
        <v>#VALUE!</v>
      </c>
    </row>
    <row r="20" spans="1:1" x14ac:dyDescent="0.3">
      <c r="A20" t="e">
        <f>OR(AND(S1 &gt;= 97, S1 &lt;= 122), AND(S1 &gt;= 48, S1 &lt;= 57), S1 = 95)</f>
        <v>#VALUE!</v>
      </c>
    </row>
    <row r="21" spans="1:1" x14ac:dyDescent="0.3">
      <c r="A21" t="e">
        <f>OR(AND(T1 &gt;= 97, T1 &lt;= 122), AND(T1 &gt;= 48, T1 &lt;= 57), T1 = 95)</f>
        <v>#VALUE!</v>
      </c>
    </row>
    <row r="22" spans="1:1" x14ac:dyDescent="0.3">
      <c r="A22" t="e">
        <f>OR(AND(U1 &gt;= 97, U1 &lt;= 122), AND(U1 &gt;= 48, U1 &lt;= 57), U1 = 95)</f>
        <v>#VALUE!</v>
      </c>
    </row>
    <row r="23" spans="1:1" x14ac:dyDescent="0.3">
      <c r="A23" t="e">
        <f>OR(AND(V1 &gt;= 97, V1 &lt;= 122), AND(V1 &gt;= 48, V1 &lt;= 57), V1 = 95)</f>
        <v>#VALUE!</v>
      </c>
    </row>
    <row r="24" spans="1:1" x14ac:dyDescent="0.3">
      <c r="A24" t="e">
        <f>OR(AND(W1 &gt;= 97, W1 &lt;= 122), AND(W1 &gt;= 48, W1 &lt;= 57), W1 = 95)</f>
        <v>#VALUE!</v>
      </c>
    </row>
    <row r="25" spans="1:1" x14ac:dyDescent="0.3">
      <c r="A25" t="e">
        <f>OR(AND(X1 &gt;= 97, X1 &lt;= 122), AND(X1 &gt;= 48, X1 &lt;= 57), X1 = 95)</f>
        <v>#VALUE!</v>
      </c>
    </row>
    <row r="26" spans="1:1" x14ac:dyDescent="0.3">
      <c r="A26" t="e">
        <f>OR(AND(Y1 &gt;= 97, Y1 &lt;= 122), AND(Y1 &gt;= 48, Y1 &lt;= 57), Y1 = 95)</f>
        <v>#VALUE!</v>
      </c>
    </row>
    <row r="27" spans="1:1" x14ac:dyDescent="0.3">
      <c r="A27" t="e">
        <f>OR(AND(Z1 &gt;= 97, Z1 &lt;= 122), AND(Z1 &gt;= 48, Z1 &lt;= 57), Z1 = 95)</f>
        <v>#VALUE!</v>
      </c>
    </row>
    <row r="28" spans="1:1" x14ac:dyDescent="0.3">
      <c r="A28" t="e">
        <f>OR(AND(AA1 &gt;= 97, AA1 &lt;= 122), AND(AA1 &gt;= 48, AA1 &lt;= 57), AA1 = 95)</f>
        <v>#VALUE!</v>
      </c>
    </row>
    <row r="29" spans="1:1" x14ac:dyDescent="0.3">
      <c r="A29" t="e">
        <f>OR(AND(AB1 &gt;= 97, AB1 &lt;= 122), AND(AB1 &gt;= 48, AB1 &lt;= 57), AB1 = 95)</f>
        <v>#VALUE!</v>
      </c>
    </row>
    <row r="30" spans="1:1" x14ac:dyDescent="0.3">
      <c r="A30" t="e">
        <f>OR(AND(AC1 &gt;= 97, AC1 &lt;= 122), AND(AC1 &gt;= 48, AC1 &lt;= 57), AC1 = 95)</f>
        <v>#VALUE!</v>
      </c>
    </row>
    <row r="31" spans="1:1" x14ac:dyDescent="0.3">
      <c r="A31" t="b">
        <f>ISERROR(AD1)</f>
        <v>1</v>
      </c>
    </row>
    <row r="32" spans="1:1" x14ac:dyDescent="0.3">
      <c r="A32" t="e">
        <f>8*E5 + 7*F13 - 10*F6 + 6*G11 = 112</f>
        <v>#VALUE!</v>
      </c>
    </row>
    <row r="33" spans="1:1" x14ac:dyDescent="0.3">
      <c r="A33" t="e">
        <f>5*E10 + 8*E9 + F13 + 3*F6 - 5*G12 = -13</f>
        <v>#VALUE!</v>
      </c>
    </row>
    <row r="34" spans="1:1" x14ac:dyDescent="0.3">
      <c r="A34" t="e">
        <f>10*E9 - 8*F11 + 8*G11 + 9*G7 = 106</f>
        <v>#VALUE!</v>
      </c>
    </row>
    <row r="35" spans="1:1" x14ac:dyDescent="0.3">
      <c r="A35" t="e">
        <f>-E5 - 7*E9 - 8*F11 - 2*F12 + G9 = -127</f>
        <v>#VALUE!</v>
      </c>
    </row>
    <row r="36" spans="1:1" x14ac:dyDescent="0.3">
      <c r="A36" t="e">
        <f>-10*E12 + 10*E6 - 7*E9 + 5*F13 + 2*G13 = 280</f>
        <v>#VALUE!</v>
      </c>
    </row>
    <row r="37" spans="1:1" x14ac:dyDescent="0.3">
      <c r="A37" t="e">
        <f>-3*E12 - 3*F13 - 8*F5 - 7*F6 - 5*F9 = -376</f>
        <v>#VALUE!</v>
      </c>
    </row>
    <row r="38" spans="1:1" x14ac:dyDescent="0.3">
      <c r="A38" t="e">
        <f>-3*E9 + 4*F11 + 9*F6 - 4*F9 + 3*G6 = 40</f>
        <v>#VALUE!</v>
      </c>
    </row>
    <row r="39" spans="1:1" x14ac:dyDescent="0.3">
      <c r="A39" t="e">
        <f>10*F11 - 9*F8 + 2*F9 + G10 - 3*G5 = 0</f>
        <v>#VALUE!</v>
      </c>
    </row>
    <row r="40" spans="1:1" x14ac:dyDescent="0.3">
      <c r="A40" t="e">
        <f>-4*E7 - 2*G12 + 3*G13 + 8*G7 + 3*G9 = -34</f>
        <v>#VALUE!</v>
      </c>
    </row>
    <row r="41" spans="1:1" x14ac:dyDescent="0.3">
      <c r="A41" t="e">
        <f>-8*E5 + 7*F10 + 8*F12 - 4*F8 - 10*G11 = 347</f>
        <v>#VALUE!</v>
      </c>
    </row>
    <row r="42" spans="1:1" x14ac:dyDescent="0.3">
      <c r="A42" t="e">
        <f>5*E10 + 3*E12 + 8*E5 + 10*F8 + 5*G10 = 245</f>
        <v>#VALUE!</v>
      </c>
    </row>
    <row r="43" spans="1:1" x14ac:dyDescent="0.3">
      <c r="A43" t="e">
        <f>9*E6 - F10 + F12 + 6*F5 + G7 = 406</f>
        <v>#VALUE!</v>
      </c>
    </row>
    <row r="44" spans="1:1" x14ac:dyDescent="0.3">
      <c r="A44" t="e">
        <f>-5*E8 - 6*E9 + 6*F11 + 4*F12 = 163</f>
        <v>#VALUE!</v>
      </c>
    </row>
    <row r="45" spans="1:1" x14ac:dyDescent="0.3">
      <c r="A45" t="e">
        <f>-4*F11 - 7*F13 - 4*F5 + 8*G11 = -92</f>
        <v>#VALUE!</v>
      </c>
    </row>
    <row r="46" spans="1:1" x14ac:dyDescent="0.3">
      <c r="A46" t="e">
        <f>6*E10 - 4*E9 - F10 - 3*G9 = 23</f>
        <v>#VALUE!</v>
      </c>
    </row>
    <row r="47" spans="1:1" x14ac:dyDescent="0.3">
      <c r="A47" t="e">
        <f>6*E11 - 5*E5 + 8*F12 - 9*G8 - 2*G9 = 212</f>
        <v>#VALUE!</v>
      </c>
    </row>
    <row r="48" spans="1:1" x14ac:dyDescent="0.3">
      <c r="A48" t="e">
        <f>5*E11 - 2*E12 - 10*E13 + 8*F13 + 6*G13 = 317</f>
        <v>#VALUE!</v>
      </c>
    </row>
    <row r="49" spans="1:1" x14ac:dyDescent="0.3">
      <c r="A49" t="e">
        <f>-8*E10 - 7*E7 - 2*E9 + 4*F13 - 3*G8 = -350</f>
        <v>#VALUE!</v>
      </c>
    </row>
    <row r="50" spans="1:1" x14ac:dyDescent="0.3">
      <c r="A50" t="e">
        <f>-10*F11 - 3*F12 + 6*F6 + G12 + 8*G8 = 91</f>
        <v>#VALUE!</v>
      </c>
    </row>
    <row r="51" spans="1:1" x14ac:dyDescent="0.3">
      <c r="A51" t="e">
        <f>9*E5 - 3*F11 + 7*F7 + 10*F8 - 7*G6 = -99</f>
        <v>#VALUE!</v>
      </c>
    </row>
    <row r="52" spans="1:1" x14ac:dyDescent="0.3">
      <c r="A52" t="e">
        <f>-6*E11 + 9*E8 + 6*F13 - 4*F5 - 9*G5 = -385</f>
        <v>#VALUE!</v>
      </c>
    </row>
    <row r="53" spans="1:1" x14ac:dyDescent="0.3">
      <c r="A53" t="e">
        <f>-7*E10 + 4*E6 - 5*F13 + 10*F5 - 7*G13 = 7</f>
        <v>#VALUE!</v>
      </c>
    </row>
    <row r="54" spans="1:1" x14ac:dyDescent="0.3">
      <c r="A54" t="e">
        <f>5*E12 - 6*E7 + 8*F7 + 8*G13 - 7*G5 = -115</f>
        <v>#VALUE!</v>
      </c>
    </row>
    <row r="55" spans="1:1" x14ac:dyDescent="0.3">
      <c r="A55" t="e">
        <f>-6*E12 + 5*E7 - 10*F10 + 6*F11 + F6 = -190</f>
        <v>#VALUE!</v>
      </c>
    </row>
    <row r="56" spans="1:1" x14ac:dyDescent="0.3">
      <c r="A56" t="e">
        <f>8*E6 + 3*F11 - 7*F9 + 8*G10 + 2*G8 = 233</f>
        <v>#VALUE!</v>
      </c>
    </row>
    <row r="57" spans="1:1" x14ac:dyDescent="0.3">
      <c r="A57" t="e">
        <f>-9*F10 - 2*F11 + 8*F6 + 5*F8 - 4*G5 = -322</f>
        <v>#VALUE!</v>
      </c>
    </row>
    <row r="58" spans="1:1" x14ac:dyDescent="0.3">
      <c r="A58" t="e">
        <f>2*E10 - 7*E11 - 5*E13 - 5*E9 - G12 = -245</f>
        <v>#VALUE!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Tegar</dc:creator>
  <cp:lastModifiedBy>Muhammad Tegar</cp:lastModifiedBy>
  <dcterms:created xsi:type="dcterms:W3CDTF">2025-08-09T17:37:26Z</dcterms:created>
  <dcterms:modified xsi:type="dcterms:W3CDTF">2025-08-09T20:56:17Z</dcterms:modified>
</cp:coreProperties>
</file>