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hram\Downloads\"/>
    </mc:Choice>
  </mc:AlternateContent>
  <xr:revisionPtr revIDLastSave="0" documentId="8_{C187295D-0F13-4CB1-9616-D6FEBFC9FCA4}" xr6:coauthVersionLast="47" xr6:coauthVersionMax="47" xr10:uidLastSave="{00000000-0000-0000-0000-000000000000}"/>
  <bookViews>
    <workbookView xWindow="16371" yWindow="0" windowWidth="16629" windowHeight="17880" activeTab="1" xr2:uid="{CAD825A4-A0B0-4690-A693-A3341B5FC65A}"/>
  </bookViews>
  <sheets>
    <sheet name="QUESTION 1" sheetId="1" r:id="rId1"/>
    <sheet name="QUESTION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2" l="1"/>
  <c r="H9" i="2"/>
  <c r="C17" i="2" s="1"/>
  <c r="G9" i="2"/>
  <c r="B17" i="2" s="1"/>
  <c r="H8" i="2"/>
  <c r="C16" i="2" s="1"/>
  <c r="C18" i="2" s="1"/>
  <c r="G8" i="2"/>
  <c r="B16" i="2" s="1"/>
  <c r="C15" i="1"/>
  <c r="B15" i="1"/>
  <c r="B19" i="1"/>
  <c r="B18" i="1"/>
  <c r="B17" i="1"/>
  <c r="B21" i="1"/>
  <c r="B23" i="1"/>
  <c r="I11" i="1"/>
  <c r="H11" i="1"/>
  <c r="G11" i="1"/>
  <c r="F11" i="1"/>
  <c r="E12" i="1"/>
  <c r="E11" i="1"/>
  <c r="B23" i="2" l="1" a="1"/>
  <c r="B23" i="2" s="1"/>
  <c r="B18" i="2"/>
  <c r="D16" i="2"/>
  <c r="B29" i="2" a="1"/>
  <c r="B29" i="2" s="1"/>
  <c r="C29" i="2" a="1"/>
  <c r="C29" i="2" s="1"/>
  <c r="D17" i="2"/>
  <c r="G10" i="2"/>
  <c r="H10" i="2"/>
  <c r="I8" i="2"/>
  <c r="I9" i="2"/>
  <c r="I10" i="2" l="1"/>
  <c r="D1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<sst xmlns="http://schemas.openxmlformats.org/spreadsheetml/2006/main" count="51" uniqueCount="38">
  <si>
    <t>Question 1: t-Test for Intelligence Scores</t>
  </si>
  <si>
    <t>CATEGORY</t>
  </si>
  <si>
    <t>MEAN</t>
  </si>
  <si>
    <t>STANDARD DEVIATION</t>
  </si>
  <si>
    <t>SAMPLE SIZE</t>
  </si>
  <si>
    <t>VARIATION</t>
  </si>
  <si>
    <t>GIRLS</t>
  </si>
  <si>
    <t>BOYS</t>
  </si>
  <si>
    <t>Calculate variance for each group:</t>
  </si>
  <si>
    <t>Compute t-Statistic:</t>
  </si>
  <si>
    <t xml:space="preserve">Numerator = B2 - B3 </t>
  </si>
  <si>
    <t>Denominator = SQRT(D2 + D3)</t>
  </si>
  <si>
    <t>t-Statistic = Numerator / Denominator</t>
  </si>
  <si>
    <t>NUMERATOR</t>
  </si>
  <si>
    <t>DENOMINATOR</t>
  </si>
  <si>
    <t>t-STATISTICS</t>
  </si>
  <si>
    <t>Find degrees of freedom (df):</t>
  </si>
  <si>
    <t>DEGREE OF FREEDOM (df)</t>
  </si>
  <si>
    <t>Compare with critical value:</t>
  </si>
  <si>
    <t>Input the observed frequencies:</t>
  </si>
  <si>
    <t>CANCER</t>
  </si>
  <si>
    <t>NO-CANCER</t>
  </si>
  <si>
    <t>TOTAL</t>
  </si>
  <si>
    <t>SMOKERS</t>
  </si>
  <si>
    <t>NON-SMOKERS</t>
  </si>
  <si>
    <t>Calculate expected frequencies:</t>
  </si>
  <si>
    <t>NON-CANCER</t>
  </si>
  <si>
    <t>NON-SMOKER</t>
  </si>
  <si>
    <t>Compute Chi-Square Contributions</t>
  </si>
  <si>
    <t xml:space="preserve">CANCER CONTRIBUTION </t>
  </si>
  <si>
    <t>NO CANCER CONTRIBUTION</t>
  </si>
  <si>
    <t>SMOKER</t>
  </si>
  <si>
    <r>
      <t>Sum all contributions</t>
    </r>
    <r>
      <rPr>
        <sz val="11"/>
        <color theme="1"/>
        <rFont val="Calibri"/>
        <family val="2"/>
        <scheme val="minor"/>
      </rPr>
      <t>:</t>
    </r>
  </si>
  <si>
    <t>X^2 STATISTICS</t>
  </si>
  <si>
    <t>Critical Value</t>
  </si>
  <si>
    <t>Compare the calculate X^2</t>
  </si>
  <si>
    <t>SMOKING AND CANCER ARE DEPENDENT</t>
  </si>
  <si>
    <t>SMOKING AND CANCER ARE 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</si>
</sst>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8" x14ac:knownFonts="1">
    <font>
      <sz val="11"/>
      <color theme="1"/>
      <name val="Calibri"/>
      <family val="2"/>
      <scheme val="minor"/>
    </font>
    <font>
      <b/>
      <sz val="11"/>
      <color theme="1"/>
      <name val="Calibri"/>
      <family val="2"/>
      <scheme val="minor"/>
    </font>
    <font>
      <b/>
      <sz val="22"/>
      <color theme="1"/>
      <name val="Calibri"/>
      <family val="2"/>
      <scheme val="minor"/>
    </font>
    <font>
      <b/>
      <sz val="16"/>
      <color theme="1"/>
      <name val="Calibri"/>
      <family val="2"/>
      <scheme val="minor"/>
    </font>
    <font>
      <sz val="16"/>
      <color theme="1"/>
      <name val="Calibri"/>
      <family val="2"/>
      <scheme val="minor"/>
    </font>
    <font>
      <sz val="18"/>
      <color theme="1"/>
      <name val="Calibri"/>
      <family val="2"/>
      <scheme val="minor"/>
    </font>
    <font>
      <b/>
      <i/>
      <sz val="20"/>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169" fontId="0" fillId="0" borderId="0" xfId="0" applyNumberFormat="1"/>
    <xf numFmtId="2" fontId="0" fillId="0" borderId="0" xfId="0" applyNumberFormat="1"/>
    <xf numFmtId="0" fontId="3" fillId="0" borderId="0" xfId="0" applyFont="1"/>
    <xf numFmtId="0" fontId="4" fillId="0" borderId="0" xfId="0" applyFont="1"/>
    <xf numFmtId="0" fontId="5" fillId="0" borderId="0" xfId="0" applyFont="1"/>
    <xf numFmtId="0" fontId="1" fillId="2" borderId="0" xfId="0" applyFont="1" applyFill="1"/>
    <xf numFmtId="169" fontId="1" fillId="2" borderId="0" xfId="0" applyNumberFormat="1" applyFont="1" applyFill="1"/>
    <xf numFmtId="0" fontId="1" fillId="2" borderId="0" xfId="0" applyFont="1" applyFill="1" applyAlignment="1">
      <alignment horizontal="center"/>
    </xf>
    <xf numFmtId="2" fontId="1" fillId="2" borderId="0" xfId="0" applyNumberFormat="1" applyFont="1" applyFill="1" applyAlignment="1">
      <alignment horizontal="center"/>
    </xf>
    <xf numFmtId="0" fontId="0" fillId="3" borderId="0" xfId="0" applyFill="1" applyAlignment="1">
      <alignment horizontal="center"/>
    </xf>
    <xf numFmtId="0" fontId="6" fillId="0" borderId="0" xfId="0" applyFont="1"/>
    <xf numFmtId="0" fontId="7" fillId="0" borderId="0" xfId="0" applyFont="1"/>
    <xf numFmtId="0" fontId="0" fillId="3" borderId="0" xfId="0" applyFill="1"/>
  </cellXfs>
  <cellStyles count="1">
    <cellStyle name="Normal" xfId="0" builtinId="0"/>
  </cellStyles>
  <dxfs count="7">
    <dxf>
      <numFmt numFmtId="169" formatCode="0.000"/>
    </dxf>
    <dxf>
      <numFmt numFmtId="169" formatCode="0.000"/>
    </dxf>
    <dxf>
      <numFmt numFmtId="169" formatCode="0.000"/>
    </dxf>
    <dxf>
      <font>
        <b/>
      </font>
      <numFmt numFmtId="2" formatCode="0.00"/>
      <fill>
        <patternFill patternType="solid">
          <fgColor indexed="64"/>
          <bgColor rgb="FFFFFF00"/>
        </patternFill>
      </fill>
      <alignment horizontal="center" vertical="bottom" textRotation="0" wrapText="0" indent="0" justifyLastLine="0" shrinkToFit="0" readingOrder="0"/>
    </dxf>
    <dxf>
      <font>
        <b/>
      </font>
      <fill>
        <patternFill patternType="solid">
          <fgColor indexed="64"/>
          <bgColor rgb="FFFFFF00"/>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169"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43543</xdr:colOff>
      <xdr:row>0</xdr:row>
      <xdr:rowOff>27216</xdr:rowOff>
    </xdr:from>
    <xdr:to>
      <xdr:col>11</xdr:col>
      <xdr:colOff>283029</xdr:colOff>
      <xdr:row>6</xdr:row>
      <xdr:rowOff>38101</xdr:rowOff>
    </xdr:to>
    <xdr:sp macro="" textlink="">
      <xdr:nvSpPr>
        <xdr:cNvPr id="2" name="TextBox 1">
          <a:extLst>
            <a:ext uri="{FF2B5EF4-FFF2-40B4-BE49-F238E27FC236}">
              <a16:creationId xmlns:a16="http://schemas.microsoft.com/office/drawing/2014/main" id="{A0BBB338-79E1-9343-493C-BA87B361785D}"/>
            </a:ext>
          </a:extLst>
        </xdr:cNvPr>
        <xdr:cNvSpPr txBox="1"/>
      </xdr:nvSpPr>
      <xdr:spPr>
        <a:xfrm>
          <a:off x="43543" y="27216"/>
          <a:ext cx="7424057" cy="1121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800" b="1"/>
            <a:t>Question 1. There is an assumption that there is no significant difference between boys and girls with respect to intelligence. Tests are conducted on two groups and the following are the observations </a:t>
          </a:r>
        </a:p>
        <a:p>
          <a:r>
            <a:rPr lang="en-CA" sz="1800" b="1"/>
            <a:t>Validate the claim with 5% LoS (Level of Significance). </a:t>
          </a:r>
          <a:endParaRPr lang="en-CA" sz="1800" b="1" kern="12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212271</xdr:colOff>
      <xdr:row>0</xdr:row>
      <xdr:rowOff>108857</xdr:rowOff>
    </xdr:from>
    <xdr:ext cx="8278586" cy="957943"/>
    <xdr:sp macro="" textlink="">
      <xdr:nvSpPr>
        <xdr:cNvPr id="3" name="TextBox 2">
          <a:extLst>
            <a:ext uri="{FF2B5EF4-FFF2-40B4-BE49-F238E27FC236}">
              <a16:creationId xmlns:a16="http://schemas.microsoft.com/office/drawing/2014/main" id="{A74252F1-1D0B-AC76-3F7F-4921C69B904E}"/>
            </a:ext>
          </a:extLst>
        </xdr:cNvPr>
        <xdr:cNvSpPr txBox="1"/>
      </xdr:nvSpPr>
      <xdr:spPr>
        <a:xfrm>
          <a:off x="212271" y="108857"/>
          <a:ext cx="8278586" cy="95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CA" sz="1800" b="1"/>
            <a:t>Question 2. Analyze the below data and tell whether you can conclude that smoking causes cancer or not?</a:t>
          </a:r>
        </a:p>
        <a:p>
          <a:r>
            <a:rPr lang="en-CA" sz="1800" b="1"/>
            <a:t>Chi-Square Test for Independence</a:t>
          </a:r>
          <a:endParaRPr lang="en-CA" sz="1800" b="1" kern="12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A06C22-B1EF-48D9-9B9B-2D18754B1CF1}" name="Table1" displayName="Table1" ref="A10:I12" totalsRowShown="0">
  <autoFilter ref="A10:I12" xr:uid="{F2A06C22-B1EF-48D9-9B9B-2D18754B1CF1}"/>
  <tableColumns count="9">
    <tableColumn id="1" xr3:uid="{FFCF4E77-EBEC-451F-B91D-2B292249E50D}" name="CATEGORY"/>
    <tableColumn id="2" xr3:uid="{757AAF26-025A-4422-B5F1-50209336A009}" name="MEAN"/>
    <tableColumn id="3" xr3:uid="{C51BD0E5-1878-4F60-BD8F-E08560B3BFEE}" name="STANDARD DEVIATION"/>
    <tableColumn id="4" xr3:uid="{681BF0ED-7320-4450-9DC4-0467BDF454F6}" name="SAMPLE SIZE"/>
    <tableColumn id="5" xr3:uid="{525AB05F-E643-46A4-954F-17650290A3F6}" name="VARIATION">
      <calculatedColumnFormula>(B11^2)/C11</calculatedColumnFormula>
    </tableColumn>
    <tableColumn id="6" xr3:uid="{2673BC8C-4310-4F1E-92A8-8B8EA7CED668}" name="NUMERATOR"/>
    <tableColumn id="7" xr3:uid="{C775C471-BC98-4EF1-9F8C-C0EFAAB0EB0F}" name="DENOMINATOR" dataDxfId="6"/>
    <tableColumn id="8" xr3:uid="{148ADBDE-AD0F-4265-93B0-4C9060038B18}" name="t-STATISTICS"/>
    <tableColumn id="9" xr3:uid="{B8B2DF9C-F36C-48E3-9F51-76763B7117B2}" name="DEGREE OF FREEDOM (df)"/>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40CAA0-2FDB-4ED1-A0D1-03DF9956788F}" name="Table2" displayName="Table2" ref="B14:C15" totalsRowShown="0" headerRowDxfId="5">
  <autoFilter ref="B14:C15" xr:uid="{F940CAA0-2FDB-4ED1-A0D1-03DF9956788F}"/>
  <tableColumns count="2">
    <tableColumn id="1" xr3:uid="{36B6F887-A127-41AA-B7FA-E7FDD80EF377}" name="GIRLS" dataDxfId="4">
      <calculatedColumnFormula>E11</calculatedColumnFormula>
    </tableColumn>
    <tableColumn id="2" xr3:uid="{81A20EA4-93EA-496C-B0E3-4B8C75E6B4ED}" name="BOYS" dataDxfId="3">
      <calculatedColumnFormula>E12</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6C1CDE-9B02-4EDF-9B22-D23D6A9FB0C7}" name="Table3" displayName="Table3" ref="A7:D10" totalsRowShown="0">
  <autoFilter ref="A7:D10" xr:uid="{F66C1CDE-9B02-4EDF-9B22-D23D6A9FB0C7}"/>
  <tableColumns count="4">
    <tableColumn id="1" xr3:uid="{11DE940A-492C-4E99-B0E5-BD957950A298}" name="CATEGORY"/>
    <tableColumn id="2" xr3:uid="{37F67FC1-8686-4EC7-85C2-AB865003AC16}" name="CANCER"/>
    <tableColumn id="3" xr3:uid="{68718141-6F6E-46DA-9B48-3433BEDD7491}" name="NO-CANCER"/>
    <tableColumn id="4" xr3:uid="{0AAC8124-7850-4F44-B89D-46AAF5CAEF25}" name="TOTAL"/>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C474DF-25BB-4008-96EF-AF7921AEAF2C}" name="Table4" displayName="Table4" ref="F7:I10" totalsRowShown="0">
  <autoFilter ref="F7:I10" xr:uid="{12C474DF-25BB-4008-96EF-AF7921AEAF2C}"/>
  <tableColumns count="4">
    <tableColumn id="1" xr3:uid="{D664CD6C-9CCB-41C2-BA3A-CDFFDDB203FB}" name="CATEGORY"/>
    <tableColumn id="2" xr3:uid="{4DF050A1-4950-42ED-BC1B-FA1A0EA7E042}" name="CANCER" dataDxfId="2"/>
    <tableColumn id="3" xr3:uid="{6ABF3181-EF67-45F8-96D0-6E22480E5AF0}" name="NON-CANCER" dataDxfId="1"/>
    <tableColumn id="4" xr3:uid="{82830798-5DEA-4AD9-8ADC-E8D545A8B89A}" name="TOTAL" dataDxfId="0"/>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B1DB02-3C32-4E47-BFB8-3CDBC64A6838}" name="Table5" displayName="Table5" ref="A15:D18" totalsRowShown="0">
  <autoFilter ref="A15:D18" xr:uid="{B7B1DB02-3C32-4E47-BFB8-3CDBC64A6838}"/>
  <tableColumns count="4">
    <tableColumn id="1" xr3:uid="{E176FE9D-6C97-4D49-A416-5A83933A5017}" name="CATEGORY"/>
    <tableColumn id="2" xr3:uid="{5E0074C2-8446-4221-AAD9-86164B09AC6F}" name="CANCER CONTRIBUTION "/>
    <tableColumn id="3" xr3:uid="{5BB1D6EE-7EC0-4280-8180-B7C8FB7BFCF4}" name="NO CANCER CONTRIBUTION"/>
    <tableColumn id="4" xr3:uid="{7EB599E9-A018-4D52-AE3B-CBB5DC260024}" name="TOTAL"/>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016AC-8F85-4401-B95C-8FDB68423BC0}">
  <dimension ref="A8:I23"/>
  <sheetViews>
    <sheetView workbookViewId="0">
      <selection activeCell="C14" sqref="C14"/>
    </sheetView>
  </sheetViews>
  <sheetFormatPr defaultRowHeight="14.6" x14ac:dyDescent="0.4"/>
  <cols>
    <col min="1" max="1" width="68.61328125" bestFit="1" customWidth="1"/>
    <col min="2" max="2" width="11.84375" bestFit="1" customWidth="1"/>
    <col min="3" max="3" width="21.4609375" customWidth="1"/>
    <col min="4" max="4" width="13.15234375" customWidth="1"/>
    <col min="5" max="5" width="11.921875" customWidth="1"/>
    <col min="6" max="6" width="13.61328125" customWidth="1"/>
    <col min="7" max="7" width="15.61328125" customWidth="1"/>
    <col min="8" max="8" width="13.07421875" customWidth="1"/>
    <col min="9" max="9" width="24" customWidth="1"/>
  </cols>
  <sheetData>
    <row r="8" spans="1:9" ht="28.3" x14ac:dyDescent="0.75">
      <c r="A8" s="2" t="s">
        <v>0</v>
      </c>
    </row>
    <row r="10" spans="1:9" x14ac:dyDescent="0.4">
      <c r="A10" t="s">
        <v>1</v>
      </c>
      <c r="B10" t="s">
        <v>2</v>
      </c>
      <c r="C10" t="s">
        <v>3</v>
      </c>
      <c r="D10" t="s">
        <v>4</v>
      </c>
      <c r="E10" t="s">
        <v>5</v>
      </c>
      <c r="F10" t="s">
        <v>13</v>
      </c>
      <c r="G10" t="s">
        <v>14</v>
      </c>
      <c r="H10" t="s">
        <v>15</v>
      </c>
      <c r="I10" t="s">
        <v>17</v>
      </c>
    </row>
    <row r="11" spans="1:9" x14ac:dyDescent="0.4">
      <c r="A11" t="s">
        <v>6</v>
      </c>
      <c r="B11">
        <v>89</v>
      </c>
      <c r="C11">
        <v>4</v>
      </c>
      <c r="D11">
        <v>50</v>
      </c>
      <c r="E11">
        <f>(B11^2)/C11</f>
        <v>1980.25</v>
      </c>
      <c r="F11">
        <f>B11-B12</f>
        <v>7</v>
      </c>
      <c r="G11" s="3">
        <f>SQRT(E11+E12)</f>
        <v>52.224142990681152</v>
      </c>
      <c r="H11">
        <f>F11/G11</f>
        <v>0.13403762319755205</v>
      </c>
      <c r="I11" s="3">
        <f>(E11+E12)^2 / (((E11^2) / (C11 -1)) + ((E12^2) / (C12 - 1)))</f>
        <v>5.4023446729022995</v>
      </c>
    </row>
    <row r="12" spans="1:9" x14ac:dyDescent="0.4">
      <c r="A12" t="s">
        <v>7</v>
      </c>
      <c r="B12">
        <v>82</v>
      </c>
      <c r="C12">
        <v>9</v>
      </c>
      <c r="D12">
        <v>120</v>
      </c>
      <c r="E12" s="4">
        <f>(B12^2)/C12</f>
        <v>747.11111111111109</v>
      </c>
      <c r="G12" s="3"/>
    </row>
    <row r="14" spans="1:9" ht="20.6" x14ac:dyDescent="0.55000000000000004">
      <c r="A14" s="5" t="s">
        <v>8</v>
      </c>
      <c r="B14" s="12" t="s">
        <v>6</v>
      </c>
      <c r="C14" s="12" t="s">
        <v>7</v>
      </c>
    </row>
    <row r="15" spans="1:9" x14ac:dyDescent="0.4">
      <c r="B15" s="10">
        <f>E11</f>
        <v>1980.25</v>
      </c>
      <c r="C15" s="11">
        <f>E12</f>
        <v>747.11111111111109</v>
      </c>
    </row>
    <row r="16" spans="1:9" ht="20.6" x14ac:dyDescent="0.55000000000000004">
      <c r="A16" s="6" t="s">
        <v>9</v>
      </c>
    </row>
    <row r="17" spans="1:2" ht="20.6" x14ac:dyDescent="0.55000000000000004">
      <c r="A17" s="6" t="s">
        <v>10</v>
      </c>
      <c r="B17" s="8">
        <f>F11</f>
        <v>7</v>
      </c>
    </row>
    <row r="18" spans="1:2" ht="20.6" x14ac:dyDescent="0.55000000000000004">
      <c r="A18" s="6" t="s">
        <v>11</v>
      </c>
      <c r="B18" s="9">
        <f>G11</f>
        <v>52.224142990681152</v>
      </c>
    </row>
    <row r="19" spans="1:2" ht="20.6" x14ac:dyDescent="0.55000000000000004">
      <c r="A19" s="6" t="s">
        <v>12</v>
      </c>
      <c r="B19" s="8">
        <f>H11</f>
        <v>0.13403762319755205</v>
      </c>
    </row>
    <row r="21" spans="1:2" ht="23.15" x14ac:dyDescent="0.6">
      <c r="A21" s="7" t="s">
        <v>16</v>
      </c>
      <c r="B21" s="9">
        <f>I11</f>
        <v>5.4023446729022995</v>
      </c>
    </row>
    <row r="23" spans="1:2" ht="20.6" x14ac:dyDescent="0.55000000000000004">
      <c r="A23" s="6" t="s">
        <v>18</v>
      </c>
      <c r="B23" s="8">
        <f>_xlfn.T.INV.2T(0.05,I11)</f>
        <v>2.570581835636315</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BCE0F-2BE4-4E2C-8D8C-3965E42B9DB6}">
  <dimension ref="A1:I29"/>
  <sheetViews>
    <sheetView tabSelected="1" topLeftCell="A7" workbookViewId="0">
      <selection activeCell="C24" sqref="C24"/>
    </sheetView>
  </sheetViews>
  <sheetFormatPr defaultRowHeight="14.6" x14ac:dyDescent="0.4"/>
  <cols>
    <col min="1" max="1" width="39.53515625" bestFit="1" customWidth="1"/>
    <col min="2" max="2" width="34.921875" bestFit="1" customWidth="1"/>
    <col min="3" max="3" width="36.765625" bestFit="1" customWidth="1"/>
    <col min="4" max="4" width="8" customWidth="1"/>
    <col min="6" max="6" width="44.765625" bestFit="1" customWidth="1"/>
    <col min="7" max="7" width="9.3828125" customWidth="1"/>
    <col min="8" max="8" width="13.921875" customWidth="1"/>
  </cols>
  <sheetData>
    <row r="1" spans="1:9" ht="26.15" x14ac:dyDescent="0.7">
      <c r="A1" s="13"/>
    </row>
    <row r="2" spans="1:9" ht="28.3" x14ac:dyDescent="0.75">
      <c r="A2" s="2"/>
    </row>
    <row r="5" spans="1:9" ht="23.15" x14ac:dyDescent="0.6">
      <c r="A5" s="5" t="s">
        <v>19</v>
      </c>
      <c r="F5" s="14" t="s">
        <v>25</v>
      </c>
    </row>
    <row r="7" spans="1:9" x14ac:dyDescent="0.4">
      <c r="A7" t="s">
        <v>1</v>
      </c>
      <c r="B7" t="s">
        <v>20</v>
      </c>
      <c r="C7" t="s">
        <v>21</v>
      </c>
      <c r="D7" t="s">
        <v>22</v>
      </c>
      <c r="F7" t="s">
        <v>1</v>
      </c>
      <c r="G7" t="s">
        <v>20</v>
      </c>
      <c r="H7" t="s">
        <v>26</v>
      </c>
      <c r="I7" t="s">
        <v>22</v>
      </c>
    </row>
    <row r="8" spans="1:9" x14ac:dyDescent="0.4">
      <c r="A8" t="s">
        <v>23</v>
      </c>
      <c r="B8">
        <v>220</v>
      </c>
      <c r="C8">
        <v>230</v>
      </c>
      <c r="D8">
        <v>550</v>
      </c>
      <c r="F8" t="s">
        <v>23</v>
      </c>
      <c r="G8" s="3">
        <f>D8*B10/D10</f>
        <v>235.22012578616352</v>
      </c>
      <c r="H8" s="3">
        <f>D8*C10/D10</f>
        <v>314.77987421383648</v>
      </c>
      <c r="I8" s="3">
        <f>G8+H8</f>
        <v>550</v>
      </c>
    </row>
    <row r="9" spans="1:9" x14ac:dyDescent="0.4">
      <c r="A9" t="s">
        <v>24</v>
      </c>
      <c r="B9">
        <v>350</v>
      </c>
      <c r="C9">
        <v>640</v>
      </c>
      <c r="D9">
        <v>990</v>
      </c>
      <c r="F9" t="s">
        <v>27</v>
      </c>
      <c r="G9" s="3">
        <f>D9*B10/D10</f>
        <v>423.39622641509436</v>
      </c>
      <c r="H9" s="3">
        <f>D9*C10/D10</f>
        <v>566.60377358490564</v>
      </c>
      <c r="I9" s="3">
        <f>G9+H9</f>
        <v>990</v>
      </c>
    </row>
    <row r="10" spans="1:9" x14ac:dyDescent="0.4">
      <c r="A10" t="s">
        <v>22</v>
      </c>
      <c r="B10">
        <v>680</v>
      </c>
      <c r="C10">
        <v>910</v>
      </c>
      <c r="D10">
        <v>1590</v>
      </c>
      <c r="F10" t="s">
        <v>22</v>
      </c>
      <c r="G10" s="3">
        <f>G8+G9</f>
        <v>658.61635220125788</v>
      </c>
      <c r="H10" s="3">
        <f>H8+H9</f>
        <v>881.38364779874212</v>
      </c>
      <c r="I10" s="3">
        <f>I8+I9</f>
        <v>1540</v>
      </c>
    </row>
    <row r="13" spans="1:9" ht="23.15" x14ac:dyDescent="0.6">
      <c r="A13" s="14" t="s">
        <v>28</v>
      </c>
    </row>
    <row r="15" spans="1:9" x14ac:dyDescent="0.4">
      <c r="A15" t="s">
        <v>1</v>
      </c>
      <c r="B15" t="s">
        <v>29</v>
      </c>
      <c r="C15" t="s">
        <v>30</v>
      </c>
      <c r="D15" t="s">
        <v>22</v>
      </c>
    </row>
    <row r="16" spans="1:9" x14ac:dyDescent="0.4">
      <c r="A16" t="s">
        <v>31</v>
      </c>
      <c r="B16">
        <f>((B8-G8)^2) / G8</f>
        <v>0.98483166851646309</v>
      </c>
      <c r="C16">
        <f>((C8-H8)^2)/ H8</f>
        <v>22.833820267782531</v>
      </c>
      <c r="D16">
        <f>SUM(B16:C16)</f>
        <v>23.818651936298995</v>
      </c>
    </row>
    <row r="17" spans="1:4" x14ac:dyDescent="0.4">
      <c r="A17" t="s">
        <v>27</v>
      </c>
      <c r="B17">
        <f>((B9-G9)^2) / G9</f>
        <v>12.723320889247644</v>
      </c>
      <c r="C17">
        <f>((C9-H9)^2)/ H9</f>
        <v>9.5075364886685705</v>
      </c>
      <c r="D17">
        <f>SUM(B17:C17)</f>
        <v>22.230857377916216</v>
      </c>
    </row>
    <row r="18" spans="1:4" x14ac:dyDescent="0.4">
      <c r="A18" t="s">
        <v>22</v>
      </c>
      <c r="B18">
        <f>SUM(B16:B17)</f>
        <v>13.708152557764107</v>
      </c>
      <c r="C18">
        <f>SUM(C16:C17)</f>
        <v>32.341356756451106</v>
      </c>
      <c r="D18">
        <f>SUM(D16:D17)</f>
        <v>46.049509314215214</v>
      </c>
    </row>
    <row r="21" spans="1:4" x14ac:dyDescent="0.4">
      <c r="A21" s="1" t="s">
        <v>32</v>
      </c>
    </row>
    <row r="23" spans="1:4" x14ac:dyDescent="0.4">
      <c r="A23" t="s">
        <v>33</v>
      </c>
      <c r="B23" s="15" cm="1">
        <f t="array" ref="B23:B24" xml:space="preserve"> SUM(B16:B17) + (C16:C17)</f>
        <v>36.541972825546637</v>
      </c>
    </row>
    <row r="24" spans="1:4" x14ac:dyDescent="0.4">
      <c r="B24" s="15">
        <v>23.215689046432679</v>
      </c>
    </row>
    <row r="26" spans="1:4" x14ac:dyDescent="0.4">
      <c r="A26" s="1" t="s">
        <v>34</v>
      </c>
      <c r="B26" s="15">
        <f>_xlfn.CHISQ.INV.RT(0.05,1)</f>
        <v>3.8414588206941236</v>
      </c>
    </row>
    <row r="28" spans="1:4" x14ac:dyDescent="0.4">
      <c r="A28" t="s">
        <v>35</v>
      </c>
      <c r="B28" t="s">
        <v>36</v>
      </c>
      <c r="C28" t="s">
        <v>37</v>
      </c>
    </row>
    <row r="29" spans="1:4" x14ac:dyDescent="0.4">
      <c r="B29" s="15" t="b" cm="1">
        <f t="array" ref="B29">IF(B16&gt;B26,REJECT H0)</f>
        <v>0</v>
      </c>
      <c r="C29" s="15" t="b" cm="1">
        <f t="array" ref="C29">IF(B17&lt;=B26,FAIL TO REJECT H0)</f>
        <v>0</v>
      </c>
    </row>
  </sheetData>
  <pageMargins left="0.7" right="0.7" top="0.75" bottom="0.75" header="0.3" footer="0.3"/>
  <drawing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1</vt:lpstr>
      <vt:lpstr>QUESTION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Tundiya</dc:creator>
  <cp:lastModifiedBy>Sandeep Tundiya</cp:lastModifiedBy>
  <dcterms:created xsi:type="dcterms:W3CDTF">2025-01-10T12:02:05Z</dcterms:created>
  <dcterms:modified xsi:type="dcterms:W3CDTF">2025-01-10T14:02:58Z</dcterms:modified>
</cp:coreProperties>
</file>