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SJSU\Semester-2\BUS2-195\Assignments Dataset\"/>
    </mc:Choice>
  </mc:AlternateContent>
  <xr:revisionPtr revIDLastSave="0" documentId="13_ncr:1_{5A94A9CC-7583-451D-B4E5-2A72AB16FD63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arvel-DC" sheetId="2" r:id="rId1"/>
    <sheet name="Movies - LA#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9" i="3" l="1"/>
  <c r="N60" i="3"/>
  <c r="N61" i="3"/>
  <c r="L6" i="3"/>
  <c r="L7" i="3"/>
  <c r="L5" i="3"/>
  <c r="I3" i="3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17" i="2"/>
  <c r="J6" i="2"/>
  <c r="J7" i="2"/>
  <c r="J3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Singh</author>
  </authors>
  <commentList>
    <comment ref="J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Sandeep Singh:</t>
        </r>
        <r>
          <rPr>
            <sz val="9"/>
            <color indexed="81"/>
            <rFont val="Tahoma"/>
            <family val="2"/>
          </rPr>
          <t xml:space="preserve">
=COUNTIF(Selected range from A2:A65 using ctrl+shift+down and then comma ',' I2 which has "DC". So it will return count of all the DC movies</t>
        </r>
      </text>
    </comment>
    <comment ref="J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Sandeep Singh:=</t>
        </r>
        <r>
          <rPr>
            <sz val="9"/>
            <color indexed="81"/>
            <rFont val="Tahoma"/>
            <family val="2"/>
          </rPr>
          <t xml:space="preserve">
SUMIF(ctrl+shift+down at A2, then write I6, then select range of "Adjusted" using ctrl+shift+down from D2, press enter</t>
        </r>
      </text>
    </comment>
    <comment ref="J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Sandeep Singh:</t>
        </r>
        <r>
          <rPr>
            <sz val="9"/>
            <color indexed="81"/>
            <rFont val="Tahoma"/>
            <family val="2"/>
          </rPr>
          <t xml:space="preserve">
sum all the adjusted revenue grouping year, Use SUMIF(select range of years from C2 to last using ctrl+shift+down, select I17, then again ctrl shift down in Adjusted revenue  column</t>
        </r>
      </text>
    </comment>
  </commentList>
</comments>
</file>

<file path=xl/sharedStrings.xml><?xml version="1.0" encoding="utf-8"?>
<sst xmlns="http://schemas.openxmlformats.org/spreadsheetml/2006/main" count="277" uniqueCount="134">
  <si>
    <t>Company</t>
  </si>
  <si>
    <t>Film</t>
  </si>
  <si>
    <t>Release</t>
  </si>
  <si>
    <t>Adjusted</t>
  </si>
  <si>
    <t>Worldwide</t>
  </si>
  <si>
    <t>Domestic</t>
  </si>
  <si>
    <t>Foreign</t>
  </si>
  <si>
    <t>Marvel</t>
  </si>
  <si>
    <t>Avengers</t>
  </si>
  <si>
    <t>Iron Man 3</t>
  </si>
  <si>
    <t>DC</t>
  </si>
  <si>
    <t>The Dark Knight Rises</t>
  </si>
  <si>
    <t>The Dark Knight</t>
  </si>
  <si>
    <t>Superman</t>
  </si>
  <si>
    <t>Spider-Man</t>
  </si>
  <si>
    <t>Spider-Man 3</t>
  </si>
  <si>
    <t>Spider-Man 2</t>
  </si>
  <si>
    <t>Batman</t>
  </si>
  <si>
    <t>The Amazing Spider-Man</t>
  </si>
  <si>
    <t>X-Men: Days of Future Past</t>
  </si>
  <si>
    <t>Captain America: The Winter Soldier</t>
  </si>
  <si>
    <t>The Amazing Spider-Man 2</t>
  </si>
  <si>
    <t>Man of Steel</t>
  </si>
  <si>
    <t>Iron Man 2</t>
  </si>
  <si>
    <t>Thor: The Dark World</t>
  </si>
  <si>
    <t>Iron Man</t>
  </si>
  <si>
    <t>X-Men: The Last Stand</t>
  </si>
  <si>
    <t>X2: X-Men United</t>
  </si>
  <si>
    <t>Batman Forever</t>
  </si>
  <si>
    <t>Thor</t>
  </si>
  <si>
    <t>Superman Returns</t>
  </si>
  <si>
    <t>Batman Begins</t>
  </si>
  <si>
    <t>Batman Returns</t>
  </si>
  <si>
    <t>Guardians of the Galaxy</t>
  </si>
  <si>
    <t>X-Men</t>
  </si>
  <si>
    <t>Fantastic Four</t>
  </si>
  <si>
    <t>Captain America: The First Avenger</t>
  </si>
  <si>
    <t>X-Men: First Class</t>
  </si>
  <si>
    <t>Batman &amp; Robin</t>
  </si>
  <si>
    <t>Fantastic Four: Rise of the Silver Surfer</t>
  </si>
  <si>
    <t>Hulk</t>
  </si>
  <si>
    <t>Superman II</t>
  </si>
  <si>
    <t>The Incredible Hulk</t>
  </si>
  <si>
    <t>Constantine</t>
  </si>
  <si>
    <t>Ghost Rider</t>
  </si>
  <si>
    <t>Green Lantern</t>
  </si>
  <si>
    <t>League of Extraordinary Gentlemen</t>
  </si>
  <si>
    <t>Daredevil</t>
  </si>
  <si>
    <t>Watchmen</t>
  </si>
  <si>
    <t>Blade II</t>
  </si>
  <si>
    <t>Blade</t>
  </si>
  <si>
    <t>Blade: Trinity</t>
  </si>
  <si>
    <t>V for Vendetta</t>
  </si>
  <si>
    <t>Superman III</t>
  </si>
  <si>
    <t>Ghost Rider: Spirit of Vengeance</t>
  </si>
  <si>
    <t>Kick-Ass</t>
  </si>
  <si>
    <t>Catwoman</t>
  </si>
  <si>
    <t>Howard the Duck</t>
  </si>
  <si>
    <t>Elektra</t>
  </si>
  <si>
    <t>The Punisher</t>
  </si>
  <si>
    <t>Kick-Ass 2</t>
  </si>
  <si>
    <t>The Spirit</t>
  </si>
  <si>
    <t>Superman IV: The Quest for Peace</t>
  </si>
  <si>
    <t>Supergirl</t>
  </si>
  <si>
    <t>The Losers</t>
  </si>
  <si>
    <t>Batman: The Movie</t>
  </si>
  <si>
    <t>Jonah Hex</t>
  </si>
  <si>
    <t>Punisher: War Zone</t>
  </si>
  <si>
    <t>Steel</t>
  </si>
  <si>
    <t>The Return of Swamp Thing</t>
  </si>
  <si>
    <t>Captain America</t>
  </si>
  <si>
    <t>Swamp Thing</t>
  </si>
  <si>
    <t>Title</t>
  </si>
  <si>
    <t>MPAA</t>
  </si>
  <si>
    <t>Budget</t>
  </si>
  <si>
    <t>Gross</t>
  </si>
  <si>
    <t>Length</t>
  </si>
  <si>
    <t>Rating</t>
  </si>
  <si>
    <t>8 Mile</t>
  </si>
  <si>
    <t>R</t>
  </si>
  <si>
    <t>Alone in the Dark</t>
  </si>
  <si>
    <t>Aviator</t>
  </si>
  <si>
    <t>PG-13</t>
  </si>
  <si>
    <t>Big Fish</t>
  </si>
  <si>
    <t>Bourne Identity</t>
  </si>
  <si>
    <t>Break-Up</t>
  </si>
  <si>
    <t>Charlie's Angels: Full Throttle</t>
  </si>
  <si>
    <t>Collateral</t>
  </si>
  <si>
    <t>Crash</t>
  </si>
  <si>
    <t>Daddy Day Care</t>
  </si>
  <si>
    <t>PG</t>
  </si>
  <si>
    <t>DaVinci Code</t>
  </si>
  <si>
    <t>Eternal Sunshine of the Spotless Mind</t>
  </si>
  <si>
    <t>From Justin to Kelly</t>
  </si>
  <si>
    <t>Harry Potter Goblet of Fire</t>
  </si>
  <si>
    <t>Hostel</t>
  </si>
  <si>
    <t>House of the Dead</t>
  </si>
  <si>
    <t>Last Samurai</t>
  </si>
  <si>
    <t>Million Dollar Baby</t>
  </si>
  <si>
    <t>Pirates of the Carribbean (II)</t>
  </si>
  <si>
    <t>Rollerball</t>
  </si>
  <si>
    <t>S.W.A.T.</t>
  </si>
  <si>
    <t>Secret Window</t>
  </si>
  <si>
    <t>Signs</t>
  </si>
  <si>
    <t>Silent Hill</t>
  </si>
  <si>
    <t>Son of the Mask</t>
  </si>
  <si>
    <t>Star Wars III</t>
  </si>
  <si>
    <t>Sum of All Fears</t>
  </si>
  <si>
    <t>The Pianist</t>
  </si>
  <si>
    <t>The Village</t>
  </si>
  <si>
    <t>Van Helsing</t>
  </si>
  <si>
    <t>Vanilla Sky</t>
  </si>
  <si>
    <t>Walk the Line</t>
  </si>
  <si>
    <t>War of the Worlds</t>
  </si>
  <si>
    <t>Wedding Crashers</t>
  </si>
  <si>
    <t>Homework Assignemnt</t>
  </si>
  <si>
    <t>1. Format Table with Blue Color Scheme</t>
  </si>
  <si>
    <t>2. Find the average Rating for all the movies</t>
  </si>
  <si>
    <t xml:space="preserve">3. Create a Pie Chart with MPAA Categories. Include a title, legend, and %. </t>
  </si>
  <si>
    <t xml:space="preserve">6. Make one other inference/chart/graph/formula of your choice. </t>
  </si>
  <si>
    <t>WITHIN TABLE</t>
  </si>
  <si>
    <t>VISUAL</t>
  </si>
  <si>
    <t>5. Create a Combo Chart with all PG-13 movies with Bars for Budget and Lines for Gross. Include title, labeled X&amp;Y axis, labeled Series.</t>
  </si>
  <si>
    <t xml:space="preserve">4. Create a Bar Chart with all Rated R movies and their Rating. Include title, labeled X&amp;Y axis, and values. </t>
  </si>
  <si>
    <t>#of Movies</t>
  </si>
  <si>
    <t>Total Rev</t>
  </si>
  <si>
    <t>Using remove duplicates removed repeated years</t>
  </si>
  <si>
    <t>Ratings</t>
  </si>
  <si>
    <t>R-Movies</t>
  </si>
  <si>
    <t>Movies</t>
  </si>
  <si>
    <t>Types</t>
  </si>
  <si>
    <t>MPAA Ratings</t>
  </si>
  <si>
    <t>Gross Revenue</t>
  </si>
  <si>
    <t>Below at 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</si>
</sst>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44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1" xfId="2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2" xfId="0" applyFont="1" applyBorder="1"/>
    <xf numFmtId="0" fontId="3" fillId="3" borderId="0" xfId="2" applyNumberFormat="1" applyFont="1" applyFill="1" applyBorder="1" applyAlignment="1"/>
    <xf numFmtId="0" fontId="3" fillId="0" borderId="0" xfId="2" applyNumberFormat="1" applyFont="1" applyBorder="1" applyAlignment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7" fillId="0" borderId="0" xfId="0" applyFont="1"/>
    <xf numFmtId="44" fontId="7" fillId="0" borderId="0" xfId="1" applyFont="1"/>
  </cellXfs>
  <cellStyles count="3">
    <cellStyle name="Currency" xfId="1" builtinId="4"/>
    <cellStyle name="Normal" xfId="0" builtinId="0"/>
    <cellStyle name="Normal 2" xfId="2" xr:uid="{00000000-0005-0000-0000-000002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 Style 1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 vs Marvel Movies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'Marvel-DC'!$I$2:$I$3</c:f>
              <c:strCache>
                <c:ptCount val="2"/>
                <c:pt idx="0">
                  <c:v>DC</c:v>
                </c:pt>
                <c:pt idx="1">
                  <c:v>Marvel</c:v>
                </c:pt>
              </c:strCache>
            </c:strRef>
          </c:cat>
          <c:val>
            <c:numRef>
              <c:f>'Marvel-DC'!$J$2:$J$3</c:f>
              <c:numCache>
                <c:formatCode>General</c:formatCode>
                <c:ptCount val="2"/>
                <c:pt idx="0">
                  <c:v>27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6-49DC-B780-C8CA6F3486B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Movies</a:t>
            </a:r>
            <a:r>
              <a:rPr lang="en-US" baseline="0"/>
              <a:t> </a:t>
            </a:r>
            <a:r>
              <a:rPr lang="en-US"/>
              <a:t>Avg</a:t>
            </a:r>
            <a:r>
              <a:rPr lang="en-US" baseline="0"/>
              <a:t> Revenue/Year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numRef>
              <c:f>'Marvel-DC'!$I$17:$I$44</c:f>
              <c:numCache>
                <c:formatCode>General</c:formatCode>
                <c:ptCount val="28"/>
                <c:pt idx="0">
                  <c:v>1966</c:v>
                </c:pt>
                <c:pt idx="1">
                  <c:v>1978</c:v>
                </c:pt>
                <c:pt idx="2">
                  <c:v>1980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1986</c:v>
                </c:pt>
                <c:pt idx="7">
                  <c:v>1987</c:v>
                </c:pt>
                <c:pt idx="8">
                  <c:v>1989</c:v>
                </c:pt>
                <c:pt idx="9">
                  <c:v>1990</c:v>
                </c:pt>
                <c:pt idx="10">
                  <c:v>1992</c:v>
                </c:pt>
                <c:pt idx="11">
                  <c:v>1995</c:v>
                </c:pt>
                <c:pt idx="12">
                  <c:v>1997</c:v>
                </c:pt>
                <c:pt idx="13">
                  <c:v>1998</c:v>
                </c:pt>
                <c:pt idx="14">
                  <c:v>2000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</c:numCache>
            </c:numRef>
          </c:cat>
          <c:val>
            <c:numRef>
              <c:f>'Marvel-DC'!$J$17:$J$44</c:f>
              <c:numCache>
                <c:formatCode>General</c:formatCode>
                <c:ptCount val="28"/>
                <c:pt idx="0">
                  <c:v>22.060185000000001</c:v>
                </c:pt>
                <c:pt idx="1">
                  <c:v>1097.039</c:v>
                </c:pt>
                <c:pt idx="2">
                  <c:v>312.80636500000003</c:v>
                </c:pt>
                <c:pt idx="3">
                  <c:v>21</c:v>
                </c:pt>
                <c:pt idx="4">
                  <c:v>143.40598299999999</c:v>
                </c:pt>
                <c:pt idx="5">
                  <c:v>32.782736999999997</c:v>
                </c:pt>
                <c:pt idx="6">
                  <c:v>82.524005000000002</c:v>
                </c:pt>
                <c:pt idx="7">
                  <c:v>32.887349999999998</c:v>
                </c:pt>
                <c:pt idx="8">
                  <c:v>791.74923100000001</c:v>
                </c:pt>
                <c:pt idx="9">
                  <c:v>1.8544000000000001E-2</c:v>
                </c:pt>
                <c:pt idx="10">
                  <c:v>453.10353400000002</c:v>
                </c:pt>
                <c:pt idx="11">
                  <c:v>526.10281199999997</c:v>
                </c:pt>
                <c:pt idx="12">
                  <c:v>356.14009900000002</c:v>
                </c:pt>
                <c:pt idx="13">
                  <c:v>191.74525199999999</c:v>
                </c:pt>
                <c:pt idx="14">
                  <c:v>410.00518199999999</c:v>
                </c:pt>
                <c:pt idx="15">
                  <c:v>1293.5141880000001</c:v>
                </c:pt>
                <c:pt idx="16">
                  <c:v>1309.7495299999998</c:v>
                </c:pt>
                <c:pt idx="17">
                  <c:v>1323.648629</c:v>
                </c:pt>
                <c:pt idx="18">
                  <c:v>1372.256224</c:v>
                </c:pt>
                <c:pt idx="19">
                  <c:v>1005.047163</c:v>
                </c:pt>
                <c:pt idx="20">
                  <c:v>1618.643192</c:v>
                </c:pt>
                <c:pt idx="21">
                  <c:v>2105.0378829999995</c:v>
                </c:pt>
                <c:pt idx="22">
                  <c:v>205.73585299999999</c:v>
                </c:pt>
                <c:pt idx="23">
                  <c:v>830.82963199999995</c:v>
                </c:pt>
                <c:pt idx="24">
                  <c:v>1475.82591</c:v>
                </c:pt>
                <c:pt idx="25">
                  <c:v>3625.2392890000001</c:v>
                </c:pt>
                <c:pt idx="26">
                  <c:v>2647.8905960000002</c:v>
                </c:pt>
                <c:pt idx="27">
                  <c:v>2584.9735679999999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C-4A6D-AB9A-000BB28D8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33472"/>
        <c:axId val="42639360"/>
      </c:lineChart>
      <c:dateAx>
        <c:axId val="42633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639360"/>
        <c:crosses val="autoZero"/>
        <c:auto val="0"/>
        <c:lblOffset val="100"/>
        <c:baseTimeUnit val="days"/>
      </c:dateAx>
      <c:valAx>
        <c:axId val="426393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26334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Movies Revenue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'Marvel-DC'!$B$2:$B$28</c:f>
              <c:strCache>
                <c:ptCount val="27"/>
                <c:pt idx="0">
                  <c:v>Batman: The Movie</c:v>
                </c:pt>
                <c:pt idx="1">
                  <c:v>Superman</c:v>
                </c:pt>
                <c:pt idx="2">
                  <c:v>Superman II</c:v>
                </c:pt>
                <c:pt idx="3">
                  <c:v>Swamp Thing</c:v>
                </c:pt>
                <c:pt idx="4">
                  <c:v>Superman III</c:v>
                </c:pt>
                <c:pt idx="5">
                  <c:v>Supergirl</c:v>
                </c:pt>
                <c:pt idx="6">
                  <c:v>Superman IV: The Quest for Peace</c:v>
                </c:pt>
                <c:pt idx="7">
                  <c:v>Batman</c:v>
                </c:pt>
                <c:pt idx="8">
                  <c:v>The Return of Swamp Thing</c:v>
                </c:pt>
                <c:pt idx="9">
                  <c:v>Batman Returns</c:v>
                </c:pt>
                <c:pt idx="10">
                  <c:v>Batman Forever</c:v>
                </c:pt>
                <c:pt idx="11">
                  <c:v>Batman &amp; Robin</c:v>
                </c:pt>
                <c:pt idx="12">
                  <c:v>Steel</c:v>
                </c:pt>
                <c:pt idx="13">
                  <c:v>League of Extraordinary Gentlemen</c:v>
                </c:pt>
                <c:pt idx="14">
                  <c:v>Catwoman</c:v>
                </c:pt>
                <c:pt idx="15">
                  <c:v>Batman Begins</c:v>
                </c:pt>
                <c:pt idx="16">
                  <c:v>Constantine</c:v>
                </c:pt>
                <c:pt idx="17">
                  <c:v>V for Vendetta</c:v>
                </c:pt>
                <c:pt idx="18">
                  <c:v>Superman Returns</c:v>
                </c:pt>
                <c:pt idx="19">
                  <c:v>The Dark Knight</c:v>
                </c:pt>
                <c:pt idx="20">
                  <c:v>The Spirit</c:v>
                </c:pt>
                <c:pt idx="21">
                  <c:v>Watchmen</c:v>
                </c:pt>
                <c:pt idx="22">
                  <c:v>The Losers</c:v>
                </c:pt>
                <c:pt idx="23">
                  <c:v>Jonah Hex</c:v>
                </c:pt>
                <c:pt idx="24">
                  <c:v>Green Lantern</c:v>
                </c:pt>
                <c:pt idx="25">
                  <c:v>The Dark Knight Rises</c:v>
                </c:pt>
                <c:pt idx="26">
                  <c:v>Man of Steel</c:v>
                </c:pt>
              </c:strCache>
            </c:strRef>
          </c:cat>
          <c:val>
            <c:numRef>
              <c:f>'Marvel-DC'!$D$2:$D$28</c:f>
              <c:numCache>
                <c:formatCode>_("$"* #,##0.00_);_("$"* \(#,##0.00\);_("$"* "-"??_);_(@_)</c:formatCode>
                <c:ptCount val="27"/>
                <c:pt idx="0">
                  <c:v>22.060185000000001</c:v>
                </c:pt>
                <c:pt idx="1">
                  <c:v>1097.039</c:v>
                </c:pt>
                <c:pt idx="2">
                  <c:v>312.80636500000003</c:v>
                </c:pt>
                <c:pt idx="3">
                  <c:v>21</c:v>
                </c:pt>
                <c:pt idx="4">
                  <c:v>143.40598299999999</c:v>
                </c:pt>
                <c:pt idx="5">
                  <c:v>32.782736999999997</c:v>
                </c:pt>
                <c:pt idx="6">
                  <c:v>32.887349999999998</c:v>
                </c:pt>
                <c:pt idx="7">
                  <c:v>790.35388</c:v>
                </c:pt>
                <c:pt idx="8">
                  <c:v>0.37047099999999999</c:v>
                </c:pt>
                <c:pt idx="9">
                  <c:v>453.10353400000002</c:v>
                </c:pt>
                <c:pt idx="10">
                  <c:v>526.10281199999997</c:v>
                </c:pt>
                <c:pt idx="11">
                  <c:v>353.60029200000002</c:v>
                </c:pt>
                <c:pt idx="12">
                  <c:v>2.5398070000000001</c:v>
                </c:pt>
                <c:pt idx="13">
                  <c:v>232.11921100000001</c:v>
                </c:pt>
                <c:pt idx="14">
                  <c:v>103.551571</c:v>
                </c:pt>
                <c:pt idx="15">
                  <c:v>456.51612299999999</c:v>
                </c:pt>
                <c:pt idx="16">
                  <c:v>281.66045300000002</c:v>
                </c:pt>
                <c:pt idx="17">
                  <c:v>161.65260699999999</c:v>
                </c:pt>
                <c:pt idx="18">
                  <c:v>462.17804599999999</c:v>
                </c:pt>
                <c:pt idx="19">
                  <c:v>1111.6243119999999</c:v>
                </c:pt>
                <c:pt idx="20">
                  <c:v>43.191298000000003</c:v>
                </c:pt>
                <c:pt idx="21">
                  <c:v>205.73585299999999</c:v>
                </c:pt>
                <c:pt idx="22">
                  <c:v>32.100704</c:v>
                </c:pt>
                <c:pt idx="23">
                  <c:v>11.913114</c:v>
                </c:pt>
                <c:pt idx="24">
                  <c:v>232.86109400000001</c:v>
                </c:pt>
                <c:pt idx="25">
                  <c:v>1125.323899</c:v>
                </c:pt>
                <c:pt idx="26">
                  <c:v>683.22413400000005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8-4D55-AFD5-513574A9A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354624"/>
        <c:axId val="93413760"/>
      </c:barChart>
      <c:catAx>
        <c:axId val="9335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413760"/>
        <c:crosses val="autoZero"/>
        <c:auto val="1"/>
        <c:lblAlgn val="ctr"/>
        <c:lblOffset val="100"/>
        <c:noMultiLvlLbl val="0"/>
      </c:catAx>
      <c:valAx>
        <c:axId val="93413760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9335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 Movies Revenue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Domestic</c:v>
          </c:tx>
          <c:invertIfNegative val="0"/>
          <c:cat>
            <c:strRef>
              <c:f>'Marvel-DC'!$B$2:$B$28</c:f>
              <c:strCache>
                <c:ptCount val="27"/>
                <c:pt idx="0">
                  <c:v>Batman: The Movie</c:v>
                </c:pt>
                <c:pt idx="1">
                  <c:v>Superman</c:v>
                </c:pt>
                <c:pt idx="2">
                  <c:v>Superman II</c:v>
                </c:pt>
                <c:pt idx="3">
                  <c:v>Swamp Thing</c:v>
                </c:pt>
                <c:pt idx="4">
                  <c:v>Superman III</c:v>
                </c:pt>
                <c:pt idx="5">
                  <c:v>Supergirl</c:v>
                </c:pt>
                <c:pt idx="6">
                  <c:v>Superman IV: The Quest for Peace</c:v>
                </c:pt>
                <c:pt idx="7">
                  <c:v>Batman</c:v>
                </c:pt>
                <c:pt idx="8">
                  <c:v>The Return of Swamp Thing</c:v>
                </c:pt>
                <c:pt idx="9">
                  <c:v>Batman Returns</c:v>
                </c:pt>
                <c:pt idx="10">
                  <c:v>Batman Forever</c:v>
                </c:pt>
                <c:pt idx="11">
                  <c:v>Batman &amp; Robin</c:v>
                </c:pt>
                <c:pt idx="12">
                  <c:v>Steel</c:v>
                </c:pt>
                <c:pt idx="13">
                  <c:v>League of Extraordinary Gentlemen</c:v>
                </c:pt>
                <c:pt idx="14">
                  <c:v>Catwoman</c:v>
                </c:pt>
                <c:pt idx="15">
                  <c:v>Batman Begins</c:v>
                </c:pt>
                <c:pt idx="16">
                  <c:v>Constantine</c:v>
                </c:pt>
                <c:pt idx="17">
                  <c:v>V for Vendetta</c:v>
                </c:pt>
                <c:pt idx="18">
                  <c:v>Superman Returns</c:v>
                </c:pt>
                <c:pt idx="19">
                  <c:v>The Dark Knight</c:v>
                </c:pt>
                <c:pt idx="20">
                  <c:v>The Spirit</c:v>
                </c:pt>
                <c:pt idx="21">
                  <c:v>Watchmen</c:v>
                </c:pt>
                <c:pt idx="22">
                  <c:v>The Losers</c:v>
                </c:pt>
                <c:pt idx="23">
                  <c:v>Jonah Hex</c:v>
                </c:pt>
                <c:pt idx="24">
                  <c:v>Green Lantern</c:v>
                </c:pt>
                <c:pt idx="25">
                  <c:v>The Dark Knight Rises</c:v>
                </c:pt>
                <c:pt idx="26">
                  <c:v>Man of Steel</c:v>
                </c:pt>
              </c:strCache>
            </c:strRef>
          </c:cat>
          <c:val>
            <c:numRef>
              <c:f>'Marvel-DC'!$F$2:$F$28</c:f>
              <c:numCache>
                <c:formatCode>_("$"* #,##0.00_);_("$"* \(#,##0.00\);_("$"* "-"??_);_(@_)</c:formatCode>
                <c:ptCount val="27"/>
                <c:pt idx="0">
                  <c:v>3</c:v>
                </c:pt>
                <c:pt idx="1">
                  <c:v>134.218018</c:v>
                </c:pt>
                <c:pt idx="2">
                  <c:v>108.185706</c:v>
                </c:pt>
                <c:pt idx="3">
                  <c:v>5</c:v>
                </c:pt>
                <c:pt idx="4">
                  <c:v>59.950623</c:v>
                </c:pt>
                <c:pt idx="5">
                  <c:v>14.296438</c:v>
                </c:pt>
                <c:pt idx="6">
                  <c:v>10</c:v>
                </c:pt>
                <c:pt idx="7">
                  <c:v>251.18892399999999</c:v>
                </c:pt>
                <c:pt idx="8">
                  <c:v>0.19281599999999999</c:v>
                </c:pt>
                <c:pt idx="9">
                  <c:v>162.83169799999999</c:v>
                </c:pt>
                <c:pt idx="10">
                  <c:v>184.03111200000001</c:v>
                </c:pt>
                <c:pt idx="11">
                  <c:v>107.32519499999999</c:v>
                </c:pt>
                <c:pt idx="12">
                  <c:v>1.7109719999999999</c:v>
                </c:pt>
                <c:pt idx="13">
                  <c:v>66.465204</c:v>
                </c:pt>
                <c:pt idx="14">
                  <c:v>40.202379000000001</c:v>
                </c:pt>
                <c:pt idx="15">
                  <c:v>206.85243199999999</c:v>
                </c:pt>
                <c:pt idx="16">
                  <c:v>75.976178000000004</c:v>
                </c:pt>
                <c:pt idx="17">
                  <c:v>70.511035000000007</c:v>
                </c:pt>
                <c:pt idx="18">
                  <c:v>200.08119199999999</c:v>
                </c:pt>
                <c:pt idx="19">
                  <c:v>534.85844399999996</c:v>
                </c:pt>
                <c:pt idx="20">
                  <c:v>19.806187999999999</c:v>
                </c:pt>
                <c:pt idx="21">
                  <c:v>107.509799</c:v>
                </c:pt>
                <c:pt idx="22">
                  <c:v>23.591432000000001</c:v>
                </c:pt>
                <c:pt idx="23">
                  <c:v>10.547117</c:v>
                </c:pt>
                <c:pt idx="24">
                  <c:v>116.60117200000001</c:v>
                </c:pt>
                <c:pt idx="25">
                  <c:v>448.13909899999999</c:v>
                </c:pt>
                <c:pt idx="26">
                  <c:v>291.04551800000002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8-4833-860A-3F912D135035}"/>
            </c:ext>
          </c:extLst>
        </c:ser>
        <c:ser>
          <c:idx val="1"/>
          <c:order val="1"/>
          <c:tx>
            <c:v>Foreign</c:v>
          </c:tx>
          <c:invertIfNegative val="0"/>
          <c:cat>
            <c:strRef>
              <c:f>'Marvel-DC'!$B$2:$B$28</c:f>
              <c:strCache>
                <c:ptCount val="27"/>
                <c:pt idx="0">
                  <c:v>Batman: The Movie</c:v>
                </c:pt>
                <c:pt idx="1">
                  <c:v>Superman</c:v>
                </c:pt>
                <c:pt idx="2">
                  <c:v>Superman II</c:v>
                </c:pt>
                <c:pt idx="3">
                  <c:v>Swamp Thing</c:v>
                </c:pt>
                <c:pt idx="4">
                  <c:v>Superman III</c:v>
                </c:pt>
                <c:pt idx="5">
                  <c:v>Supergirl</c:v>
                </c:pt>
                <c:pt idx="6">
                  <c:v>Superman IV: The Quest for Peace</c:v>
                </c:pt>
                <c:pt idx="7">
                  <c:v>Batman</c:v>
                </c:pt>
                <c:pt idx="8">
                  <c:v>The Return of Swamp Thing</c:v>
                </c:pt>
                <c:pt idx="9">
                  <c:v>Batman Returns</c:v>
                </c:pt>
                <c:pt idx="10">
                  <c:v>Batman Forever</c:v>
                </c:pt>
                <c:pt idx="11">
                  <c:v>Batman &amp; Robin</c:v>
                </c:pt>
                <c:pt idx="12">
                  <c:v>Steel</c:v>
                </c:pt>
                <c:pt idx="13">
                  <c:v>League of Extraordinary Gentlemen</c:v>
                </c:pt>
                <c:pt idx="14">
                  <c:v>Catwoman</c:v>
                </c:pt>
                <c:pt idx="15">
                  <c:v>Batman Begins</c:v>
                </c:pt>
                <c:pt idx="16">
                  <c:v>Constantine</c:v>
                </c:pt>
                <c:pt idx="17">
                  <c:v>V for Vendetta</c:v>
                </c:pt>
                <c:pt idx="18">
                  <c:v>Superman Returns</c:v>
                </c:pt>
                <c:pt idx="19">
                  <c:v>The Dark Knight</c:v>
                </c:pt>
                <c:pt idx="20">
                  <c:v>The Spirit</c:v>
                </c:pt>
                <c:pt idx="21">
                  <c:v>Watchmen</c:v>
                </c:pt>
                <c:pt idx="22">
                  <c:v>The Losers</c:v>
                </c:pt>
                <c:pt idx="23">
                  <c:v>Jonah Hex</c:v>
                </c:pt>
                <c:pt idx="24">
                  <c:v>Green Lantern</c:v>
                </c:pt>
                <c:pt idx="25">
                  <c:v>The Dark Knight Rises</c:v>
                </c:pt>
                <c:pt idx="26">
                  <c:v>Man of Steel</c:v>
                </c:pt>
              </c:strCache>
            </c:strRef>
          </c:cat>
          <c:val>
            <c:numRef>
              <c:f>'Marvel-DC'!$G$2:$G$28</c:f>
              <c:numCache>
                <c:formatCode>_("$"* #,##0.00_);_("$"* \(#,##0.00\);_("$"* "-"??_);_(@_)</c:formatCode>
                <c:ptCount val="27"/>
                <c:pt idx="0">
                  <c:v>0</c:v>
                </c:pt>
                <c:pt idx="1">
                  <c:v>166</c:v>
                </c:pt>
                <c:pt idx="2">
                  <c:v>0</c:v>
                </c:pt>
                <c:pt idx="3">
                  <c:v>4.5</c:v>
                </c:pt>
                <c:pt idx="4">
                  <c:v>0</c:v>
                </c:pt>
                <c:pt idx="5">
                  <c:v>0</c:v>
                </c:pt>
                <c:pt idx="6">
                  <c:v>5.68</c:v>
                </c:pt>
                <c:pt idx="7">
                  <c:v>160.16</c:v>
                </c:pt>
                <c:pt idx="8">
                  <c:v>0</c:v>
                </c:pt>
                <c:pt idx="9">
                  <c:v>103.990656</c:v>
                </c:pt>
                <c:pt idx="10">
                  <c:v>152.49803199999999</c:v>
                </c:pt>
                <c:pt idx="11">
                  <c:v>130.88192699999999</c:v>
                </c:pt>
                <c:pt idx="12">
                  <c:v>1.71</c:v>
                </c:pt>
                <c:pt idx="13">
                  <c:v>112.8</c:v>
                </c:pt>
                <c:pt idx="14">
                  <c:v>41.9</c:v>
                </c:pt>
                <c:pt idx="15">
                  <c:v>167.366241</c:v>
                </c:pt>
                <c:pt idx="16">
                  <c:v>154.90854999999999</c:v>
                </c:pt>
                <c:pt idx="17">
                  <c:v>62</c:v>
                </c:pt>
                <c:pt idx="18">
                  <c:v>191</c:v>
                </c:pt>
                <c:pt idx="19">
                  <c:v>469.7</c:v>
                </c:pt>
                <c:pt idx="20">
                  <c:v>19.225148999999998</c:v>
                </c:pt>
                <c:pt idx="21">
                  <c:v>77.749184</c:v>
                </c:pt>
                <c:pt idx="22">
                  <c:v>5.7882910000000001</c:v>
                </c:pt>
                <c:pt idx="23">
                  <c:v>0.35619499999999998</c:v>
                </c:pt>
                <c:pt idx="24">
                  <c:v>103.25</c:v>
                </c:pt>
                <c:pt idx="25">
                  <c:v>636.29999999999995</c:v>
                </c:pt>
                <c:pt idx="26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8-4833-860A-3F912D135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38464"/>
        <c:axId val="95452160"/>
      </c:barChart>
      <c:lineChart>
        <c:grouping val="standard"/>
        <c:varyColors val="0"/>
        <c:ser>
          <c:idx val="2"/>
          <c:order val="2"/>
          <c:tx>
            <c:v>Adjusted</c:v>
          </c:tx>
          <c:marker>
            <c:symbol val="none"/>
          </c:marker>
          <c:cat>
            <c:strRef>
              <c:f>'Marvel-DC'!$B$2:$B$28</c:f>
              <c:strCache>
                <c:ptCount val="27"/>
                <c:pt idx="0">
                  <c:v>Batman: The Movie</c:v>
                </c:pt>
                <c:pt idx="1">
                  <c:v>Superman</c:v>
                </c:pt>
                <c:pt idx="2">
                  <c:v>Superman II</c:v>
                </c:pt>
                <c:pt idx="3">
                  <c:v>Swamp Thing</c:v>
                </c:pt>
                <c:pt idx="4">
                  <c:v>Superman III</c:v>
                </c:pt>
                <c:pt idx="5">
                  <c:v>Supergirl</c:v>
                </c:pt>
                <c:pt idx="6">
                  <c:v>Superman IV: The Quest for Peace</c:v>
                </c:pt>
                <c:pt idx="7">
                  <c:v>Batman</c:v>
                </c:pt>
                <c:pt idx="8">
                  <c:v>The Return of Swamp Thing</c:v>
                </c:pt>
                <c:pt idx="9">
                  <c:v>Batman Returns</c:v>
                </c:pt>
                <c:pt idx="10">
                  <c:v>Batman Forever</c:v>
                </c:pt>
                <c:pt idx="11">
                  <c:v>Batman &amp; Robin</c:v>
                </c:pt>
                <c:pt idx="12">
                  <c:v>Steel</c:v>
                </c:pt>
                <c:pt idx="13">
                  <c:v>League of Extraordinary Gentlemen</c:v>
                </c:pt>
                <c:pt idx="14">
                  <c:v>Catwoman</c:v>
                </c:pt>
                <c:pt idx="15">
                  <c:v>Batman Begins</c:v>
                </c:pt>
                <c:pt idx="16">
                  <c:v>Constantine</c:v>
                </c:pt>
                <c:pt idx="17">
                  <c:v>V for Vendetta</c:v>
                </c:pt>
                <c:pt idx="18">
                  <c:v>Superman Returns</c:v>
                </c:pt>
                <c:pt idx="19">
                  <c:v>The Dark Knight</c:v>
                </c:pt>
                <c:pt idx="20">
                  <c:v>The Spirit</c:v>
                </c:pt>
                <c:pt idx="21">
                  <c:v>Watchmen</c:v>
                </c:pt>
                <c:pt idx="22">
                  <c:v>The Losers</c:v>
                </c:pt>
                <c:pt idx="23">
                  <c:v>Jonah Hex</c:v>
                </c:pt>
                <c:pt idx="24">
                  <c:v>Green Lantern</c:v>
                </c:pt>
                <c:pt idx="25">
                  <c:v>The Dark Knight Rises</c:v>
                </c:pt>
                <c:pt idx="26">
                  <c:v>Man of Steel</c:v>
                </c:pt>
              </c:strCache>
            </c:strRef>
          </c:cat>
          <c:val>
            <c:numRef>
              <c:f>'Marvel-DC'!$D$2:$D$28</c:f>
              <c:numCache>
                <c:formatCode>_("$"* #,##0.00_);_("$"* \(#,##0.00\);_("$"* "-"??_);_(@_)</c:formatCode>
                <c:ptCount val="27"/>
                <c:pt idx="0">
                  <c:v>22.060185000000001</c:v>
                </c:pt>
                <c:pt idx="1">
                  <c:v>1097.039</c:v>
                </c:pt>
                <c:pt idx="2">
                  <c:v>312.80636500000003</c:v>
                </c:pt>
                <c:pt idx="3">
                  <c:v>21</c:v>
                </c:pt>
                <c:pt idx="4">
                  <c:v>143.40598299999999</c:v>
                </c:pt>
                <c:pt idx="5">
                  <c:v>32.782736999999997</c:v>
                </c:pt>
                <c:pt idx="6">
                  <c:v>32.887349999999998</c:v>
                </c:pt>
                <c:pt idx="7">
                  <c:v>790.35388</c:v>
                </c:pt>
                <c:pt idx="8">
                  <c:v>0.37047099999999999</c:v>
                </c:pt>
                <c:pt idx="9">
                  <c:v>453.10353400000002</c:v>
                </c:pt>
                <c:pt idx="10">
                  <c:v>526.10281199999997</c:v>
                </c:pt>
                <c:pt idx="11">
                  <c:v>353.60029200000002</c:v>
                </c:pt>
                <c:pt idx="12">
                  <c:v>2.5398070000000001</c:v>
                </c:pt>
                <c:pt idx="13">
                  <c:v>232.11921100000001</c:v>
                </c:pt>
                <c:pt idx="14">
                  <c:v>103.551571</c:v>
                </c:pt>
                <c:pt idx="15">
                  <c:v>456.51612299999999</c:v>
                </c:pt>
                <c:pt idx="16">
                  <c:v>281.66045300000002</c:v>
                </c:pt>
                <c:pt idx="17">
                  <c:v>161.65260699999999</c:v>
                </c:pt>
                <c:pt idx="18">
                  <c:v>462.17804599999999</c:v>
                </c:pt>
                <c:pt idx="19">
                  <c:v>1111.6243119999999</c:v>
                </c:pt>
                <c:pt idx="20">
                  <c:v>43.191298000000003</c:v>
                </c:pt>
                <c:pt idx="21">
                  <c:v>205.73585299999999</c:v>
                </c:pt>
                <c:pt idx="22">
                  <c:v>32.100704</c:v>
                </c:pt>
                <c:pt idx="23">
                  <c:v>11.913114</c:v>
                </c:pt>
                <c:pt idx="24">
                  <c:v>232.86109400000001</c:v>
                </c:pt>
                <c:pt idx="25">
                  <c:v>1125.323899</c:v>
                </c:pt>
                <c:pt idx="26">
                  <c:v>683.22413400000005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8-4833-860A-3F912D135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38464"/>
        <c:axId val="95452160"/>
      </c:lineChart>
      <c:catAx>
        <c:axId val="9503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Movies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95452160"/>
        <c:crosses val="autoZero"/>
        <c:auto val="1"/>
        <c:lblAlgn val="ctr"/>
        <c:lblOffset val="100"/>
        <c:noMultiLvlLbl val="0"/>
      </c:catAx>
      <c:valAx>
        <c:axId val="95452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(in millions)</a:t>
                </a:r>
                <a:endParaRPr lang="en-US"/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95038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MPAA Ratings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7D8-49E4-9E70-0C9BBC00AD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C5-4CAE-B743-2D9A328209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7D8-49E4-9E70-0C9BBC00AD5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'Movies - LA#3'!$K$5:$K$7</c:f>
              <c:strCache>
                <c:ptCount val="3"/>
                <c:pt idx="0">
                  <c:v>R</c:v>
                </c:pt>
                <c:pt idx="1">
                  <c:v>PG-13</c:v>
                </c:pt>
                <c:pt idx="2">
                  <c:v>PG</c:v>
                </c:pt>
              </c:strCache>
            </c:strRef>
          </c:cat>
          <c:val>
            <c:numRef>
              <c:f>'Movies - LA#3'!$L$5:$L$7</c:f>
              <c:numCache>
                <c:formatCode>General</c:formatCode>
                <c:ptCount val="3"/>
                <c:pt idx="0">
                  <c:v>12</c:v>
                </c:pt>
                <c:pt idx="1">
                  <c:v>20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5-4CAE-B743-2D9A3282096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49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R-Rated Movies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'Movies - LA#3'!$J$21:$J$32</c:f>
              <c:strCache>
                <c:ptCount val="12"/>
                <c:pt idx="0">
                  <c:v>8 Mile</c:v>
                </c:pt>
                <c:pt idx="1">
                  <c:v>Alone in the Dark</c:v>
                </c:pt>
                <c:pt idx="2">
                  <c:v>Collateral</c:v>
                </c:pt>
                <c:pt idx="3">
                  <c:v>Crash</c:v>
                </c:pt>
                <c:pt idx="4">
                  <c:v>Eternal Sunshine of the Spotless Mind</c:v>
                </c:pt>
                <c:pt idx="5">
                  <c:v>Hostel</c:v>
                </c:pt>
                <c:pt idx="6">
                  <c:v>House of the Dead</c:v>
                </c:pt>
                <c:pt idx="7">
                  <c:v>Last Samurai</c:v>
                </c:pt>
                <c:pt idx="8">
                  <c:v>Silent Hill</c:v>
                </c:pt>
                <c:pt idx="9">
                  <c:v>The Pianist</c:v>
                </c:pt>
                <c:pt idx="10">
                  <c:v>Vanilla Sky</c:v>
                </c:pt>
                <c:pt idx="11">
                  <c:v>Wedding Crashers</c:v>
                </c:pt>
              </c:strCache>
            </c:strRef>
          </c:cat>
          <c:val>
            <c:numRef>
              <c:f>'Movies - LA#3'!$K$21:$K$32</c:f>
              <c:numCache>
                <c:formatCode>General</c:formatCode>
                <c:ptCount val="12"/>
                <c:pt idx="0">
                  <c:v>6.7</c:v>
                </c:pt>
                <c:pt idx="1">
                  <c:v>2.2000000000000002</c:v>
                </c:pt>
                <c:pt idx="2">
                  <c:v>7.7</c:v>
                </c:pt>
                <c:pt idx="3">
                  <c:v>8.3000000000000007</c:v>
                </c:pt>
                <c:pt idx="4">
                  <c:v>8.6</c:v>
                </c:pt>
                <c:pt idx="5">
                  <c:v>5.8</c:v>
                </c:pt>
                <c:pt idx="6">
                  <c:v>2</c:v>
                </c:pt>
                <c:pt idx="7">
                  <c:v>7.8</c:v>
                </c:pt>
                <c:pt idx="8">
                  <c:v>6.6</c:v>
                </c:pt>
                <c:pt idx="9">
                  <c:v>8.5</c:v>
                </c:pt>
                <c:pt idx="10">
                  <c:v>6.8</c:v>
                </c:pt>
                <c:pt idx="11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D-4BB4-911D-7425CCEE5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20549567"/>
        <c:axId val="1068478335"/>
      </c:barChart>
      <c:catAx>
        <c:axId val="112054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>
                    <a:solidFill>
                      <a:schemeClr val="tx1"/>
                    </a:solidFill>
                  </a:rPr>
                  <a:t>Movies</a:t>
                </a:r>
              </a:p>
            </c:rich>
          </c:tx>
          <c:layout>
            <c:manualLayout>
              <c:xMode val="edge"/>
              <c:yMode val="edge"/>
              <c:x val="0.43904226897011006"/>
              <c:y val="0.823916469872054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78335"/>
        <c:crosses val="autoZero"/>
        <c:auto val="1"/>
        <c:lblAlgn val="ctr"/>
        <c:lblOffset val="100"/>
        <c:noMultiLvlLbl val="0"/>
      </c:catAx>
      <c:valAx>
        <c:axId val="106847833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Ratings</a:t>
                </a:r>
              </a:p>
            </c:rich>
          </c:tx>
          <c:layout>
            <c:manualLayout>
              <c:xMode val="edge"/>
              <c:yMode val="edge"/>
              <c:x val="2.1782178217821781E-2"/>
              <c:y val="0.23668000157251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2054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49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PG-13 Movies : Budget Vs Gross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'Movies - LA#3'!$J$35:$J$54</c:f>
              <c:strCache>
                <c:ptCount val="20"/>
                <c:pt idx="0">
                  <c:v>Aviator</c:v>
                </c:pt>
                <c:pt idx="1">
                  <c:v>Big Fish</c:v>
                </c:pt>
                <c:pt idx="2">
                  <c:v>Bourne Identity</c:v>
                </c:pt>
                <c:pt idx="3">
                  <c:v>Break-Up</c:v>
                </c:pt>
                <c:pt idx="4">
                  <c:v>Charlie's Angels: Full Throttle</c:v>
                </c:pt>
                <c:pt idx="5">
                  <c:v>DaVinci Code</c:v>
                </c:pt>
                <c:pt idx="6">
                  <c:v>Harry Potter Goblet of Fire</c:v>
                </c:pt>
                <c:pt idx="7">
                  <c:v>Million Dollar Baby</c:v>
                </c:pt>
                <c:pt idx="8">
                  <c:v>Pirates of the Carribbean (II)</c:v>
                </c:pt>
                <c:pt idx="9">
                  <c:v>Rollerball</c:v>
                </c:pt>
                <c:pt idx="10">
                  <c:v>S.W.A.T.</c:v>
                </c:pt>
                <c:pt idx="11">
                  <c:v>Secret Window</c:v>
                </c:pt>
                <c:pt idx="12">
                  <c:v>Signs</c:v>
                </c:pt>
                <c:pt idx="13">
                  <c:v>Spider-Man 2</c:v>
                </c:pt>
                <c:pt idx="14">
                  <c:v>Star Wars III</c:v>
                </c:pt>
                <c:pt idx="15">
                  <c:v>Sum of All Fears</c:v>
                </c:pt>
                <c:pt idx="16">
                  <c:v>The Village</c:v>
                </c:pt>
                <c:pt idx="17">
                  <c:v>Van Helsing</c:v>
                </c:pt>
                <c:pt idx="18">
                  <c:v>Walk the Line</c:v>
                </c:pt>
                <c:pt idx="19">
                  <c:v>War of the Worlds</c:v>
                </c:pt>
              </c:strCache>
            </c:strRef>
          </c:cat>
          <c:val>
            <c:numRef>
              <c:f>'Movies - LA#3'!$K$35:$K$54</c:f>
              <c:numCache>
                <c:formatCode>General</c:formatCode>
                <c:ptCount val="20"/>
                <c:pt idx="0">
                  <c:v>116</c:v>
                </c:pt>
                <c:pt idx="1">
                  <c:v>70</c:v>
                </c:pt>
                <c:pt idx="2">
                  <c:v>75</c:v>
                </c:pt>
                <c:pt idx="3">
                  <c:v>52</c:v>
                </c:pt>
                <c:pt idx="4">
                  <c:v>120</c:v>
                </c:pt>
                <c:pt idx="5">
                  <c:v>125</c:v>
                </c:pt>
                <c:pt idx="6">
                  <c:v>150</c:v>
                </c:pt>
                <c:pt idx="7">
                  <c:v>30</c:v>
                </c:pt>
                <c:pt idx="8">
                  <c:v>225</c:v>
                </c:pt>
                <c:pt idx="9">
                  <c:v>70</c:v>
                </c:pt>
                <c:pt idx="10">
                  <c:v>80</c:v>
                </c:pt>
                <c:pt idx="11">
                  <c:v>40</c:v>
                </c:pt>
                <c:pt idx="12">
                  <c:v>70</c:v>
                </c:pt>
                <c:pt idx="13">
                  <c:v>200</c:v>
                </c:pt>
                <c:pt idx="14">
                  <c:v>113</c:v>
                </c:pt>
                <c:pt idx="15">
                  <c:v>68</c:v>
                </c:pt>
                <c:pt idx="16">
                  <c:v>72</c:v>
                </c:pt>
                <c:pt idx="17">
                  <c:v>160</c:v>
                </c:pt>
                <c:pt idx="18">
                  <c:v>29</c:v>
                </c:pt>
                <c:pt idx="1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7-4C4F-B610-A9D3F4F97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8484991"/>
        <c:axId val="1122158015"/>
      </c:barChart>
      <c:lineChart>
        <c:grouping val="standard"/>
        <c:varyColors val="0"/>
        <c:ser>
          <c:idx val="1"/>
          <c:order val="1"/>
          <c:tx>
            <c:v>Gross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'Movies - LA#3'!$L$35:$L$54</c:f>
              <c:numCache>
                <c:formatCode>General</c:formatCode>
                <c:ptCount val="20"/>
                <c:pt idx="0">
                  <c:v>103</c:v>
                </c:pt>
                <c:pt idx="1">
                  <c:v>66</c:v>
                </c:pt>
                <c:pt idx="2">
                  <c:v>121</c:v>
                </c:pt>
                <c:pt idx="3">
                  <c:v>116</c:v>
                </c:pt>
                <c:pt idx="4">
                  <c:v>101</c:v>
                </c:pt>
                <c:pt idx="5">
                  <c:v>213</c:v>
                </c:pt>
                <c:pt idx="6">
                  <c:v>290</c:v>
                </c:pt>
                <c:pt idx="7">
                  <c:v>100</c:v>
                </c:pt>
                <c:pt idx="8">
                  <c:v>322</c:v>
                </c:pt>
                <c:pt idx="9">
                  <c:v>19</c:v>
                </c:pt>
                <c:pt idx="10">
                  <c:v>117</c:v>
                </c:pt>
                <c:pt idx="11">
                  <c:v>48</c:v>
                </c:pt>
                <c:pt idx="12">
                  <c:v>228</c:v>
                </c:pt>
                <c:pt idx="13">
                  <c:v>373</c:v>
                </c:pt>
                <c:pt idx="14">
                  <c:v>380</c:v>
                </c:pt>
                <c:pt idx="15">
                  <c:v>118</c:v>
                </c:pt>
                <c:pt idx="16">
                  <c:v>114</c:v>
                </c:pt>
                <c:pt idx="17">
                  <c:v>120</c:v>
                </c:pt>
                <c:pt idx="18">
                  <c:v>120</c:v>
                </c:pt>
                <c:pt idx="1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7-4C4F-B610-A9D3F4F97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484991"/>
        <c:axId val="1122158015"/>
      </c:lineChart>
      <c:catAx>
        <c:axId val="112848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 algn="ctr" rtl="0">
                  <a:defRPr lang="en-US" sz="12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Movies</a:t>
                </a:r>
              </a:p>
            </c:rich>
          </c:tx>
          <c:layout>
            <c:manualLayout>
              <c:xMode val="edge"/>
              <c:yMode val="edge"/>
              <c:x val="0.42133253260430575"/>
              <c:y val="0.8588878212053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 algn="ctr" rtl="0">
                <a:defRPr lang="en-US" sz="12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158015"/>
        <c:crosses val="autoZero"/>
        <c:auto val="1"/>
        <c:lblAlgn val="ctr"/>
        <c:lblOffset val="100"/>
        <c:noMultiLvlLbl val="0"/>
      </c:catAx>
      <c:valAx>
        <c:axId val="112215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Amount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49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152400</xdr:rowOff>
    </xdr:from>
    <xdr:to>
      <xdr:col>18</xdr:col>
      <xdr:colOff>438150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581025</xdr:colOff>
      <xdr:row>15</xdr:row>
      <xdr:rowOff>180975</xdr:rowOff>
    </xdr:from>
    <xdr:to>
      <xdr:col>18</xdr:col>
      <xdr:colOff>428625</xdr:colOff>
      <xdr:row>30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31</xdr:row>
      <xdr:rowOff>114300</xdr:rowOff>
    </xdr:from>
    <xdr:to>
      <xdr:col>18</xdr:col>
      <xdr:colOff>438150</xdr:colOff>
      <xdr:row>46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590549</xdr:colOff>
      <xdr:row>47</xdr:row>
      <xdr:rowOff>19049</xdr:rowOff>
    </xdr:from>
    <xdr:to>
      <xdr:col>28</xdr:col>
      <xdr:colOff>95250</xdr:colOff>
      <xdr:row>68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586469</xdr:colOff>
      <xdr:row>1</xdr:row>
      <xdr:rowOff>173486</xdr:rowOff>
    </xdr:from>
    <xdr:to>
      <xdr:col>20</xdr:col>
      <xdr:colOff>138795</xdr:colOff>
      <xdr:row>15</xdr:row>
      <xdr:rowOff>126543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B1860-6319-4A68-8139-9FD6E0A30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</xdr:colOff>
      <xdr:row>16</xdr:row>
      <xdr:rowOff>109537</xdr:rowOff>
    </xdr:from>
    <xdr:to>
      <xdr:col>22</xdr:col>
      <xdr:colOff>571500</xdr:colOff>
      <xdr:row>33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3E6C28-D100-435D-9C8F-111F01B2C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92531</xdr:colOff>
      <xdr:row>35</xdr:row>
      <xdr:rowOff>27214</xdr:rowOff>
    </xdr:from>
    <xdr:to>
      <xdr:col>23</xdr:col>
      <xdr:colOff>27213</xdr:colOff>
      <xdr:row>53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5EC97C-B58D-40D0-B436-2DDB62D2B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5" totalsRowShown="0" headerRowDxfId="9" dataDxfId="8" dataCellStyle="Currency">
  <autoFilter ref="A1:G65" xr:uid="{00000000-0009-0000-0100-000001000000}"/>
  <sortState xmlns:xlrd2="http://schemas.microsoft.com/office/spreadsheetml/2017/richdata2" ref="A2:G65">
    <sortCondition ref="A1:A65"/>
  </sortState>
  <tableColumns count="7">
    <tableColumn id="1" xr3:uid="{00000000-0010-0000-0000-000001000000}" name="Company"/>
    <tableColumn id="2" xr3:uid="{00000000-0010-0000-0000-000002000000}" name="Film"/>
    <tableColumn id="3" xr3:uid="{00000000-0010-0000-0000-000003000000}" name="Release"/>
    <tableColumn id="4" xr3:uid="{00000000-0010-0000-0000-000004000000}" name="Adjusted" dataDxfId="7" dataCellStyle="Currency"/>
    <tableColumn id="5" xr3:uid="{00000000-0010-0000-0000-000005000000}" name="Worldwide" dataDxfId="6" dataCellStyle="Currency"/>
    <tableColumn id="6" xr3:uid="{00000000-0010-0000-0000-000006000000}" name="Domestic" dataDxfId="5" dataCellStyle="Currency"/>
    <tableColumn id="7" xr3:uid="{00000000-0010-0000-0000-000007000000}" name="Foreign" dataDxfId="4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CE4E78-C10B-46D0-9A4B-18A45CFF1A1D}" name="Table5" displayName="Table5" ref="A1:F36" totalsRowShown="0">
  <autoFilter ref="A1:F36" xr:uid="{25756544-E27A-4EBE-AE68-E1431F5034D5}"/>
  <tableColumns count="6">
    <tableColumn id="1" xr3:uid="{76FDA4F8-DACC-4FCB-B352-1612177CEA72}" name="Title"/>
    <tableColumn id="2" xr3:uid="{837BFCAD-0F5F-4EEF-9F07-FD5A81027FA8}" name="MPAA"/>
    <tableColumn id="3" xr3:uid="{874A529E-4A1F-43F6-A706-4F7675494423}" name="Budget"/>
    <tableColumn id="4" xr3:uid="{96DD9DBC-3DDA-4078-ADF9-C939F223F07C}" name="Gross"/>
    <tableColumn id="5" xr3:uid="{25017143-DEA0-42E4-A64C-7405584E8CA5}" name="Length"/>
    <tableColumn id="6" xr3:uid="{428EE739-1318-494F-8363-8248EBDACA80}" name="Rating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C1F902-32AC-4F51-9AF7-EA11E0CB8207}" name="Table7" displayName="Table7" ref="M58:N61" totalsRowShown="0" headerRowDxfId="3" dataDxfId="2">
  <autoFilter ref="M58:N61" xr:uid="{699E2E6C-419D-44BC-8AC6-846E68F1A7B0}">
    <filterColumn colId="0" hiddenButton="1"/>
    <filterColumn colId="1" hiddenButton="1"/>
  </autoFilter>
  <tableColumns count="2">
    <tableColumn id="1" xr3:uid="{B9592AA6-AA10-4AD7-9CB8-6DE962F09A34}" name="MPAA Ratings" dataDxfId="1"/>
    <tableColumn id="2" xr3:uid="{D5D559D1-3CCB-4F42-811B-C27C4216EDE4}" name="Gross Revenue" dataDxfId="0" dataCellStyle="Currency">
      <calculatedColumnFormula>SUMIF(Table5[MPAA],'Movies - LA#3'!$M59,Table5[Gross])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workbookViewId="0">
      <selection activeCell="AA66" sqref="AA66"/>
    </sheetView>
  </sheetViews>
  <sheetFormatPr defaultColWidth="8.85546875" defaultRowHeight="15" x14ac:dyDescent="0.25"/>
  <cols>
    <col min="1" max="1" width="11.42578125" customWidth="1"/>
    <col min="2" max="2" width="35.85546875" bestFit="1" customWidth="1"/>
    <col min="3" max="3" width="10.140625" customWidth="1"/>
    <col min="4" max="4" width="11.140625" customWidth="1"/>
    <col min="5" max="5" width="13.140625" customWidth="1"/>
    <col min="6" max="6" width="11.42578125" customWidth="1"/>
    <col min="7" max="7" width="9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t="s">
        <v>124</v>
      </c>
    </row>
    <row r="2" spans="1:10" x14ac:dyDescent="0.25">
      <c r="A2" t="s">
        <v>10</v>
      </c>
      <c r="B2" t="s">
        <v>65</v>
      </c>
      <c r="C2">
        <v>1966</v>
      </c>
      <c r="D2" s="1">
        <v>22.060185000000001</v>
      </c>
      <c r="E2" s="1">
        <v>3</v>
      </c>
      <c r="F2" s="1">
        <v>3</v>
      </c>
      <c r="G2" s="1">
        <v>0</v>
      </c>
      <c r="I2" t="s">
        <v>10</v>
      </c>
      <c r="J2">
        <f>COUNTIF(Table1[Company],I2)</f>
        <v>27</v>
      </c>
    </row>
    <row r="3" spans="1:10" x14ac:dyDescent="0.25">
      <c r="A3" t="s">
        <v>10</v>
      </c>
      <c r="B3" t="s">
        <v>13</v>
      </c>
      <c r="C3">
        <v>1978</v>
      </c>
      <c r="D3" s="1">
        <v>1097.039</v>
      </c>
      <c r="E3" s="1">
        <v>300.21801799999997</v>
      </c>
      <c r="F3" s="1">
        <v>134.218018</v>
      </c>
      <c r="G3" s="1">
        <v>166</v>
      </c>
      <c r="I3" t="s">
        <v>7</v>
      </c>
      <c r="J3">
        <f>COUNTIF(Table1[Company],I3)</f>
        <v>37</v>
      </c>
    </row>
    <row r="4" spans="1:10" x14ac:dyDescent="0.25">
      <c r="A4" t="s">
        <v>10</v>
      </c>
      <c r="B4" t="s">
        <v>41</v>
      </c>
      <c r="C4">
        <v>1980</v>
      </c>
      <c r="D4" s="1">
        <v>312.80636500000003</v>
      </c>
      <c r="E4" s="1">
        <v>108.185706</v>
      </c>
      <c r="F4" s="1">
        <v>108.185706</v>
      </c>
      <c r="G4" s="1">
        <v>0</v>
      </c>
    </row>
    <row r="5" spans="1:10" x14ac:dyDescent="0.25">
      <c r="A5" t="s">
        <v>10</v>
      </c>
      <c r="B5" t="s">
        <v>71</v>
      </c>
      <c r="C5">
        <v>1982</v>
      </c>
      <c r="D5" s="1">
        <v>21</v>
      </c>
      <c r="E5" s="1">
        <v>9.5</v>
      </c>
      <c r="F5" s="1">
        <v>5</v>
      </c>
      <c r="G5" s="1">
        <v>4.5</v>
      </c>
      <c r="J5" t="s">
        <v>125</v>
      </c>
    </row>
    <row r="6" spans="1:10" x14ac:dyDescent="0.25">
      <c r="A6" t="s">
        <v>10</v>
      </c>
      <c r="B6" t="s">
        <v>53</v>
      </c>
      <c r="C6">
        <v>1983</v>
      </c>
      <c r="D6" s="1">
        <v>143.40598299999999</v>
      </c>
      <c r="E6" s="1">
        <v>59.950623</v>
      </c>
      <c r="F6" s="1">
        <v>59.950623</v>
      </c>
      <c r="G6" s="1">
        <v>0</v>
      </c>
      <c r="I6" t="s">
        <v>10</v>
      </c>
      <c r="J6">
        <f>SUMIF(Table1[Company],I6,Table1[Adjusted])</f>
        <v>8931.7048350000005</v>
      </c>
    </row>
    <row r="7" spans="1:10" x14ac:dyDescent="0.25">
      <c r="A7" t="s">
        <v>10</v>
      </c>
      <c r="B7" t="s">
        <v>63</v>
      </c>
      <c r="C7">
        <v>1984</v>
      </c>
      <c r="D7" s="1">
        <v>32.782736999999997</v>
      </c>
      <c r="E7" s="1">
        <v>14.296438</v>
      </c>
      <c r="F7" s="1">
        <v>14.296438</v>
      </c>
      <c r="G7" s="1">
        <v>0</v>
      </c>
      <c r="I7" t="s">
        <v>7</v>
      </c>
      <c r="J7">
        <f>SUMIF(Table1[Company],I7,Table1[Adjusted])</f>
        <v>16940.057101000002</v>
      </c>
    </row>
    <row r="8" spans="1:10" x14ac:dyDescent="0.25">
      <c r="A8" t="s">
        <v>10</v>
      </c>
      <c r="B8" t="s">
        <v>62</v>
      </c>
      <c r="C8">
        <v>1987</v>
      </c>
      <c r="D8" s="1">
        <v>32.887349999999998</v>
      </c>
      <c r="E8" s="1">
        <v>15.68102</v>
      </c>
      <c r="F8" s="1">
        <v>10</v>
      </c>
      <c r="G8" s="1">
        <v>5.68</v>
      </c>
    </row>
    <row r="9" spans="1:10" x14ac:dyDescent="0.25">
      <c r="A9" t="s">
        <v>10</v>
      </c>
      <c r="B9" t="s">
        <v>17</v>
      </c>
      <c r="C9">
        <v>1989</v>
      </c>
      <c r="D9" s="1">
        <v>790.35388</v>
      </c>
      <c r="E9" s="1">
        <v>411.34892400000001</v>
      </c>
      <c r="F9" s="1">
        <v>251.18892399999999</v>
      </c>
      <c r="G9" s="1">
        <v>160.16</v>
      </c>
    </row>
    <row r="10" spans="1:10" x14ac:dyDescent="0.25">
      <c r="A10" t="s">
        <v>10</v>
      </c>
      <c r="B10" t="s">
        <v>69</v>
      </c>
      <c r="C10">
        <v>1989</v>
      </c>
      <c r="D10" s="1">
        <v>0.37047099999999999</v>
      </c>
      <c r="E10" s="1">
        <v>0.19281599999999999</v>
      </c>
      <c r="F10" s="1">
        <v>0.19281599999999999</v>
      </c>
      <c r="G10" s="1">
        <v>0</v>
      </c>
    </row>
    <row r="11" spans="1:10" x14ac:dyDescent="0.25">
      <c r="A11" t="s">
        <v>10</v>
      </c>
      <c r="B11" t="s">
        <v>32</v>
      </c>
      <c r="C11">
        <v>1992</v>
      </c>
      <c r="D11" s="1">
        <v>453.10353400000002</v>
      </c>
      <c r="E11" s="1">
        <v>266.82235400000002</v>
      </c>
      <c r="F11" s="1">
        <v>162.83169799999999</v>
      </c>
      <c r="G11" s="1">
        <v>103.990656</v>
      </c>
    </row>
    <row r="12" spans="1:10" x14ac:dyDescent="0.25">
      <c r="A12" t="s">
        <v>10</v>
      </c>
      <c r="B12" t="s">
        <v>28</v>
      </c>
      <c r="C12">
        <v>1995</v>
      </c>
      <c r="D12" s="1">
        <v>526.10281199999997</v>
      </c>
      <c r="E12" s="1">
        <v>336.52914399999997</v>
      </c>
      <c r="F12" s="1">
        <v>184.03111200000001</v>
      </c>
      <c r="G12" s="1">
        <v>152.49803199999999</v>
      </c>
    </row>
    <row r="13" spans="1:10" x14ac:dyDescent="0.25">
      <c r="A13" t="s">
        <v>10</v>
      </c>
      <c r="B13" t="s">
        <v>38</v>
      </c>
      <c r="C13">
        <v>1997</v>
      </c>
      <c r="D13" s="1">
        <v>353.60029200000002</v>
      </c>
      <c r="E13" s="1">
        <v>238.207122</v>
      </c>
      <c r="F13" s="1">
        <v>107.32519499999999</v>
      </c>
      <c r="G13" s="1">
        <v>130.88192699999999</v>
      </c>
    </row>
    <row r="14" spans="1:10" x14ac:dyDescent="0.25">
      <c r="A14" t="s">
        <v>10</v>
      </c>
      <c r="B14" t="s">
        <v>68</v>
      </c>
      <c r="C14">
        <v>1997</v>
      </c>
      <c r="D14" s="1">
        <v>2.5398070000000001</v>
      </c>
      <c r="E14" s="1">
        <v>1.7109719999999999</v>
      </c>
      <c r="F14" s="1">
        <v>1.7109719999999999</v>
      </c>
      <c r="G14" s="1">
        <v>1.71</v>
      </c>
    </row>
    <row r="15" spans="1:10" x14ac:dyDescent="0.25">
      <c r="A15" t="s">
        <v>10</v>
      </c>
      <c r="B15" t="s">
        <v>46</v>
      </c>
      <c r="C15">
        <v>2003</v>
      </c>
      <c r="D15" s="1">
        <v>232.11921100000001</v>
      </c>
      <c r="E15" s="1">
        <v>179.26520400000001</v>
      </c>
      <c r="F15" s="1">
        <v>66.465204</v>
      </c>
      <c r="G15" s="1">
        <v>112.8</v>
      </c>
    </row>
    <row r="16" spans="1:10" x14ac:dyDescent="0.25">
      <c r="A16" t="s">
        <v>10</v>
      </c>
      <c r="B16" t="s">
        <v>56</v>
      </c>
      <c r="C16">
        <v>2004</v>
      </c>
      <c r="D16" s="1">
        <v>103.551571</v>
      </c>
      <c r="E16" s="1">
        <v>82.102378999999999</v>
      </c>
      <c r="F16" s="1">
        <v>40.202379000000001</v>
      </c>
      <c r="G16" s="1">
        <v>41.9</v>
      </c>
      <c r="I16" t="s">
        <v>126</v>
      </c>
    </row>
    <row r="17" spans="1:10" x14ac:dyDescent="0.25">
      <c r="A17" t="s">
        <v>10</v>
      </c>
      <c r="B17" t="s">
        <v>31</v>
      </c>
      <c r="C17">
        <v>2005</v>
      </c>
      <c r="D17" s="1">
        <v>456.51612299999999</v>
      </c>
      <c r="E17" s="1">
        <v>374.21867300000002</v>
      </c>
      <c r="F17" s="1">
        <v>206.85243199999999</v>
      </c>
      <c r="G17" s="1">
        <v>167.366241</v>
      </c>
      <c r="I17" s="8">
        <v>1966</v>
      </c>
      <c r="J17">
        <f>SUMIF(Table1[Release],I17,Table1[Adjusted])</f>
        <v>22.060185000000001</v>
      </c>
    </row>
    <row r="18" spans="1:10" x14ac:dyDescent="0.25">
      <c r="A18" t="s">
        <v>10</v>
      </c>
      <c r="B18" t="s">
        <v>43</v>
      </c>
      <c r="C18">
        <v>2005</v>
      </c>
      <c r="D18" s="1">
        <v>281.66045300000002</v>
      </c>
      <c r="E18" s="1">
        <v>230.884728</v>
      </c>
      <c r="F18" s="1">
        <v>75.976178000000004</v>
      </c>
      <c r="G18" s="1">
        <v>154.90854999999999</v>
      </c>
      <c r="I18" s="8">
        <v>1978</v>
      </c>
      <c r="J18">
        <f>SUMIF(Table1[Release],I18,Table1[Adjusted])</f>
        <v>1097.039</v>
      </c>
    </row>
    <row r="19" spans="1:10" x14ac:dyDescent="0.25">
      <c r="A19" t="s">
        <v>10</v>
      </c>
      <c r="B19" t="s">
        <v>52</v>
      </c>
      <c r="C19">
        <v>2005</v>
      </c>
      <c r="D19" s="1">
        <v>161.65260699999999</v>
      </c>
      <c r="E19" s="1">
        <v>132.51103499999999</v>
      </c>
      <c r="F19" s="1">
        <v>70.511035000000007</v>
      </c>
      <c r="G19" s="1">
        <v>62</v>
      </c>
      <c r="I19" s="8">
        <v>1980</v>
      </c>
      <c r="J19">
        <f>SUMIF(Table1[Release],I19,Table1[Adjusted])</f>
        <v>312.80636500000003</v>
      </c>
    </row>
    <row r="20" spans="1:10" x14ac:dyDescent="0.25">
      <c r="A20" t="s">
        <v>10</v>
      </c>
      <c r="B20" t="s">
        <v>30</v>
      </c>
      <c r="C20">
        <v>2006</v>
      </c>
      <c r="D20" s="1">
        <v>462.17804599999999</v>
      </c>
      <c r="E20" s="1">
        <v>391.08119199999999</v>
      </c>
      <c r="F20" s="1">
        <v>200.08119199999999</v>
      </c>
      <c r="G20" s="1">
        <v>191</v>
      </c>
      <c r="I20" s="8">
        <v>1982</v>
      </c>
      <c r="J20">
        <f>SUMIF(Table1[Release],I20,Table1[Adjusted])</f>
        <v>21</v>
      </c>
    </row>
    <row r="21" spans="1:10" x14ac:dyDescent="0.25">
      <c r="A21" t="s">
        <v>10</v>
      </c>
      <c r="B21" t="s">
        <v>12</v>
      </c>
      <c r="C21">
        <v>2008</v>
      </c>
      <c r="D21" s="1">
        <v>1111.6243119999999</v>
      </c>
      <c r="E21" s="1">
        <v>1004.558444</v>
      </c>
      <c r="F21" s="1">
        <v>534.85844399999996</v>
      </c>
      <c r="G21" s="1">
        <v>469.7</v>
      </c>
      <c r="I21" s="8">
        <v>1983</v>
      </c>
      <c r="J21">
        <f>SUMIF(Table1[Release],I21,Table1[Adjusted])</f>
        <v>143.40598299999999</v>
      </c>
    </row>
    <row r="22" spans="1:10" x14ac:dyDescent="0.25">
      <c r="A22" t="s">
        <v>10</v>
      </c>
      <c r="B22" t="s">
        <v>61</v>
      </c>
      <c r="C22">
        <v>2008</v>
      </c>
      <c r="D22" s="1">
        <v>43.191298000000003</v>
      </c>
      <c r="E22" s="1">
        <v>39.031337000000001</v>
      </c>
      <c r="F22" s="1">
        <v>19.806187999999999</v>
      </c>
      <c r="G22" s="1">
        <v>19.225148999999998</v>
      </c>
      <c r="I22" s="8">
        <v>1984</v>
      </c>
      <c r="J22">
        <f>SUMIF(Table1[Release],I22,Table1[Adjusted])</f>
        <v>32.782736999999997</v>
      </c>
    </row>
    <row r="23" spans="1:10" x14ac:dyDescent="0.25">
      <c r="A23" t="s">
        <v>10</v>
      </c>
      <c r="B23" t="s">
        <v>48</v>
      </c>
      <c r="C23">
        <v>2009</v>
      </c>
      <c r="D23" s="1">
        <v>205.73585299999999</v>
      </c>
      <c r="E23" s="1">
        <v>185.258983</v>
      </c>
      <c r="F23" s="1">
        <v>107.509799</v>
      </c>
      <c r="G23" s="1">
        <v>77.749184</v>
      </c>
      <c r="I23" s="8">
        <v>1986</v>
      </c>
      <c r="J23">
        <f>SUMIF(Table1[Release],I23,Table1[Adjusted])</f>
        <v>82.524005000000002</v>
      </c>
    </row>
    <row r="24" spans="1:10" x14ac:dyDescent="0.25">
      <c r="A24" t="s">
        <v>10</v>
      </c>
      <c r="B24" t="s">
        <v>64</v>
      </c>
      <c r="C24">
        <v>2010</v>
      </c>
      <c r="D24" s="1">
        <v>32.100704</v>
      </c>
      <c r="E24" s="1">
        <v>29.379722999999998</v>
      </c>
      <c r="F24" s="1">
        <v>23.591432000000001</v>
      </c>
      <c r="G24" s="1">
        <v>5.7882910000000001</v>
      </c>
      <c r="I24" s="8">
        <v>1987</v>
      </c>
      <c r="J24">
        <f>SUMIF(Table1[Release],I24,Table1[Adjusted])</f>
        <v>32.887349999999998</v>
      </c>
    </row>
    <row r="25" spans="1:10" x14ac:dyDescent="0.25">
      <c r="A25" t="s">
        <v>10</v>
      </c>
      <c r="B25" t="s">
        <v>66</v>
      </c>
      <c r="C25">
        <v>2010</v>
      </c>
      <c r="D25" s="1">
        <v>11.913114</v>
      </c>
      <c r="E25" s="1">
        <v>10.903312</v>
      </c>
      <c r="F25" s="1">
        <v>10.547117</v>
      </c>
      <c r="G25" s="1">
        <v>0.35619499999999998</v>
      </c>
      <c r="I25" s="8">
        <v>1989</v>
      </c>
      <c r="J25">
        <f>SUMIF(Table1[Release],I25,Table1[Adjusted])</f>
        <v>791.74923100000001</v>
      </c>
    </row>
    <row r="26" spans="1:10" x14ac:dyDescent="0.25">
      <c r="A26" t="s">
        <v>10</v>
      </c>
      <c r="B26" t="s">
        <v>45</v>
      </c>
      <c r="C26">
        <v>2011</v>
      </c>
      <c r="D26" s="1">
        <v>232.86109400000001</v>
      </c>
      <c r="E26" s="1">
        <v>219.85117199999999</v>
      </c>
      <c r="F26" s="1">
        <v>116.60117200000001</v>
      </c>
      <c r="G26" s="1">
        <v>103.25</v>
      </c>
      <c r="I26" s="8">
        <v>1990</v>
      </c>
      <c r="J26">
        <f>SUMIF(Table1[Release],I26,Table1[Adjusted])</f>
        <v>1.8544000000000001E-2</v>
      </c>
    </row>
    <row r="27" spans="1:10" x14ac:dyDescent="0.25">
      <c r="A27" t="s">
        <v>10</v>
      </c>
      <c r="B27" t="s">
        <v>11</v>
      </c>
      <c r="C27">
        <v>2012</v>
      </c>
      <c r="D27" s="1">
        <v>1125.323899</v>
      </c>
      <c r="E27" s="1">
        <v>1084.4390989999999</v>
      </c>
      <c r="F27" s="1">
        <v>448.13909899999999</v>
      </c>
      <c r="G27" s="1">
        <v>636.29999999999995</v>
      </c>
      <c r="I27" s="8">
        <v>1992</v>
      </c>
      <c r="J27">
        <f>SUMIF(Table1[Release],I27,Table1[Adjusted])</f>
        <v>453.10353400000002</v>
      </c>
    </row>
    <row r="28" spans="1:10" x14ac:dyDescent="0.25">
      <c r="A28" t="s">
        <v>10</v>
      </c>
      <c r="B28" t="s">
        <v>22</v>
      </c>
      <c r="C28">
        <v>2013</v>
      </c>
      <c r="D28" s="1">
        <v>683.22413400000005</v>
      </c>
      <c r="E28" s="1">
        <v>668.04551800000002</v>
      </c>
      <c r="F28" s="1">
        <v>291.04551800000002</v>
      </c>
      <c r="G28" s="1">
        <v>377</v>
      </c>
      <c r="I28" s="8">
        <v>1995</v>
      </c>
      <c r="J28">
        <f>SUMIF(Table1[Release],I28,Table1[Adjusted])</f>
        <v>526.10281199999997</v>
      </c>
    </row>
    <row r="29" spans="1:10" x14ac:dyDescent="0.25">
      <c r="A29" t="s">
        <v>7</v>
      </c>
      <c r="B29" t="s">
        <v>57</v>
      </c>
      <c r="C29">
        <v>1986</v>
      </c>
      <c r="D29" s="1">
        <v>82.524005000000002</v>
      </c>
      <c r="E29" s="1">
        <v>37.962774000000003</v>
      </c>
      <c r="F29" s="1">
        <v>16.295774000000002</v>
      </c>
      <c r="G29" s="1">
        <v>21.667000000000002</v>
      </c>
      <c r="I29" s="8">
        <v>1997</v>
      </c>
      <c r="J29">
        <f>SUMIF(Table1[Release],I29,Table1[Adjusted])</f>
        <v>356.14009900000002</v>
      </c>
    </row>
    <row r="30" spans="1:10" x14ac:dyDescent="0.25">
      <c r="A30" t="s">
        <v>7</v>
      </c>
      <c r="B30" t="s">
        <v>59</v>
      </c>
      <c r="C30">
        <v>1989</v>
      </c>
      <c r="D30" s="1">
        <v>1.02488</v>
      </c>
      <c r="E30" s="1">
        <v>0.53341099999999997</v>
      </c>
      <c r="F30" s="1">
        <v>0</v>
      </c>
      <c r="G30" s="1">
        <v>0.53341099999999997</v>
      </c>
      <c r="I30" s="8">
        <v>1998</v>
      </c>
      <c r="J30">
        <f>SUMIF(Table1[Release],I30,Table1[Adjusted])</f>
        <v>191.74525199999999</v>
      </c>
    </row>
    <row r="31" spans="1:10" x14ac:dyDescent="0.25">
      <c r="A31" t="s">
        <v>7</v>
      </c>
      <c r="B31" t="s">
        <v>70</v>
      </c>
      <c r="C31">
        <v>1990</v>
      </c>
      <c r="D31" s="1">
        <v>1.8544000000000001E-2</v>
      </c>
      <c r="E31" s="1">
        <v>1.0173E-2</v>
      </c>
      <c r="F31" s="1">
        <v>0</v>
      </c>
      <c r="G31" s="1">
        <v>1.0173E-2</v>
      </c>
      <c r="I31" s="8">
        <v>2000</v>
      </c>
      <c r="J31">
        <f>SUMIF(Table1[Release],I31,Table1[Adjusted])</f>
        <v>410.00518199999999</v>
      </c>
    </row>
    <row r="32" spans="1:10" x14ac:dyDescent="0.25">
      <c r="A32" t="s">
        <v>7</v>
      </c>
      <c r="B32" t="s">
        <v>50</v>
      </c>
      <c r="C32">
        <v>1998</v>
      </c>
      <c r="D32" s="1">
        <v>191.74525199999999</v>
      </c>
      <c r="E32" s="1">
        <v>131.18352999999999</v>
      </c>
      <c r="F32" s="1">
        <v>70.087717999999995</v>
      </c>
      <c r="G32" s="1">
        <v>61.095812000000002</v>
      </c>
      <c r="I32" s="8">
        <v>2002</v>
      </c>
      <c r="J32">
        <f>SUMIF(Table1[Release],I32,Table1[Adjusted])</f>
        <v>1293.5141880000001</v>
      </c>
    </row>
    <row r="33" spans="1:10" x14ac:dyDescent="0.25">
      <c r="A33" t="s">
        <v>7</v>
      </c>
      <c r="B33" t="s">
        <v>34</v>
      </c>
      <c r="C33">
        <v>2000</v>
      </c>
      <c r="D33" s="1">
        <v>410.00518199999999</v>
      </c>
      <c r="E33" s="1">
        <v>296.33952699999998</v>
      </c>
      <c r="F33" s="1">
        <v>157.29971699999999</v>
      </c>
      <c r="G33" s="1">
        <v>139.03980999999999</v>
      </c>
      <c r="I33" s="8">
        <v>2003</v>
      </c>
      <c r="J33">
        <f>SUMIF(Table1[Release],I33,Table1[Adjusted])</f>
        <v>1309.7495299999998</v>
      </c>
    </row>
    <row r="34" spans="1:10" x14ac:dyDescent="0.25">
      <c r="A34" t="s">
        <v>7</v>
      </c>
      <c r="B34" t="s">
        <v>14</v>
      </c>
      <c r="C34">
        <v>2002</v>
      </c>
      <c r="D34" s="1">
        <v>1088.2271390000001</v>
      </c>
      <c r="E34" s="1">
        <v>821.70855100000006</v>
      </c>
      <c r="F34" s="1">
        <v>403.70637499999998</v>
      </c>
      <c r="G34" s="1">
        <v>418.00217600000002</v>
      </c>
      <c r="I34" s="8">
        <v>2004</v>
      </c>
      <c r="J34">
        <f>SUMIF(Table1[Release],I34,Table1[Adjusted])</f>
        <v>1323.648629</v>
      </c>
    </row>
    <row r="35" spans="1:10" x14ac:dyDescent="0.25">
      <c r="A35" t="s">
        <v>7</v>
      </c>
      <c r="B35" t="s">
        <v>49</v>
      </c>
      <c r="C35">
        <v>2002</v>
      </c>
      <c r="D35" s="1">
        <v>205.287049</v>
      </c>
      <c r="E35" s="1">
        <v>155.010032</v>
      </c>
      <c r="F35" s="1">
        <v>82.348319000000004</v>
      </c>
      <c r="G35" s="1">
        <v>72.661713000000006</v>
      </c>
      <c r="I35" s="8">
        <v>2005</v>
      </c>
      <c r="J35">
        <f>SUMIF(Table1[Release],I35,Table1[Adjusted])</f>
        <v>1372.256224</v>
      </c>
    </row>
    <row r="36" spans="1:10" x14ac:dyDescent="0.25">
      <c r="A36" t="s">
        <v>7</v>
      </c>
      <c r="B36" t="s">
        <v>27</v>
      </c>
      <c r="C36">
        <v>2003</v>
      </c>
      <c r="D36" s="1">
        <v>527.91998100000001</v>
      </c>
      <c r="E36" s="1">
        <v>407.71154899999999</v>
      </c>
      <c r="F36" s="1">
        <v>214.94969399999999</v>
      </c>
      <c r="G36" s="1">
        <v>192.761855</v>
      </c>
      <c r="I36" s="8">
        <v>2006</v>
      </c>
      <c r="J36">
        <f>SUMIF(Table1[Release],I36,Table1[Adjusted])</f>
        <v>1005.047163</v>
      </c>
    </row>
    <row r="37" spans="1:10" x14ac:dyDescent="0.25">
      <c r="A37" t="s">
        <v>7</v>
      </c>
      <c r="B37" t="s">
        <v>40</v>
      </c>
      <c r="C37">
        <v>2003</v>
      </c>
      <c r="D37" s="1">
        <v>317.70181700000001</v>
      </c>
      <c r="E37" s="1">
        <v>245.36048</v>
      </c>
      <c r="F37" s="1">
        <v>132.177234</v>
      </c>
      <c r="G37" s="1">
        <v>113.183246</v>
      </c>
      <c r="I37" s="8">
        <v>2007</v>
      </c>
      <c r="J37">
        <f>SUMIF(Table1[Release],I37,Table1[Adjusted])</f>
        <v>1618.643192</v>
      </c>
    </row>
    <row r="38" spans="1:10" x14ac:dyDescent="0.25">
      <c r="A38" t="s">
        <v>7</v>
      </c>
      <c r="B38" t="s">
        <v>47</v>
      </c>
      <c r="C38">
        <v>2003</v>
      </c>
      <c r="D38" s="1">
        <v>232.008521</v>
      </c>
      <c r="E38" s="1">
        <v>179.17971800000001</v>
      </c>
      <c r="F38" s="1">
        <v>102.54351800000001</v>
      </c>
      <c r="G38" s="1">
        <v>76.636200000000002</v>
      </c>
      <c r="I38" s="8">
        <v>2008</v>
      </c>
      <c r="J38">
        <f>SUMIF(Table1[Release],I38,Table1[Adjusted])</f>
        <v>2105.0378829999995</v>
      </c>
    </row>
    <row r="39" spans="1:10" x14ac:dyDescent="0.25">
      <c r="A39" t="s">
        <v>7</v>
      </c>
      <c r="B39" t="s">
        <v>16</v>
      </c>
      <c r="C39">
        <v>2004</v>
      </c>
      <c r="D39" s="1">
        <v>988.52477899999997</v>
      </c>
      <c r="E39" s="1">
        <v>783.76634100000001</v>
      </c>
      <c r="F39" s="1">
        <v>373.585825</v>
      </c>
      <c r="G39" s="1">
        <v>410.18051600000001</v>
      </c>
      <c r="I39" s="8">
        <v>2009</v>
      </c>
      <c r="J39">
        <f>SUMIF(Table1[Release],I39,Table1[Adjusted])</f>
        <v>205.73585299999999</v>
      </c>
    </row>
    <row r="40" spans="1:10" x14ac:dyDescent="0.25">
      <c r="A40" t="s">
        <v>7</v>
      </c>
      <c r="B40" t="s">
        <v>51</v>
      </c>
      <c r="C40">
        <v>2004</v>
      </c>
      <c r="D40" s="1">
        <v>162.581808</v>
      </c>
      <c r="E40" s="1">
        <v>128.90536599999999</v>
      </c>
      <c r="F40" s="1">
        <v>52.411906000000002</v>
      </c>
      <c r="G40" s="1">
        <v>76.493459999999999</v>
      </c>
      <c r="I40" s="8">
        <v>2010</v>
      </c>
      <c r="J40">
        <f>SUMIF(Table1[Release],I40,Table1[Adjusted])</f>
        <v>830.82963199999995</v>
      </c>
    </row>
    <row r="41" spans="1:10" x14ac:dyDescent="0.25">
      <c r="A41" t="s">
        <v>7</v>
      </c>
      <c r="B41" t="s">
        <v>59</v>
      </c>
      <c r="C41">
        <v>2004</v>
      </c>
      <c r="D41" s="1">
        <v>68.990470999999999</v>
      </c>
      <c r="E41" s="1">
        <v>54.700105000000001</v>
      </c>
      <c r="F41" s="1">
        <v>33.810189000000001</v>
      </c>
      <c r="G41" s="1">
        <v>20.889915999999999</v>
      </c>
      <c r="I41" s="8">
        <v>2011</v>
      </c>
      <c r="J41">
        <f>SUMIF(Table1[Release],I41,Table1[Adjusted])</f>
        <v>1475.82591</v>
      </c>
    </row>
    <row r="42" spans="1:10" x14ac:dyDescent="0.25">
      <c r="A42" t="s">
        <v>7</v>
      </c>
      <c r="B42" t="s">
        <v>35</v>
      </c>
      <c r="C42">
        <v>2005</v>
      </c>
      <c r="D42" s="1">
        <v>403.28017399999999</v>
      </c>
      <c r="E42" s="1">
        <v>330.57971900000001</v>
      </c>
      <c r="F42" s="1">
        <v>154.69607999999999</v>
      </c>
      <c r="G42" s="1">
        <v>175.88363899999999</v>
      </c>
      <c r="I42" s="8">
        <v>2012</v>
      </c>
      <c r="J42">
        <f>SUMIF(Table1[Release],I42,Table1[Adjusted])</f>
        <v>3625.2392890000001</v>
      </c>
    </row>
    <row r="43" spans="1:10" x14ac:dyDescent="0.25">
      <c r="A43" t="s">
        <v>7</v>
      </c>
      <c r="B43" t="s">
        <v>58</v>
      </c>
      <c r="C43">
        <v>2005</v>
      </c>
      <c r="D43" s="1">
        <v>69.146867</v>
      </c>
      <c r="E43" s="1">
        <v>56.681565999999997</v>
      </c>
      <c r="F43" s="1">
        <v>24.409721999999999</v>
      </c>
      <c r="G43" s="1">
        <v>32.271844000000002</v>
      </c>
      <c r="I43" s="8">
        <v>2013</v>
      </c>
      <c r="J43">
        <f>SUMIF(Table1[Release],I43,Table1[Adjusted])</f>
        <v>2647.8905960000002</v>
      </c>
    </row>
    <row r="44" spans="1:10" x14ac:dyDescent="0.25">
      <c r="A44" t="s">
        <v>7</v>
      </c>
      <c r="B44" t="s">
        <v>26</v>
      </c>
      <c r="C44">
        <v>2006</v>
      </c>
      <c r="D44" s="1">
        <v>542.86911699999996</v>
      </c>
      <c r="E44" s="1">
        <v>459.359555</v>
      </c>
      <c r="F44" s="1">
        <v>234.36246199999999</v>
      </c>
      <c r="G44" s="1">
        <v>224.99709300000001</v>
      </c>
      <c r="I44" s="8">
        <v>2014</v>
      </c>
      <c r="J44">
        <f>SUMIF(Table1[Release],I44,Table1[Adjusted])</f>
        <v>2584.9735679999999</v>
      </c>
    </row>
    <row r="45" spans="1:10" x14ac:dyDescent="0.25">
      <c r="A45" t="s">
        <v>7</v>
      </c>
      <c r="B45" t="s">
        <v>15</v>
      </c>
      <c r="C45">
        <v>2007</v>
      </c>
      <c r="D45" s="1">
        <v>1023.671832</v>
      </c>
      <c r="E45" s="1">
        <v>890.87162599999999</v>
      </c>
      <c r="F45" s="1">
        <v>336.530303</v>
      </c>
      <c r="G45" s="1">
        <v>554.34132299999999</v>
      </c>
    </row>
    <row r="46" spans="1:10" x14ac:dyDescent="0.25">
      <c r="A46" t="s">
        <v>7</v>
      </c>
      <c r="B46" t="s">
        <v>39</v>
      </c>
      <c r="C46">
        <v>2007</v>
      </c>
      <c r="D46" s="1">
        <v>332.13545499999998</v>
      </c>
      <c r="E46" s="1">
        <v>289.04776299999997</v>
      </c>
      <c r="F46" s="1">
        <v>131.921738</v>
      </c>
      <c r="G46" s="1">
        <v>157.126025</v>
      </c>
    </row>
    <row r="47" spans="1:10" x14ac:dyDescent="0.25">
      <c r="A47" t="s">
        <v>7</v>
      </c>
      <c r="B47" t="s">
        <v>44</v>
      </c>
      <c r="C47">
        <v>2007</v>
      </c>
      <c r="D47" s="1">
        <v>262.83590500000003</v>
      </c>
      <c r="E47" s="1">
        <v>228.738393</v>
      </c>
      <c r="F47" s="1">
        <v>115.80259599999999</v>
      </c>
      <c r="G47" s="1">
        <v>112.93579699999999</v>
      </c>
    </row>
    <row r="48" spans="1:10" x14ac:dyDescent="0.25">
      <c r="A48" t="s">
        <v>7</v>
      </c>
      <c r="B48" t="s">
        <v>25</v>
      </c>
      <c r="C48">
        <v>2008</v>
      </c>
      <c r="D48" s="1">
        <v>647.54210799999998</v>
      </c>
      <c r="E48" s="1">
        <v>585.17422199999999</v>
      </c>
      <c r="F48" s="1">
        <v>318.41210100000001</v>
      </c>
      <c r="G48" s="1">
        <v>266.76212099999998</v>
      </c>
    </row>
    <row r="49" spans="1:7" x14ac:dyDescent="0.25">
      <c r="A49" t="s">
        <v>7</v>
      </c>
      <c r="B49" t="s">
        <v>42</v>
      </c>
      <c r="C49">
        <v>2008</v>
      </c>
      <c r="D49" s="1">
        <v>291.50366700000001</v>
      </c>
      <c r="E49" s="1">
        <v>263.42755099999999</v>
      </c>
      <c r="F49" s="1">
        <v>134.80691300000001</v>
      </c>
      <c r="G49" s="1">
        <v>128.62063800000001</v>
      </c>
    </row>
    <row r="50" spans="1:7" x14ac:dyDescent="0.25">
      <c r="A50" t="s">
        <v>7</v>
      </c>
      <c r="B50" t="s">
        <v>67</v>
      </c>
      <c r="C50">
        <v>2008</v>
      </c>
      <c r="D50" s="1">
        <v>11.176498</v>
      </c>
      <c r="E50" s="1">
        <v>10.100035999999999</v>
      </c>
      <c r="F50" s="1">
        <v>8.0509769999999996</v>
      </c>
      <c r="G50" s="1">
        <v>2.0490590000000002</v>
      </c>
    </row>
    <row r="51" spans="1:7" x14ac:dyDescent="0.25">
      <c r="A51" t="s">
        <v>7</v>
      </c>
      <c r="B51" t="s">
        <v>23</v>
      </c>
      <c r="C51">
        <v>2010</v>
      </c>
      <c r="D51" s="1">
        <v>681.71844799999997</v>
      </c>
      <c r="E51" s="1">
        <v>623.93333099999995</v>
      </c>
      <c r="F51" s="1">
        <v>312.43333100000001</v>
      </c>
      <c r="G51" s="1">
        <v>311.5</v>
      </c>
    </row>
    <row r="52" spans="1:7" x14ac:dyDescent="0.25">
      <c r="A52" t="s">
        <v>7</v>
      </c>
      <c r="B52" t="s">
        <v>55</v>
      </c>
      <c r="C52">
        <v>2010</v>
      </c>
      <c r="D52" s="1">
        <v>105.09736599999999</v>
      </c>
      <c r="E52" s="1">
        <v>96.188902999999996</v>
      </c>
      <c r="F52" s="1">
        <v>48.071303</v>
      </c>
      <c r="G52" s="1">
        <v>48.117600000000003</v>
      </c>
    </row>
    <row r="53" spans="1:7" x14ac:dyDescent="0.25">
      <c r="A53" t="s">
        <v>7</v>
      </c>
      <c r="B53" t="s">
        <v>29</v>
      </c>
      <c r="C53">
        <v>2011</v>
      </c>
      <c r="D53" s="1">
        <v>475.91598900000002</v>
      </c>
      <c r="E53" s="1">
        <v>449.326618</v>
      </c>
      <c r="F53" s="1">
        <v>181.03062399999999</v>
      </c>
      <c r="G53" s="1">
        <v>268.29599400000001</v>
      </c>
    </row>
    <row r="54" spans="1:7" x14ac:dyDescent="0.25">
      <c r="A54" t="s">
        <v>7</v>
      </c>
      <c r="B54" t="s">
        <v>36</v>
      </c>
      <c r="C54">
        <v>2011</v>
      </c>
      <c r="D54" s="1">
        <v>392.498627</v>
      </c>
      <c r="E54" s="1">
        <v>370.569774</v>
      </c>
      <c r="F54" s="1">
        <v>176.654505</v>
      </c>
      <c r="G54" s="1">
        <v>193.915269</v>
      </c>
    </row>
    <row r="55" spans="1:7" x14ac:dyDescent="0.25">
      <c r="A55" t="s">
        <v>7</v>
      </c>
      <c r="B55" t="s">
        <v>37</v>
      </c>
      <c r="C55">
        <v>2011</v>
      </c>
      <c r="D55" s="1">
        <v>374.55020000000002</v>
      </c>
      <c r="E55" s="1">
        <v>353.62412399999999</v>
      </c>
      <c r="F55" s="1">
        <v>146.40830500000001</v>
      </c>
      <c r="G55" s="1">
        <v>207.21581900000001</v>
      </c>
    </row>
    <row r="56" spans="1:7" x14ac:dyDescent="0.25">
      <c r="A56" t="s">
        <v>7</v>
      </c>
      <c r="B56" t="s">
        <v>8</v>
      </c>
      <c r="C56">
        <v>2012</v>
      </c>
      <c r="D56" s="1">
        <v>1575.8479629999999</v>
      </c>
      <c r="E56" s="1">
        <v>1518.59491</v>
      </c>
      <c r="F56" s="1">
        <v>623.35790999999995</v>
      </c>
      <c r="G56" s="1">
        <v>895.23699999999997</v>
      </c>
    </row>
    <row r="57" spans="1:7" x14ac:dyDescent="0.25">
      <c r="A57" t="s">
        <v>7</v>
      </c>
      <c r="B57" t="s">
        <v>18</v>
      </c>
      <c r="C57">
        <v>2012</v>
      </c>
      <c r="D57" s="1">
        <v>786.50566000000003</v>
      </c>
      <c r="E57" s="1">
        <v>757.93066299999998</v>
      </c>
      <c r="F57" s="1">
        <v>262.030663</v>
      </c>
      <c r="G57" s="1">
        <v>495.9</v>
      </c>
    </row>
    <row r="58" spans="1:7" x14ac:dyDescent="0.25">
      <c r="A58" t="s">
        <v>7</v>
      </c>
      <c r="B58" t="s">
        <v>54</v>
      </c>
      <c r="C58">
        <v>2012</v>
      </c>
      <c r="D58" s="1">
        <v>137.561767</v>
      </c>
      <c r="E58" s="1">
        <v>132.56393</v>
      </c>
      <c r="F58" s="1">
        <v>51.774002000000003</v>
      </c>
      <c r="G58" s="1">
        <v>80.789928000000003</v>
      </c>
    </row>
    <row r="59" spans="1:7" x14ac:dyDescent="0.25">
      <c r="A59" t="s">
        <v>7</v>
      </c>
      <c r="B59" t="s">
        <v>9</v>
      </c>
      <c r="C59">
        <v>2013</v>
      </c>
      <c r="D59" s="1">
        <v>1243.0559229999999</v>
      </c>
      <c r="E59" s="1">
        <v>1215.4399940000001</v>
      </c>
      <c r="F59" s="1">
        <v>409.01399400000003</v>
      </c>
      <c r="G59" s="1">
        <v>806.42600000000004</v>
      </c>
    </row>
    <row r="60" spans="1:7" x14ac:dyDescent="0.25">
      <c r="A60" t="s">
        <v>7</v>
      </c>
      <c r="B60" t="s">
        <v>24</v>
      </c>
      <c r="C60">
        <v>2013</v>
      </c>
      <c r="D60" s="1">
        <v>659.43321300000002</v>
      </c>
      <c r="E60" s="1">
        <v>644.78314</v>
      </c>
      <c r="F60" s="1">
        <v>206.36214000000001</v>
      </c>
      <c r="G60" s="1">
        <v>438.42099999999999</v>
      </c>
    </row>
    <row r="61" spans="1:7" x14ac:dyDescent="0.25">
      <c r="A61" t="s">
        <v>7</v>
      </c>
      <c r="B61" t="s">
        <v>60</v>
      </c>
      <c r="C61">
        <v>2013</v>
      </c>
      <c r="D61" s="1">
        <v>62.177326000000001</v>
      </c>
      <c r="E61" s="1">
        <v>60.795985000000002</v>
      </c>
      <c r="F61" s="1">
        <v>28.795985000000002</v>
      </c>
      <c r="G61" s="1">
        <v>32</v>
      </c>
    </row>
    <row r="62" spans="1:7" x14ac:dyDescent="0.25">
      <c r="A62" t="s">
        <v>7</v>
      </c>
      <c r="B62" t="s">
        <v>19</v>
      </c>
      <c r="C62">
        <v>2014</v>
      </c>
      <c r="D62" s="1">
        <v>744.04743299999996</v>
      </c>
      <c r="E62" s="1">
        <v>744.04743299999996</v>
      </c>
      <c r="F62" s="1">
        <v>232.48500000000001</v>
      </c>
      <c r="G62" s="1">
        <v>511.562433</v>
      </c>
    </row>
    <row r="63" spans="1:7" x14ac:dyDescent="0.25">
      <c r="A63" t="s">
        <v>7</v>
      </c>
      <c r="B63" t="s">
        <v>20</v>
      </c>
      <c r="C63">
        <v>2014</v>
      </c>
      <c r="D63" s="1">
        <v>714.02589999999998</v>
      </c>
      <c r="E63" s="1">
        <v>714.02589999999998</v>
      </c>
      <c r="F63" s="1">
        <v>259.70890000000003</v>
      </c>
      <c r="G63" s="1">
        <v>454.31700000000001</v>
      </c>
    </row>
    <row r="64" spans="1:7" x14ac:dyDescent="0.25">
      <c r="A64" t="s">
        <v>7</v>
      </c>
      <c r="B64" t="s">
        <v>21</v>
      </c>
      <c r="C64">
        <v>2014</v>
      </c>
      <c r="D64" s="1">
        <v>708.21923500000003</v>
      </c>
      <c r="E64" s="1">
        <v>708.21923500000003</v>
      </c>
      <c r="F64" s="1">
        <v>202.77822399999999</v>
      </c>
      <c r="G64" s="1">
        <v>505.441011</v>
      </c>
    </row>
    <row r="65" spans="1:7" x14ac:dyDescent="0.25">
      <c r="A65" t="s">
        <v>7</v>
      </c>
      <c r="B65" t="s">
        <v>33</v>
      </c>
      <c r="C65">
        <v>2014</v>
      </c>
      <c r="D65" s="1">
        <v>418.68099999999998</v>
      </c>
      <c r="E65" s="1">
        <v>418.68099999999998</v>
      </c>
      <c r="F65" s="1">
        <v>222.28100000000001</v>
      </c>
      <c r="G65" s="1">
        <v>196.4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tabSelected="1" topLeftCell="I34" zoomScale="80" zoomScaleNormal="80" workbookViewId="0">
      <selection activeCell="P58" sqref="P58"/>
    </sheetView>
  </sheetViews>
  <sheetFormatPr defaultColWidth="8.85546875" defaultRowHeight="15" x14ac:dyDescent="0.25"/>
  <cols>
    <col min="1" max="1" width="34.140625" bestFit="1" customWidth="1"/>
    <col min="2" max="2" width="8.7109375" bestFit="1" customWidth="1"/>
    <col min="3" max="3" width="8.42578125" customWidth="1"/>
    <col min="4" max="4" width="7" customWidth="1"/>
    <col min="5" max="5" width="8.140625" customWidth="1"/>
    <col min="6" max="6" width="7.7109375" customWidth="1"/>
    <col min="8" max="8" width="122.140625" style="3" bestFit="1" customWidth="1"/>
    <col min="9" max="9" width="16.28515625" customWidth="1"/>
    <col min="10" max="10" width="35.28515625" bestFit="1" customWidth="1"/>
    <col min="11" max="11" width="7.42578125" bestFit="1" customWidth="1"/>
    <col min="12" max="12" width="4.7109375" customWidth="1"/>
    <col min="13" max="13" width="15.85546875" bestFit="1" customWidth="1"/>
    <col min="14" max="14" width="11.42578125" customWidth="1"/>
  </cols>
  <sheetData>
    <row r="1" spans="1:12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H1" s="4" t="s">
        <v>115</v>
      </c>
      <c r="I1" s="5"/>
    </row>
    <row r="2" spans="1:12" x14ac:dyDescent="0.25">
      <c r="A2" t="s">
        <v>78</v>
      </c>
      <c r="B2" t="s">
        <v>79</v>
      </c>
      <c r="C2">
        <v>41</v>
      </c>
      <c r="D2">
        <v>117</v>
      </c>
      <c r="E2">
        <v>110</v>
      </c>
      <c r="F2">
        <v>6.7</v>
      </c>
      <c r="H2" s="6" t="s">
        <v>116</v>
      </c>
      <c r="I2" s="7" t="s">
        <v>120</v>
      </c>
    </row>
    <row r="3" spans="1:12" x14ac:dyDescent="0.25">
      <c r="A3" t="s">
        <v>80</v>
      </c>
      <c r="B3" t="s">
        <v>79</v>
      </c>
      <c r="C3">
        <v>20</v>
      </c>
      <c r="D3">
        <v>5</v>
      </c>
      <c r="E3">
        <v>96</v>
      </c>
      <c r="F3">
        <v>2.2000000000000002</v>
      </c>
      <c r="H3" s="6" t="s">
        <v>117</v>
      </c>
      <c r="I3" s="7">
        <f>AVERAGE('Movies - LA#3'!$F$2:$F$36)</f>
        <v>6.3599999999999994</v>
      </c>
    </row>
    <row r="4" spans="1:12" x14ac:dyDescent="0.25">
      <c r="A4" t="s">
        <v>87</v>
      </c>
      <c r="B4" t="s">
        <v>79</v>
      </c>
      <c r="C4">
        <v>65</v>
      </c>
      <c r="D4">
        <v>100</v>
      </c>
      <c r="E4">
        <v>120</v>
      </c>
      <c r="F4">
        <v>7.7</v>
      </c>
      <c r="H4" s="6" t="s">
        <v>118</v>
      </c>
      <c r="I4" s="7" t="s">
        <v>121</v>
      </c>
      <c r="K4" t="s">
        <v>130</v>
      </c>
      <c r="L4" t="s">
        <v>124</v>
      </c>
    </row>
    <row r="5" spans="1:12" x14ac:dyDescent="0.25">
      <c r="A5" t="s">
        <v>88</v>
      </c>
      <c r="B5" t="s">
        <v>79</v>
      </c>
      <c r="C5">
        <v>6.5</v>
      </c>
      <c r="D5">
        <v>55</v>
      </c>
      <c r="E5">
        <v>113</v>
      </c>
      <c r="F5">
        <v>8.3000000000000007</v>
      </c>
      <c r="H5" s="6" t="s">
        <v>123</v>
      </c>
      <c r="I5" s="7" t="s">
        <v>121</v>
      </c>
      <c r="K5" s="9" t="s">
        <v>79</v>
      </c>
      <c r="L5">
        <f>COUNTIF('Movies - LA#3'!$B$2:$B$36,K5)</f>
        <v>12</v>
      </c>
    </row>
    <row r="6" spans="1:12" x14ac:dyDescent="0.25">
      <c r="A6" t="s">
        <v>92</v>
      </c>
      <c r="B6" t="s">
        <v>79</v>
      </c>
      <c r="C6">
        <v>20</v>
      </c>
      <c r="D6">
        <v>34</v>
      </c>
      <c r="E6">
        <v>108</v>
      </c>
      <c r="F6">
        <v>8.6</v>
      </c>
      <c r="H6" s="6" t="s">
        <v>122</v>
      </c>
      <c r="I6" s="7" t="s">
        <v>121</v>
      </c>
      <c r="K6" s="9" t="s">
        <v>82</v>
      </c>
      <c r="L6">
        <f>COUNTIF('Movies - LA#3'!$B$2:$B$36,K6)</f>
        <v>20</v>
      </c>
    </row>
    <row r="7" spans="1:12" x14ac:dyDescent="0.25">
      <c r="A7" t="s">
        <v>95</v>
      </c>
      <c r="B7" t="s">
        <v>79</v>
      </c>
      <c r="C7">
        <v>4.5</v>
      </c>
      <c r="D7">
        <v>47</v>
      </c>
      <c r="E7">
        <v>94</v>
      </c>
      <c r="F7">
        <v>5.8</v>
      </c>
      <c r="H7" s="6" t="s">
        <v>119</v>
      </c>
      <c r="I7" s="7" t="s">
        <v>133</v>
      </c>
      <c r="K7" s="10" t="s">
        <v>90</v>
      </c>
      <c r="L7">
        <f>COUNTIF('Movies - LA#3'!$B$2:$B$36,K7)</f>
        <v>3</v>
      </c>
    </row>
    <row r="8" spans="1:12" x14ac:dyDescent="0.25">
      <c r="A8" t="s">
        <v>96</v>
      </c>
      <c r="B8" t="s">
        <v>79</v>
      </c>
      <c r="C8">
        <v>7</v>
      </c>
      <c r="D8">
        <v>10</v>
      </c>
      <c r="E8">
        <v>90</v>
      </c>
      <c r="F8">
        <v>2</v>
      </c>
    </row>
    <row r="9" spans="1:12" x14ac:dyDescent="0.25">
      <c r="A9" t="s">
        <v>97</v>
      </c>
      <c r="B9" t="s">
        <v>79</v>
      </c>
      <c r="C9">
        <v>100</v>
      </c>
      <c r="D9">
        <v>111</v>
      </c>
      <c r="E9">
        <v>154</v>
      </c>
      <c r="F9">
        <v>7.8</v>
      </c>
    </row>
    <row r="10" spans="1:12" x14ac:dyDescent="0.25">
      <c r="A10" t="s">
        <v>104</v>
      </c>
      <c r="B10" t="s">
        <v>79</v>
      </c>
      <c r="C10">
        <v>50</v>
      </c>
      <c r="D10">
        <v>47</v>
      </c>
      <c r="E10">
        <v>127</v>
      </c>
      <c r="F10">
        <v>6.6</v>
      </c>
    </row>
    <row r="11" spans="1:12" x14ac:dyDescent="0.25">
      <c r="A11" t="s">
        <v>108</v>
      </c>
      <c r="B11" t="s">
        <v>79</v>
      </c>
      <c r="C11">
        <v>35</v>
      </c>
      <c r="D11">
        <v>33</v>
      </c>
      <c r="E11">
        <v>150</v>
      </c>
      <c r="F11">
        <v>8.5</v>
      </c>
    </row>
    <row r="12" spans="1:12" x14ac:dyDescent="0.25">
      <c r="A12" t="s">
        <v>111</v>
      </c>
      <c r="B12" t="s">
        <v>79</v>
      </c>
      <c r="C12">
        <v>68</v>
      </c>
      <c r="D12">
        <v>101</v>
      </c>
      <c r="E12">
        <v>136</v>
      </c>
      <c r="F12">
        <v>6.8</v>
      </c>
    </row>
    <row r="13" spans="1:12" x14ac:dyDescent="0.25">
      <c r="A13" t="s">
        <v>114</v>
      </c>
      <c r="B13" t="s">
        <v>79</v>
      </c>
      <c r="C13">
        <v>40</v>
      </c>
      <c r="D13">
        <v>209</v>
      </c>
      <c r="E13">
        <v>119</v>
      </c>
      <c r="F13">
        <v>7.3</v>
      </c>
    </row>
    <row r="14" spans="1:12" x14ac:dyDescent="0.25">
      <c r="A14" t="s">
        <v>81</v>
      </c>
      <c r="B14" t="s">
        <v>82</v>
      </c>
      <c r="C14">
        <v>116</v>
      </c>
      <c r="D14">
        <v>103</v>
      </c>
      <c r="E14">
        <v>170</v>
      </c>
      <c r="F14">
        <v>7.6</v>
      </c>
    </row>
    <row r="15" spans="1:12" x14ac:dyDescent="0.25">
      <c r="A15" t="s">
        <v>83</v>
      </c>
      <c r="B15" t="s">
        <v>82</v>
      </c>
      <c r="C15">
        <v>70</v>
      </c>
      <c r="D15">
        <v>66</v>
      </c>
      <c r="E15">
        <v>125</v>
      </c>
      <c r="F15">
        <v>8</v>
      </c>
    </row>
    <row r="16" spans="1:12" x14ac:dyDescent="0.25">
      <c r="A16" t="s">
        <v>84</v>
      </c>
      <c r="B16" t="s">
        <v>82</v>
      </c>
      <c r="C16">
        <v>75</v>
      </c>
      <c r="D16">
        <v>121</v>
      </c>
      <c r="E16">
        <v>119</v>
      </c>
      <c r="F16">
        <v>7.4</v>
      </c>
    </row>
    <row r="17" spans="1:11" x14ac:dyDescent="0.25">
      <c r="A17" t="s">
        <v>85</v>
      </c>
      <c r="B17" t="s">
        <v>82</v>
      </c>
      <c r="C17">
        <v>52</v>
      </c>
      <c r="D17">
        <v>116</v>
      </c>
      <c r="E17">
        <v>105</v>
      </c>
      <c r="F17">
        <v>5.8</v>
      </c>
    </row>
    <row r="18" spans="1:11" x14ac:dyDescent="0.25">
      <c r="A18" t="s">
        <v>86</v>
      </c>
      <c r="B18" t="s">
        <v>82</v>
      </c>
      <c r="C18">
        <v>120</v>
      </c>
      <c r="D18">
        <v>101</v>
      </c>
      <c r="E18">
        <v>106</v>
      </c>
      <c r="F18">
        <v>4.8</v>
      </c>
    </row>
    <row r="19" spans="1:11" x14ac:dyDescent="0.25">
      <c r="A19" t="s">
        <v>91</v>
      </c>
      <c r="B19" t="s">
        <v>82</v>
      </c>
      <c r="C19">
        <v>125</v>
      </c>
      <c r="D19">
        <v>213</v>
      </c>
      <c r="E19">
        <v>149</v>
      </c>
      <c r="F19">
        <v>6.5</v>
      </c>
    </row>
    <row r="20" spans="1:11" x14ac:dyDescent="0.25">
      <c r="A20" t="s">
        <v>94</v>
      </c>
      <c r="B20" t="s">
        <v>82</v>
      </c>
      <c r="C20">
        <v>150</v>
      </c>
      <c r="D20">
        <v>290</v>
      </c>
      <c r="E20">
        <v>157</v>
      </c>
      <c r="F20">
        <v>7.8</v>
      </c>
      <c r="J20" t="s">
        <v>128</v>
      </c>
      <c r="K20" t="s">
        <v>127</v>
      </c>
    </row>
    <row r="21" spans="1:11" x14ac:dyDescent="0.25">
      <c r="A21" t="s">
        <v>98</v>
      </c>
      <c r="B21" t="s">
        <v>82</v>
      </c>
      <c r="C21">
        <v>30</v>
      </c>
      <c r="D21">
        <v>100</v>
      </c>
      <c r="E21">
        <v>132</v>
      </c>
      <c r="F21">
        <v>8.4</v>
      </c>
      <c r="J21" s="11" t="s">
        <v>78</v>
      </c>
      <c r="K21" s="13">
        <v>6.7</v>
      </c>
    </row>
    <row r="22" spans="1:11" x14ac:dyDescent="0.25">
      <c r="A22" t="s">
        <v>99</v>
      </c>
      <c r="B22" t="s">
        <v>82</v>
      </c>
      <c r="C22">
        <v>225</v>
      </c>
      <c r="D22">
        <v>322</v>
      </c>
      <c r="E22">
        <v>150</v>
      </c>
      <c r="F22">
        <v>7.5</v>
      </c>
      <c r="J22" s="11" t="s">
        <v>80</v>
      </c>
      <c r="K22" s="13">
        <v>2.2000000000000002</v>
      </c>
    </row>
    <row r="23" spans="1:11" x14ac:dyDescent="0.25">
      <c r="A23" t="s">
        <v>100</v>
      </c>
      <c r="B23" t="s">
        <v>82</v>
      </c>
      <c r="C23">
        <v>70</v>
      </c>
      <c r="D23">
        <v>19</v>
      </c>
      <c r="E23">
        <v>97</v>
      </c>
      <c r="F23">
        <v>2.7</v>
      </c>
      <c r="J23" s="11" t="s">
        <v>87</v>
      </c>
      <c r="K23" s="13">
        <v>7.7</v>
      </c>
    </row>
    <row r="24" spans="1:11" x14ac:dyDescent="0.25">
      <c r="A24" t="s">
        <v>101</v>
      </c>
      <c r="B24" t="s">
        <v>82</v>
      </c>
      <c r="C24">
        <v>80</v>
      </c>
      <c r="D24">
        <v>117</v>
      </c>
      <c r="E24">
        <v>117</v>
      </c>
      <c r="F24">
        <v>6</v>
      </c>
      <c r="J24" s="11" t="s">
        <v>88</v>
      </c>
      <c r="K24" s="13">
        <v>8.3000000000000007</v>
      </c>
    </row>
    <row r="25" spans="1:11" x14ac:dyDescent="0.25">
      <c r="A25" t="s">
        <v>102</v>
      </c>
      <c r="B25" t="s">
        <v>82</v>
      </c>
      <c r="C25">
        <v>40</v>
      </c>
      <c r="D25">
        <v>48</v>
      </c>
      <c r="E25">
        <v>96</v>
      </c>
      <c r="F25">
        <v>6.3</v>
      </c>
      <c r="J25" s="11" t="s">
        <v>92</v>
      </c>
      <c r="K25" s="13">
        <v>8.6</v>
      </c>
    </row>
    <row r="26" spans="1:11" x14ac:dyDescent="0.25">
      <c r="A26" t="s">
        <v>103</v>
      </c>
      <c r="B26" t="s">
        <v>82</v>
      </c>
      <c r="C26">
        <v>70</v>
      </c>
      <c r="D26">
        <v>228</v>
      </c>
      <c r="E26">
        <v>106</v>
      </c>
      <c r="F26">
        <v>7</v>
      </c>
      <c r="J26" s="11" t="s">
        <v>95</v>
      </c>
      <c r="K26" s="13">
        <v>5.8</v>
      </c>
    </row>
    <row r="27" spans="1:11" x14ac:dyDescent="0.25">
      <c r="A27" t="s">
        <v>16</v>
      </c>
      <c r="B27" t="s">
        <v>82</v>
      </c>
      <c r="C27">
        <v>200</v>
      </c>
      <c r="D27">
        <v>373</v>
      </c>
      <c r="E27">
        <v>127</v>
      </c>
      <c r="F27">
        <v>7.8</v>
      </c>
      <c r="J27" s="11" t="s">
        <v>96</v>
      </c>
      <c r="K27" s="13">
        <v>2</v>
      </c>
    </row>
    <row r="28" spans="1:11" x14ac:dyDescent="0.25">
      <c r="A28" t="s">
        <v>106</v>
      </c>
      <c r="B28" t="s">
        <v>82</v>
      </c>
      <c r="C28">
        <v>113</v>
      </c>
      <c r="D28">
        <v>380</v>
      </c>
      <c r="E28">
        <v>140</v>
      </c>
      <c r="F28">
        <v>8</v>
      </c>
      <c r="J28" s="11" t="s">
        <v>97</v>
      </c>
      <c r="K28" s="13">
        <v>7.8</v>
      </c>
    </row>
    <row r="29" spans="1:11" x14ac:dyDescent="0.25">
      <c r="A29" t="s">
        <v>107</v>
      </c>
      <c r="B29" t="s">
        <v>82</v>
      </c>
      <c r="C29">
        <v>68</v>
      </c>
      <c r="D29">
        <v>118</v>
      </c>
      <c r="E29">
        <v>124</v>
      </c>
      <c r="F29">
        <v>6.4</v>
      </c>
      <c r="J29" s="11" t="s">
        <v>104</v>
      </c>
      <c r="K29" s="13">
        <v>6.6</v>
      </c>
    </row>
    <row r="30" spans="1:11" x14ac:dyDescent="0.25">
      <c r="A30" t="s">
        <v>109</v>
      </c>
      <c r="B30" t="s">
        <v>82</v>
      </c>
      <c r="C30">
        <v>72</v>
      </c>
      <c r="D30">
        <v>114</v>
      </c>
      <c r="E30">
        <v>108</v>
      </c>
      <c r="F30">
        <v>6.6</v>
      </c>
      <c r="J30" s="11" t="s">
        <v>108</v>
      </c>
      <c r="K30" s="13">
        <v>8.5</v>
      </c>
    </row>
    <row r="31" spans="1:11" x14ac:dyDescent="0.25">
      <c r="A31" t="s">
        <v>110</v>
      </c>
      <c r="B31" t="s">
        <v>82</v>
      </c>
      <c r="C31">
        <v>160</v>
      </c>
      <c r="D31">
        <v>120</v>
      </c>
      <c r="E31">
        <v>132</v>
      </c>
      <c r="F31">
        <v>5.3</v>
      </c>
      <c r="J31" s="11" t="s">
        <v>111</v>
      </c>
      <c r="K31" s="13">
        <v>6.8</v>
      </c>
    </row>
    <row r="32" spans="1:11" x14ac:dyDescent="0.25">
      <c r="A32" t="s">
        <v>112</v>
      </c>
      <c r="B32" t="s">
        <v>82</v>
      </c>
      <c r="C32">
        <v>29</v>
      </c>
      <c r="D32">
        <v>120</v>
      </c>
      <c r="E32">
        <v>136</v>
      </c>
      <c r="F32">
        <v>8.1</v>
      </c>
      <c r="J32" s="11" t="s">
        <v>114</v>
      </c>
      <c r="K32" s="13">
        <v>7.3</v>
      </c>
    </row>
    <row r="33" spans="1:12" x14ac:dyDescent="0.25">
      <c r="A33" t="s">
        <v>113</v>
      </c>
      <c r="B33" t="s">
        <v>82</v>
      </c>
      <c r="C33">
        <v>132</v>
      </c>
      <c r="D33">
        <v>234</v>
      </c>
      <c r="E33">
        <v>116</v>
      </c>
      <c r="F33">
        <v>6.7</v>
      </c>
    </row>
    <row r="34" spans="1:12" x14ac:dyDescent="0.25">
      <c r="A34" t="s">
        <v>89</v>
      </c>
      <c r="B34" t="s">
        <v>90</v>
      </c>
      <c r="C34">
        <v>60</v>
      </c>
      <c r="D34">
        <v>104</v>
      </c>
      <c r="E34">
        <v>92</v>
      </c>
      <c r="F34">
        <v>5.7</v>
      </c>
      <c r="J34" t="s">
        <v>129</v>
      </c>
      <c r="K34" t="s">
        <v>74</v>
      </c>
      <c r="L34" t="s">
        <v>75</v>
      </c>
    </row>
    <row r="35" spans="1:12" x14ac:dyDescent="0.25">
      <c r="A35" t="s">
        <v>93</v>
      </c>
      <c r="B35" t="s">
        <v>90</v>
      </c>
      <c r="C35">
        <v>5</v>
      </c>
      <c r="D35">
        <v>12</v>
      </c>
      <c r="E35">
        <v>81</v>
      </c>
      <c r="F35">
        <v>1.9</v>
      </c>
      <c r="J35" s="11" t="s">
        <v>81</v>
      </c>
      <c r="K35" s="12">
        <v>116</v>
      </c>
      <c r="L35" s="12">
        <v>103</v>
      </c>
    </row>
    <row r="36" spans="1:12" x14ac:dyDescent="0.25">
      <c r="A36" t="s">
        <v>105</v>
      </c>
      <c r="B36" t="s">
        <v>90</v>
      </c>
      <c r="C36">
        <v>74</v>
      </c>
      <c r="D36">
        <v>17</v>
      </c>
      <c r="E36">
        <v>94</v>
      </c>
      <c r="F36">
        <v>2</v>
      </c>
      <c r="J36" s="11" t="s">
        <v>83</v>
      </c>
      <c r="K36" s="12">
        <v>70</v>
      </c>
      <c r="L36" s="12">
        <v>66</v>
      </c>
    </row>
    <row r="37" spans="1:12" x14ac:dyDescent="0.25">
      <c r="J37" s="11" t="s">
        <v>84</v>
      </c>
      <c r="K37" s="12">
        <v>75</v>
      </c>
      <c r="L37" s="12">
        <v>121</v>
      </c>
    </row>
    <row r="38" spans="1:12" x14ac:dyDescent="0.25">
      <c r="J38" s="11" t="s">
        <v>85</v>
      </c>
      <c r="K38" s="12">
        <v>52</v>
      </c>
      <c r="L38" s="12">
        <v>116</v>
      </c>
    </row>
    <row r="39" spans="1:12" x14ac:dyDescent="0.25">
      <c r="J39" s="11" t="s">
        <v>86</v>
      </c>
      <c r="K39" s="12">
        <v>120</v>
      </c>
      <c r="L39" s="12">
        <v>101</v>
      </c>
    </row>
    <row r="40" spans="1:12" x14ac:dyDescent="0.25">
      <c r="J40" s="11" t="s">
        <v>91</v>
      </c>
      <c r="K40" s="12">
        <v>125</v>
      </c>
      <c r="L40" s="12">
        <v>213</v>
      </c>
    </row>
    <row r="41" spans="1:12" x14ac:dyDescent="0.25">
      <c r="J41" s="11" t="s">
        <v>94</v>
      </c>
      <c r="K41" s="12">
        <v>150</v>
      </c>
      <c r="L41" s="12">
        <v>290</v>
      </c>
    </row>
    <row r="42" spans="1:12" x14ac:dyDescent="0.25">
      <c r="J42" s="11" t="s">
        <v>98</v>
      </c>
      <c r="K42" s="12">
        <v>30</v>
      </c>
      <c r="L42" s="12">
        <v>100</v>
      </c>
    </row>
    <row r="43" spans="1:12" x14ac:dyDescent="0.25">
      <c r="J43" s="11" t="s">
        <v>99</v>
      </c>
      <c r="K43" s="12">
        <v>225</v>
      </c>
      <c r="L43" s="12">
        <v>322</v>
      </c>
    </row>
    <row r="44" spans="1:12" x14ac:dyDescent="0.25">
      <c r="J44" s="11" t="s">
        <v>100</v>
      </c>
      <c r="K44" s="12">
        <v>70</v>
      </c>
      <c r="L44" s="12">
        <v>19</v>
      </c>
    </row>
    <row r="45" spans="1:12" x14ac:dyDescent="0.25">
      <c r="J45" s="11" t="s">
        <v>101</v>
      </c>
      <c r="K45" s="12">
        <v>80</v>
      </c>
      <c r="L45" s="12">
        <v>117</v>
      </c>
    </row>
    <row r="46" spans="1:12" x14ac:dyDescent="0.25">
      <c r="J46" s="11" t="s">
        <v>102</v>
      </c>
      <c r="K46" s="12">
        <v>40</v>
      </c>
      <c r="L46" s="12">
        <v>48</v>
      </c>
    </row>
    <row r="47" spans="1:12" x14ac:dyDescent="0.25">
      <c r="J47" s="11" t="s">
        <v>103</v>
      </c>
      <c r="K47" s="12">
        <v>70</v>
      </c>
      <c r="L47" s="12">
        <v>228</v>
      </c>
    </row>
    <row r="48" spans="1:12" x14ac:dyDescent="0.25">
      <c r="J48" s="11" t="s">
        <v>16</v>
      </c>
      <c r="K48" s="12">
        <v>200</v>
      </c>
      <c r="L48" s="12">
        <v>373</v>
      </c>
    </row>
    <row r="49" spans="10:14" x14ac:dyDescent="0.25">
      <c r="J49" s="11" t="s">
        <v>106</v>
      </c>
      <c r="K49" s="12">
        <v>113</v>
      </c>
      <c r="L49" s="12">
        <v>380</v>
      </c>
    </row>
    <row r="50" spans="10:14" x14ac:dyDescent="0.25">
      <c r="J50" s="11" t="s">
        <v>107</v>
      </c>
      <c r="K50" s="12">
        <v>68</v>
      </c>
      <c r="L50" s="12">
        <v>118</v>
      </c>
    </row>
    <row r="51" spans="10:14" x14ac:dyDescent="0.25">
      <c r="J51" s="11" t="s">
        <v>109</v>
      </c>
      <c r="K51" s="12">
        <v>72</v>
      </c>
      <c r="L51" s="12">
        <v>114</v>
      </c>
    </row>
    <row r="52" spans="10:14" x14ac:dyDescent="0.25">
      <c r="J52" s="11" t="s">
        <v>110</v>
      </c>
      <c r="K52" s="12">
        <v>160</v>
      </c>
      <c r="L52" s="12">
        <v>120</v>
      </c>
    </row>
    <row r="53" spans="10:14" x14ac:dyDescent="0.25">
      <c r="J53" s="11" t="s">
        <v>112</v>
      </c>
      <c r="K53" s="12">
        <v>29</v>
      </c>
      <c r="L53" s="12">
        <v>120</v>
      </c>
    </row>
    <row r="54" spans="10:14" x14ac:dyDescent="0.25">
      <c r="J54" s="11" t="s">
        <v>113</v>
      </c>
      <c r="K54" s="12">
        <v>132</v>
      </c>
      <c r="L54" s="12">
        <v>234</v>
      </c>
    </row>
    <row r="58" spans="10:14" x14ac:dyDescent="0.25">
      <c r="M58" s="2" t="s">
        <v>131</v>
      </c>
      <c r="N58" s="2" t="s">
        <v>132</v>
      </c>
    </row>
    <row r="59" spans="10:14" x14ac:dyDescent="0.25">
      <c r="M59" s="14" t="s">
        <v>79</v>
      </c>
      <c r="N59" s="15">
        <f>SUMIF(Table5[MPAA],'Movies - LA#3'!$M59,Table5[Gross])</f>
        <v>869</v>
      </c>
    </row>
    <row r="60" spans="10:14" x14ac:dyDescent="0.25">
      <c r="M60" s="14" t="s">
        <v>82</v>
      </c>
      <c r="N60" s="15">
        <f>SUMIF(Table5[MPAA],'Movies - LA#3'!$M60,Table5[Gross])</f>
        <v>3303</v>
      </c>
    </row>
    <row r="61" spans="10:14" x14ac:dyDescent="0.25">
      <c r="M61" s="14" t="s">
        <v>90</v>
      </c>
      <c r="N61" s="15">
        <f>SUMIF(Table5[MPAA],'Movies - LA#3'!$M61,Table5[Gross])</f>
        <v>133</v>
      </c>
    </row>
  </sheetData>
  <sortState xmlns:xlrd2="http://schemas.microsoft.com/office/spreadsheetml/2017/richdata2" ref="A2:F36">
    <sortCondition descending="1" ref="B1"/>
  </sortState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Marvel-DC</vt:lpstr>
      <vt:lpstr>Movies - LA#3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Sandeep Singh</cp:lastModifiedBy>
  <dcterms:created xsi:type="dcterms:W3CDTF">2015-06-17T09:37:01Z</dcterms:created>
  <dcterms:modified xsi:type="dcterms:W3CDTF">2019-02-14T22:07:16Z</dcterms:modified>
</cp:coreProperties>
</file>