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A15E3745-4F4A-4777-84DF-4313DEC07554}" xr6:coauthVersionLast="47" xr6:coauthVersionMax="47" xr10:uidLastSave="{00000000-0000-0000-0000-000000000000}"/>
  <bookViews>
    <workbookView xWindow="28680" yWindow="-120" windowWidth="29040" windowHeight="15840" tabRatio="709" firstSheet="1" activeTab="5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  <sheet name="input_rock_gradings" sheetId="10" r:id="rId8"/>
    <sheet name="input_cross_section_validation" sheetId="11" r:id="rId9"/>
  </sheets>
  <definedNames>
    <definedName name="Lt">'Input_Project specific'!$E$20</definedName>
    <definedName name="rho_r">'Input_Project specific'!$E$3</definedName>
    <definedName name="weight_check">'Input_Project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4" i="10"/>
  <c r="R2" i="10"/>
  <c r="M12" i="10"/>
  <c r="K12" i="10"/>
  <c r="R12" i="10" s="1"/>
  <c r="G12" i="10"/>
  <c r="L12" i="10" s="1"/>
  <c r="M11" i="10"/>
  <c r="K11" i="10"/>
  <c r="R11" i="10" s="1"/>
  <c r="G11" i="10"/>
  <c r="L11" i="10" s="1"/>
  <c r="M10" i="10"/>
  <c r="K10" i="10"/>
  <c r="R10" i="10" s="1"/>
  <c r="G10" i="10"/>
  <c r="L10" i="10" s="1"/>
  <c r="M9" i="10"/>
  <c r="K9" i="10"/>
  <c r="S9" i="10" s="1"/>
  <c r="G9" i="10"/>
  <c r="L9" i="10" s="1"/>
  <c r="M8" i="10"/>
  <c r="K8" i="10"/>
  <c r="S8" i="10" s="1"/>
  <c r="G8" i="10"/>
  <c r="L8" i="10" s="1"/>
  <c r="Q8" i="10" s="1"/>
  <c r="M7" i="10"/>
  <c r="K7" i="10"/>
  <c r="S7" i="10" s="1"/>
  <c r="G7" i="10"/>
  <c r="L7" i="10" s="1"/>
  <c r="Q7" i="10" s="1"/>
  <c r="M6" i="10"/>
  <c r="K6" i="10"/>
  <c r="S6" i="10" s="1"/>
  <c r="G6" i="10"/>
  <c r="L6" i="10" s="1"/>
  <c r="M5" i="10"/>
  <c r="K5" i="10"/>
  <c r="S5" i="10" s="1"/>
  <c r="G5" i="10"/>
  <c r="L5" i="10" s="1"/>
  <c r="M4" i="10"/>
  <c r="K4" i="10"/>
  <c r="S4" i="10" s="1"/>
  <c r="G4" i="10"/>
  <c r="L4" i="10" s="1"/>
  <c r="Q11" i="10" l="1"/>
  <c r="Q6" i="10"/>
  <c r="Q10" i="10"/>
  <c r="Q12" i="10"/>
  <c r="Q9" i="10"/>
  <c r="Q5" i="10"/>
  <c r="Q4" i="10"/>
  <c r="R8" i="10"/>
  <c r="S10" i="10"/>
  <c r="S12" i="10"/>
  <c r="R9" i="10"/>
  <c r="S11" i="10"/>
  <c r="R7" i="10"/>
  <c r="R6" i="10"/>
  <c r="R4" i="10"/>
  <c r="R5" i="10"/>
</calcChain>
</file>

<file path=xl/sharedStrings.xml><?xml version="1.0" encoding="utf-8"?>
<sst xmlns="http://schemas.openxmlformats.org/spreadsheetml/2006/main" count="1255" uniqueCount="388">
  <si>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</si>
  <si>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</si>
  <si>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</si>
  <si>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</si>
  <si>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</si>
  <si>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</si>
  <si>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</si>
  <si>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</si>
  <si>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</si>
  <si>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</si>
  <si>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</si>
  <si>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</si>
  <si>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</si>
  <si>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</si>
  <si>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</si>
  <si>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</si>
  <si>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</si>
  <si>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</si>
  <si>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</si>
  <si>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</si>
  <si>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</si>
  <si>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</si>
  <si>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</si>
  <si>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</si>
  <si>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</si>
  <si>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</si>
  <si>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</si>
  <si>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</si>
  <si>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</si>
  <si>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</si>
  <si>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</si>
  <si>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</si>
  <si>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</si>
  <si>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</si>
  <si>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</si>
  <si>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</si>
  <si>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</si>
  <si>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</si>
  <si>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</si>
  <si>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</si>
  <si>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</si>
  <si>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</si>
  <si>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</si>
  <si>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</si>
  <si>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</si>
  <si>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</si>
  <si>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</si>
  <si>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</si>
  <si>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</si>
  <si>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</si>
  <si>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</si>
  <si>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</si>
  <si>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</si>
  <si>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</si>
  <si>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</si>
  <si>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</si>
  <si>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</si>
  <si>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</si>
  <si>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</si>
  <si>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</si>
  <si>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</si>
  <si>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</si>
  <si>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</si>
  <si>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</si>
  <si>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</si>
  <si>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</si>
  <si>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</si>
  <si>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</si>
  <si>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</si>
  <si>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</si>
  <si>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</si>
  <si>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</si>
  <si>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</si>
  <si>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</si>
  <si>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</si>
  <si>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</si>
  <si>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</si>
  <si>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</si>
  <si>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</si>
  <si>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</si>
  <si>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</si>
  <si>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</si>
  <si>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</si>
  <si>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</si>
  <si>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</si>
  <si>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</si>
  <si>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</si>
  <si>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</si>
  <si>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</si>
  <si>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</si>
  <si>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</si>
  <si>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</si>
  <si>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</si>
  <si>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</si>
  <si>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</si>
  <si>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</si>
  <si>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</si>
  <si>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</si>
  <si>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</si>
  <si>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</si>
  <si>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</si>
  <si>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</si>
  <si>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</si>
  <si>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</si>
  <si>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</si>
  <si>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</si>
  <si>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</si>
  <si>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</si>
  <si>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</si>
  <si>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</si>
  <si>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</si>
  <si>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</si>
  <si>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</si>
  <si>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</si>
  <si>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</si>
  <si>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</si>
  <si>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</si>
  <si>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</si>
  <si>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</si>
  <si>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</si>
  <si>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</si>
  <si>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</si>
  <si>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</si>
  <si>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</si>
  <si>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</si>
  <si>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</si>
  <si>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</si>
  <si>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</si>
  <si>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</si>
  <si>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</si>
  <si>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</si>
  <si>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</si>
  <si>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</si>
  <si>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</si>
  <si>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</si>
  <si>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</si>
  <si>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</si>
  <si>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</si>
  <si>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</si>
  <si>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</si>
  <si>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</si>
  <si>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</si>
  <si>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</si>
  <si>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</si>
  <si>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</si>
  <si>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</si>
  <si>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</si>
  <si>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</si>
  <si>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</si>
  <si>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</si>
  <si>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</si>
  <si>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</si>
  <si>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</si>
  <si>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</si>
  <si>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</si>
  <si>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</si>
  <si>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</si>
  <si>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</si>
  <si>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</si>
  <si>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</si>
  <si>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</si>
  <si>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</si>
  <si>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</si>
  <si>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</si>
  <si>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</si>
  <si>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</si>
  <si>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</si>
  <si>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</si>
  <si>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</si>
  <si>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</si>
  <si>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</si>
  <si>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</si>
  <si>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</si>
  <si>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</si>
  <si>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</si>
  <si>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</si>
  <si>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</si>
  <si>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</si>
  <si>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</si>
  <si>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</si>
  <si>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</si>
  <si>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</si>
  <si>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</si>
  <si>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</si>
  <si>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</si>
  <si>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</si>
  <si>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</si>
  <si>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</si>
  <si>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</si>
  <si>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</si>
  <si>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</si>
  <si>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</si>
  <si>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</si>
  <si>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</si>
  <si>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</si>
  <si>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</si>
  <si>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</si>
  <si>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</si>
  <si>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</si>
  <si>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</si>
  <si>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</si>
  <si>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</si>
  <si>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</si>
  <si>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</si>
  <si>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</si>
  <si>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</si>
  <si>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</si>
  <si>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</si>
  <si>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</si>
  <si>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</si>
  <si>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</si>
  <si>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</si>
  <si>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</si>
  <si>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</si>
  <si>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</si>
  <si>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</si>
  <si>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</si>
  <si>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</si>
  <si>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</si>
  <si>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</si>
  <si>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</si>
  <si>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</si>
  <si>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</si>
  <si>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</si>
  <si>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</si>
  <si>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</si>
  <si>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</si>
  <si>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</si>
  <si>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</si>
  <si>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</si>
  <si>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</si>
  <si>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</si>
  <si>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</si>
  <si>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</si>
  <si>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</si>
  <si>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</si>
  <si>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</si>
  <si>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</si>
  <si>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</si>
  <si>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</si>
  <si>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</si>
  <si>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</si>
  <si>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</si>
  <si>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</si>
  <si>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</si>
  <si>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</si>
  <si>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</si>
  <si>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</si>
  <si>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</si>
  <si>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</si>
  <si>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</si>
  <si>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</si>
  <si>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</si>
  <si>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</si>
  <si>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</si>
  <si>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</si>
  <si>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</si>
  <si>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</si>
  <si>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</si>
  <si>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</si>
  <si>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</si>
  <si>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</si>
  <si>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</si>
  <si>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</si>
  <si>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</si>
  <si>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</si>
  <si>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</si>
  <si>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</si>
  <si>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</si>
  <si>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</si>
  <si>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</si>
  <si>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</si>
  <si>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</si>
  <si>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</si>
  <si>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</si>
  <si>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</si>
  <si>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</si>
  <si>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</si>
  <si>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</si>
  <si>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</si>
  <si>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</si>
  <si>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</si>
  <si>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</si>
  <si>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</si>
  <si>
    <t>Armour Gradings according to contract chapter 8.7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</si>
  <si>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</si>
  <si>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</si>
  <si>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</si>
  <si>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</si>
  <si>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</si>
  <si>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</si>
  <si>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</si>
  <si>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</si>
  <si>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</si>
  <si>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</si>
  <si>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</si>
  <si>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</si>
  <si>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</si>
  <si>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</si>
  <si>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</si>
  <si>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Dn50 min</t>
  </si>
  <si>
    <t>Light</t>
  </si>
  <si>
    <t>Mme,L</t>
  </si>
  <si>
    <t>MmeU</t>
  </si>
  <si>
    <t>[m]</t>
  </si>
  <si>
    <t>[kg]</t>
  </si>
  <si>
    <t>5-40 kg</t>
  </si>
  <si>
    <t>10</t>
  </si>
  <si>
    <t>10-60 kg</t>
  </si>
  <si>
    <t>20</t>
  </si>
  <si>
    <t>40-200 kg</t>
  </si>
  <si>
    <t>80</t>
  </si>
  <si>
    <t>60-300 kg</t>
  </si>
  <si>
    <t>130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</si>
  <si>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</si>
  <si>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</si>
  <si>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</si>
  <si>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</si>
  <si>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</si>
  <si>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</si>
  <si>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</si>
  <si>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</si>
  <si>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</si>
  <si>
    <t>2% [kg]</t>
  </si>
  <si>
    <t>10% [kg]</t>
  </si>
  <si>
    <t>70% [kg]</t>
  </si>
  <si>
    <t>97% [kg]</t>
  </si>
  <si>
    <t>50% [kg]</t>
  </si>
  <si>
    <t>Armour weight check on minimal or average W50</t>
  </si>
  <si>
    <t>weight_check</t>
  </si>
  <si>
    <t>Minimal</t>
  </si>
  <si>
    <t>Design choice, Minimal or Average</t>
  </si>
  <si>
    <t>Layer thickness armour stone</t>
  </si>
  <si>
    <t>Lt</t>
  </si>
  <si>
    <t>Based on kt of 0.91</t>
  </si>
  <si>
    <t>Weight check</t>
  </si>
  <si>
    <t>Average</t>
  </si>
  <si>
    <t>W_M50</t>
  </si>
  <si>
    <t>Underlayer thickness</t>
  </si>
  <si>
    <t>t_underlayer</t>
  </si>
  <si>
    <t>Storm duration</t>
  </si>
  <si>
    <t>storm_duration</t>
  </si>
  <si>
    <t xml:space="preserve">Safety Van der Meer </t>
  </si>
  <si>
    <t>sf_vdm</t>
  </si>
  <si>
    <t>Concrete units</t>
  </si>
  <si>
    <t>c_unit</t>
  </si>
  <si>
    <t>Concrete unit to use in armour stability calculations</t>
  </si>
  <si>
    <t>Xbloc</t>
  </si>
  <si>
    <t>Accropode II</t>
  </si>
  <si>
    <t>Sumer and Fredsoe safety constant C2</t>
  </si>
  <si>
    <t>1 by default. Can be changed for scour protection safety</t>
  </si>
  <si>
    <t>Number of standard deviations on top of VDM constants</t>
  </si>
  <si>
    <t>C2_sf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</si>
  <si>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</si>
  <si>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</si>
  <si>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</si>
  <si>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</si>
  <si>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</si>
  <si>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</si>
  <si>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Falling apron layer thickness</t>
  </si>
  <si>
    <t>Lt_fa</t>
  </si>
  <si>
    <t>Slope scour hole</t>
  </si>
  <si>
    <t>cota_scour</t>
  </si>
  <si>
    <t>1-500 kg</t>
  </si>
  <si>
    <t>Toe underlayer</t>
  </si>
  <si>
    <t>63-180 mm</t>
  </si>
  <si>
    <t>[class]</t>
  </si>
  <si>
    <t>Armour underlayer</t>
  </si>
  <si>
    <t>Based on Phase II, underlayer to sea bed</t>
  </si>
  <si>
    <t>Armour_class</t>
  </si>
  <si>
    <t>Armour grading</t>
  </si>
  <si>
    <t>Crest height</t>
  </si>
  <si>
    <t>Concrete</t>
  </si>
  <si>
    <t>Rock</t>
  </si>
  <si>
    <t>Unit_volume</t>
  </si>
  <si>
    <t>m3</t>
  </si>
  <si>
    <t>rear_armour_class</t>
  </si>
  <si>
    <t>toe_armour_class</t>
  </si>
  <si>
    <t>access_type</t>
  </si>
  <si>
    <t>restricted</t>
  </si>
  <si>
    <t>300-1000 kg</t>
  </si>
  <si>
    <t>Underlayer concrete units</t>
  </si>
  <si>
    <t>c_underlayer</t>
  </si>
  <si>
    <t>Armour_type</t>
  </si>
  <si>
    <t>Structure slope rock armour</t>
  </si>
  <si>
    <t>Structure slope concrete armour</t>
  </si>
  <si>
    <t>tan_a_rock</t>
  </si>
  <si>
    <t>tan_a_concrete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</si>
</sst>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4" xfId="0" applyFont="1" applyFill="1" applyBorder="1"/>
    <xf numFmtId="0" fontId="0" fillId="0" borderId="4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2" fontId="0" fillId="0" borderId="0" xfId="0" applyNumberFormat="1"/>
    <xf numFmtId="2" fontId="5" fillId="0" borderId="0" xfId="0" applyNumberFormat="1" applyFont="1"/>
    <xf numFmtId="0" fontId="9" fillId="6" borderId="0" xfId="1" applyFont="1" applyFill="1"/>
    <xf numFmtId="0" fontId="8" fillId="0" borderId="0" xfId="1"/>
    <xf numFmtId="0" fontId="8" fillId="0" borderId="1" xfId="1" applyBorder="1"/>
    <xf numFmtId="0" fontId="10" fillId="0" borderId="1" xfId="1" applyFont="1" applyBorder="1"/>
    <xf numFmtId="0" fontId="10" fillId="0" borderId="8" xfId="1" applyFont="1" applyBorder="1"/>
    <xf numFmtId="0" fontId="10" fillId="5" borderId="1" xfId="1" applyFont="1" applyFill="1" applyBorder="1"/>
    <xf numFmtId="0" fontId="8" fillId="5" borderId="1" xfId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9" fontId="10" fillId="0" borderId="1" xfId="2" applyFont="1" applyBorder="1"/>
    <xf numFmtId="9" fontId="10" fillId="0" borderId="1" xfId="2" applyFont="1" applyFill="1" applyBorder="1"/>
    <xf numFmtId="0" fontId="8" fillId="0" borderId="8" xfId="1" applyBorder="1"/>
    <xf numFmtId="1" fontId="8" fillId="0" borderId="1" xfId="1" applyNumberFormat="1" applyBorder="1"/>
    <xf numFmtId="1" fontId="8" fillId="0" borderId="8" xfId="1" applyNumberFormat="1" applyBorder="1"/>
    <xf numFmtId="2" fontId="8" fillId="5" borderId="1" xfId="1" applyNumberFormat="1" applyFill="1" applyBorder="1" applyAlignment="1">
      <alignment horizontal="right"/>
    </xf>
    <xf numFmtId="1" fontId="8" fillId="5" borderId="1" xfId="1" applyNumberFormat="1" applyFill="1" applyBorder="1" applyAlignment="1">
      <alignment horizontal="right"/>
    </xf>
    <xf numFmtId="2" fontId="0" fillId="0" borderId="1" xfId="0" applyNumberFormat="1" applyBorder="1"/>
    <xf numFmtId="0" fontId="0" fillId="0" borderId="3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0" fillId="0" borderId="4" xfId="0" applyFont="1" applyFill="1" applyBorder="1" applyAlignment="1">
      <alignment wrapText="1"/>
    </xf>
    <xf numFmtId="2" fontId="0" fillId="0" borderId="4" xfId="0" applyNumberFormat="1" applyFont="1" applyFill="1" applyBorder="1" applyAlignment="1">
      <alignment wrapText="1"/>
    </xf>
    <xf numFmtId="2" fontId="0" fillId="0" borderId="0" xfId="0" applyNumberFormat="1" applyFont="1" applyFill="1" applyBorder="1" applyAlignment="1">
      <alignment wrapText="1"/>
    </xf>
    <xf numFmtId="0" fontId="0" fillId="0" borderId="6" xfId="0" applyFont="1" applyFill="1" applyBorder="1"/>
    <xf numFmtId="0" fontId="0" fillId="0" borderId="7" xfId="0" applyFont="1" applyFill="1" applyBorder="1"/>
    <xf numFmtId="0" fontId="8" fillId="0" borderId="1" xfId="1" applyFont="1" applyBorder="1"/>
    <xf numFmtId="0" fontId="11" fillId="0" borderId="1" xfId="0" applyFont="1" applyFill="1" applyBorder="1"/>
    <xf numFmtId="0" fontId="1" fillId="0" borderId="1" xfId="0" applyFont="1" applyBorder="1"/>
    <xf numFmtId="2" fontId="8" fillId="0" borderId="1" xfId="0" applyNumberFormat="1" applyFont="1" applyBorder="1"/>
    <xf numFmtId="0" fontId="8" fillId="0" borderId="1" xfId="0" applyFont="1" applyBorder="1"/>
    <xf numFmtId="174" fontId="0" fillId="0" borderId="0" xfId="0" applyNumberFormat="1"/>
  </cellXfs>
  <cellStyles count="3">
    <cellStyle name="Normal" xfId="0" builtinId="0"/>
    <cellStyle name="Normal 2" xfId="1" xr:uid="{FADF3455-3E5D-4FF3-B5C3-EF436E5E06DA}"/>
    <cellStyle name="Percent 2" xfId="2" xr:uid="{25A54706-C93D-426F-AE2B-7B22D5D53704}"/>
  </cellStyles>
  <dxfs count="49">
    <dxf>
      <numFmt numFmtId="174" formatCode="0.000"/>
    </dxf>
    <dxf>
      <numFmt numFmtId="174" formatCode="0.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8" headerRowBorderDxfId="47" tableBorderDxfId="46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5"/>
    <tableColumn id="7" xr3:uid="{30AC8882-C2A6-43C1-86B7-25C9ED481C62}" name="Remarks" dataDxfId="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910581-BF80-43BD-BC4E-E63C5EA06E87}" name="Table10" displayName="Table10" ref="A2:I9" totalsRowShown="0">
  <autoFilter ref="A2:I9" xr:uid="{F3910581-BF80-43BD-BC4E-E63C5EA06E87}"/>
  <tableColumns count="9">
    <tableColumn id="1" xr3:uid="{F23F178C-7758-4DAE-80A2-5DE494BECEC6}" name="Structure"/>
    <tableColumn id="2" xr3:uid="{F1B52775-943A-47C9-818E-44C8CEDAB9EA}" name="Chainage"/>
    <tableColumn id="10" xr3:uid="{EEEED623-18C7-41E9-ADA5-7120BA5F693C}" name="access_type"/>
    <tableColumn id="6" xr3:uid="{82DECA7D-96F5-4F14-BD62-3B902EC9B6E6}" name="z_crest"/>
    <tableColumn id="3" xr3:uid="{EF4761C1-3047-4246-B73D-E95BD77B923A}" name="Armour_type"/>
    <tableColumn id="4" xr3:uid="{D5E84631-6F04-40E5-A257-6B0867875D8E}" name="Armour_class"/>
    <tableColumn id="5" xr3:uid="{E811378E-84D4-42C7-A78F-4D6C5F6A9648}" name="Unit_volume"/>
    <tableColumn id="7" xr3:uid="{10E7DC6E-2831-41C8-8AAA-AE8315234826}" name="rear_armour_class"/>
    <tableColumn id="8" xr3:uid="{C035176E-2F9A-4343-9611-95E8A88A393E}" name="toe_armour_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686139-2F35-40D8-8842-6206D940FD73}" name="Table8" displayName="Table8" ref="B12:B14" totalsRowShown="0">
  <autoFilter ref="B12:B14" xr:uid="{AB686139-2F35-40D8-8842-6206D940FD73}"/>
  <tableColumns count="1">
    <tableColumn id="1" xr3:uid="{65D3C0D5-21BF-4D11-868A-4134CC314759}" name="Weight chec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E5EA93-C0FA-4105-99A6-8801934F4A14}" name="Table9" displayName="Table9" ref="B16:B18" totalsRowShown="0">
  <autoFilter ref="B16:B18" xr:uid="{66E5EA93-C0FA-4105-99A6-8801934F4A14}"/>
  <tableColumns count="1">
    <tableColumn id="1" xr3:uid="{C3983B7B-3C58-4418-96AC-CD6546E6D408}" name="Concrete 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4" totalsRowShown="0">
  <autoFilter ref="A2:F4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43"/>
    <tableColumn id="3" xr3:uid="{3045C02B-DCDC-42A1-B50F-88D0E610E62A}" name="Accropode II-roundhead" dataDxfId="42"/>
    <tableColumn id="4" xr3:uid="{0280B610-A0B2-48C8-AB40-3AE6F87EDE4A}" name="Xbloc-trunk" dataDxfId="41"/>
    <tableColumn id="5" xr3:uid="{C26BCBB6-089E-47C5-9394-EA17687F6843}" name="Xbloc-roundhead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9" totalsRowShown="0" dataDxfId="39">
  <autoFilter ref="A1:E29" xr:uid="{8653FB80-28B1-42DD-ADDB-1F402573EE6E}"/>
  <tableColumns count="5">
    <tableColumn id="1" xr3:uid="{10575A1B-65C2-4D3D-A919-D5D631E15E73}" name="Parameter" dataDxfId="38"/>
    <tableColumn id="2" xr3:uid="{9F5575C0-7208-43BD-86BC-6A3485FF384C}" name="Symbol" dataDxfId="37"/>
    <tableColumn id="3" xr3:uid="{1CF28AEF-1CBA-48D2-A66A-EE6DC73C8CC9}" name="Unit " dataDxfId="36"/>
    <tableColumn id="5" xr3:uid="{FB5987BB-56D7-412F-8C95-1F5820C3E77A}" name="Explanation" dataDxfId="35"/>
    <tableColumn id="4" xr3:uid="{5ABE4DA7-DB09-46BC-AF34-3D5B699627F3}" name="Value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3" dataDxfId="32" tableBorderDxfId="31">
  <autoFilter ref="A1:G6" xr:uid="{AC8FC8D0-6474-4C46-AABC-7775C18E706C}"/>
  <tableColumns count="7">
    <tableColumn id="1" xr3:uid="{ED5624B9-4A0A-4F41-BA44-D0E02EE32577}" name="Parameter" dataDxfId="30"/>
    <tableColumn id="2" xr3:uid="{2B068622-98F3-4E2A-BE8E-A97C121E3F4C}" name="Symbol" dataDxfId="29"/>
    <tableColumn id="3" xr3:uid="{4BC1E5B1-1862-4E8F-8CC1-D2F05F356929}" name="Unit " dataDxfId="28"/>
    <tableColumn id="4" xr3:uid="{F431E098-CB44-4ACA-97A5-C64500DD9528}" name="Explanation" dataDxfId="27"/>
    <tableColumn id="5" xr3:uid="{C6914755-DB47-4220-827C-0984890970A0}" name="ELS" dataDxfId="26"/>
    <tableColumn id="6" xr3:uid="{D3A99EAE-B2C9-4E74-B3E2-A288F4532A21}" name="SLS" dataDxfId="25"/>
    <tableColumn id="7" xr3:uid="{9350B3BA-690A-42F3-BB94-29E26F161B54}" name="ULS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O9" totalsRowShown="0" tableBorderDxfId="23">
  <autoFilter ref="A2:O9" xr:uid="{EDBA852A-A4D9-4055-8891-B74537BE60D1}"/>
  <tableColumns count="15">
    <tableColumn id="1" xr3:uid="{65F89A4D-13BC-480A-9A54-9B5181E61222}" name="Structure" dataDxfId="22"/>
    <tableColumn id="2" xr3:uid="{DD7D1624-C590-49ED-8883-96E10DDFDC57}" name="Chainage" dataDxfId="21"/>
    <tableColumn id="3" xr3:uid="{56CAAB95-7C5D-4C77-9690-8C7E28E5E58F}" name="dir_structure" dataDxfId="20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_rock" dataDxfId="1"/>
    <tableColumn id="11" xr3:uid="{9B5FF299-F64E-435F-BA43-2A7ACF5DBC47}" name="tan_a_concrete" dataDxfId="0"/>
    <tableColumn id="9" xr3:uid="{0A204ACD-A807-4615-BEB7-8F6AA353A3CD}" name="Gc"/>
    <tableColumn id="10" xr3:uid="{0003E8D8-CC23-4555-A626-BC13BBABE9B8}" name="slope_foreshore" dataDxfId="19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8" dataDxfId="17">
  <autoFilter ref="A2:K170" xr:uid="{8EC5B0C1-E4CA-4C7B-AA39-695D226630E3}"/>
  <tableColumns count="11">
    <tableColumn id="6" xr3:uid="{F9A5357A-5DE4-4408-A14A-E6698FD3755F}" name="Calculation_case" dataDxfId="16"/>
    <tableColumn id="1" xr3:uid="{012C1F4F-AAC2-4FD0-A162-E004B1A207F9}" name="Structure" dataDxfId="15"/>
    <tableColumn id="2" xr3:uid="{BE45E132-052E-4051-A5CC-2691B8D1D576}" name="Chainage" dataDxfId="14"/>
    <tableColumn id="3" xr3:uid="{CE4FADC8-9574-4B7C-9E02-F0716073BF79}" name="Offshore bin" dataDxfId="13"/>
    <tableColumn id="4" xr3:uid="{C0A99159-F33E-4796-BC72-CB4DE68B9FDE}" name="Limit State" dataDxfId="12"/>
    <tableColumn id="5" xr3:uid="{240593D5-435F-4039-BD0D-5B8B3FDD3128}" name="wl" dataDxfId="11"/>
    <tableColumn id="7" xr3:uid="{1A72D5A3-EEEE-48D4-B8C7-0BC7A1474131}" name="Hm0" dataDxfId="10"/>
    <tableColumn id="11" xr3:uid="{937FF273-2A9A-4DA7-AC8F-B2F74F1681D7}" name="dir_wave" dataDxfId="9"/>
    <tableColumn id="8" xr3:uid="{24ED7C68-4403-4BB0-A849-0C22B2AF55BB}" name="Tp" dataDxfId="8"/>
    <tableColumn id="9" xr3:uid="{A397DA8E-DE81-4096-A083-356358DACD29}" name="Tm-1,0" dataDxfId="7"/>
    <tableColumn id="10" xr3:uid="{17652E84-F087-4BBA-B4B9-CD36B5153566}" name="Tm0,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5" x14ac:dyDescent="0.25"/>
  <cols>
    <col min="1" max="1" width="30.5703125" customWidth="1"/>
    <col min="2" max="2" width="22.7109375" customWidth="1"/>
    <col min="3" max="3" width="12.42578125" customWidth="1"/>
    <col min="4" max="4" width="23.5703125" customWidth="1"/>
    <col min="5" max="5" width="30.5703125" customWidth="1"/>
    <col min="6" max="6" width="46.140625" style="2" customWidth="1"/>
    <col min="7" max="7" width="60.7109375" style="4" customWidth="1"/>
    <col min="8" max="8" width="61.5703125" customWidth="1"/>
  </cols>
  <sheetData>
    <row r="1" spans="1:7" x14ac:dyDescent="0.25">
      <c r="A1" s="1" t="s">
        <v>118</v>
      </c>
      <c r="B1" s="5"/>
    </row>
    <row r="2" spans="1:7" x14ac:dyDescent="0.25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25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25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25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25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25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25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25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25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ht="30" x14ac:dyDescent="0.25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25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25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25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25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25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25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25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25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25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25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25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25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25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60" x14ac:dyDescent="0.25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2" t="s">
        <v>248</v>
      </c>
    </row>
    <row r="26" spans="1:8" s="6" customFormat="1" x14ac:dyDescent="0.25">
      <c r="A26" s="6" t="s">
        <v>65</v>
      </c>
      <c r="B26" s="6" t="s">
        <v>225</v>
      </c>
      <c r="D26" s="6" t="s">
        <v>12</v>
      </c>
      <c r="E26" s="23" t="s">
        <v>136</v>
      </c>
      <c r="F26" s="2" t="s">
        <v>226</v>
      </c>
      <c r="G26" s="22"/>
    </row>
    <row r="27" spans="1:8" x14ac:dyDescent="0.25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25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30" x14ac:dyDescent="0.25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25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25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25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25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25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25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25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25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30" x14ac:dyDescent="0.25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25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25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2" t="s">
        <v>234</v>
      </c>
      <c r="G40" s="22"/>
    </row>
    <row r="41" spans="1:8" x14ac:dyDescent="0.25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25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25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25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25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25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ht="30" x14ac:dyDescent="0.25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30" x14ac:dyDescent="0.25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25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25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25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25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25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25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25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30" x14ac:dyDescent="0.25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25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25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25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25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25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25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18"/>
  <sheetViews>
    <sheetView workbookViewId="0">
      <selection activeCell="C27" sqref="C27"/>
    </sheetView>
  </sheetViews>
  <sheetFormatPr defaultRowHeight="15" x14ac:dyDescent="0.25"/>
  <cols>
    <col min="2" max="2" width="27.85546875" customWidth="1"/>
  </cols>
  <sheetData>
    <row r="2" spans="2:2" x14ac:dyDescent="0.25">
      <c r="B2" t="s">
        <v>1</v>
      </c>
    </row>
    <row r="3" spans="2:2" x14ac:dyDescent="0.25">
      <c r="B3" t="s">
        <v>4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12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211</v>
      </c>
    </row>
    <row r="12" spans="2:2" x14ac:dyDescent="0.25">
      <c r="B12" t="s">
        <v>335</v>
      </c>
    </row>
    <row r="13" spans="2:2" x14ac:dyDescent="0.25">
      <c r="B13" t="s">
        <v>330</v>
      </c>
    </row>
    <row r="14" spans="2:2" x14ac:dyDescent="0.25">
      <c r="B14" t="s">
        <v>336</v>
      </c>
    </row>
    <row r="16" spans="2:2" x14ac:dyDescent="0.25">
      <c r="B16" t="s">
        <v>344</v>
      </c>
    </row>
    <row r="17" spans="2:2" x14ac:dyDescent="0.25">
      <c r="B17" t="s">
        <v>347</v>
      </c>
    </row>
    <row r="18" spans="2:2" x14ac:dyDescent="0.25">
      <c r="B18" t="s">
        <v>348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4"/>
  <sheetViews>
    <sheetView workbookViewId="0">
      <selection activeCell="C14" sqref="C14"/>
    </sheetView>
  </sheetViews>
  <sheetFormatPr defaultRowHeight="15" x14ac:dyDescent="0.25"/>
  <cols>
    <col min="1" max="1" width="15.140625" customWidth="1"/>
    <col min="2" max="2" width="20.7109375" customWidth="1"/>
    <col min="3" max="3" width="24.5703125" customWidth="1"/>
    <col min="4" max="4" width="13.42578125" customWidth="1"/>
    <col min="5" max="5" width="18.42578125" customWidth="1"/>
    <col min="6" max="6" width="20.7109375" customWidth="1"/>
  </cols>
  <sheetData>
    <row r="1" spans="1:6" x14ac:dyDescent="0.25">
      <c r="A1" t="s">
        <v>270</v>
      </c>
      <c r="B1" t="s">
        <v>276</v>
      </c>
    </row>
    <row r="2" spans="1:6" x14ac:dyDescent="0.25">
      <c r="A2" t="s">
        <v>51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</row>
    <row r="3" spans="1:6" x14ac:dyDescent="0.25">
      <c r="A3" t="s">
        <v>209</v>
      </c>
      <c r="B3">
        <v>0</v>
      </c>
      <c r="C3" s="26">
        <v>2.8</v>
      </c>
      <c r="D3" s="26">
        <v>2.5</v>
      </c>
      <c r="E3" s="27">
        <v>2.77</v>
      </c>
      <c r="F3" s="27">
        <v>2.57</v>
      </c>
    </row>
    <row r="4" spans="1:6" x14ac:dyDescent="0.25">
      <c r="A4" t="s">
        <v>210</v>
      </c>
      <c r="B4">
        <v>0.5</v>
      </c>
      <c r="C4" s="26">
        <v>3.1</v>
      </c>
      <c r="D4" s="26">
        <v>2.8</v>
      </c>
      <c r="E4" s="26">
        <v>3.1</v>
      </c>
      <c r="F4" s="26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9"/>
  <sheetViews>
    <sheetView workbookViewId="0">
      <selection activeCell="D22" sqref="D22:E22"/>
    </sheetView>
  </sheetViews>
  <sheetFormatPr defaultRowHeight="15" x14ac:dyDescent="0.25"/>
  <cols>
    <col min="1" max="1" width="46.28515625" customWidth="1"/>
    <col min="2" max="2" width="15.5703125" customWidth="1"/>
    <col min="3" max="3" width="7.140625" customWidth="1"/>
    <col min="4" max="4" width="53.7109375" customWidth="1"/>
    <col min="5" max="5" width="29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25">
      <c r="A2" s="46" t="s">
        <v>6</v>
      </c>
      <c r="B2" s="18" t="s">
        <v>7</v>
      </c>
      <c r="C2" s="18" t="s">
        <v>9</v>
      </c>
      <c r="D2" s="17"/>
      <c r="E2" s="17">
        <v>1010</v>
      </c>
    </row>
    <row r="3" spans="1:5" x14ac:dyDescent="0.25">
      <c r="A3" s="46" t="s">
        <v>10</v>
      </c>
      <c r="B3" s="18" t="s">
        <v>182</v>
      </c>
      <c r="C3" s="18" t="s">
        <v>9</v>
      </c>
      <c r="D3" s="17"/>
      <c r="E3" s="17">
        <v>2600</v>
      </c>
    </row>
    <row r="4" spans="1:5" x14ac:dyDescent="0.25">
      <c r="A4" s="47" t="s">
        <v>183</v>
      </c>
      <c r="B4" s="48" t="s">
        <v>184</v>
      </c>
      <c r="C4" s="48" t="s">
        <v>9</v>
      </c>
      <c r="D4" s="17"/>
      <c r="E4" s="17">
        <v>2350</v>
      </c>
    </row>
    <row r="5" spans="1:5" x14ac:dyDescent="0.25">
      <c r="A5" s="46" t="s">
        <v>13</v>
      </c>
      <c r="B5" s="18" t="s">
        <v>14</v>
      </c>
      <c r="C5" s="18" t="s">
        <v>15</v>
      </c>
      <c r="D5" s="17"/>
      <c r="E5" s="17">
        <v>9.81</v>
      </c>
    </row>
    <row r="6" spans="1:5" x14ac:dyDescent="0.25">
      <c r="A6" s="46" t="s">
        <v>245</v>
      </c>
      <c r="B6" s="18" t="s">
        <v>207</v>
      </c>
      <c r="C6" s="18" t="s">
        <v>11</v>
      </c>
      <c r="D6" s="17"/>
      <c r="E6" s="17" t="s">
        <v>207</v>
      </c>
    </row>
    <row r="7" spans="1:5" x14ac:dyDescent="0.25">
      <c r="A7" s="46" t="s">
        <v>246</v>
      </c>
      <c r="B7" s="18" t="s">
        <v>209</v>
      </c>
      <c r="C7" s="18" t="s">
        <v>11</v>
      </c>
      <c r="D7" s="17"/>
      <c r="E7" s="17" t="s">
        <v>209</v>
      </c>
    </row>
    <row r="8" spans="1:5" x14ac:dyDescent="0.25">
      <c r="A8" s="46" t="s">
        <v>247</v>
      </c>
      <c r="B8" s="18" t="s">
        <v>210</v>
      </c>
      <c r="C8" s="18" t="s">
        <v>11</v>
      </c>
      <c r="D8" s="17"/>
      <c r="E8" s="17" t="s">
        <v>210</v>
      </c>
    </row>
    <row r="9" spans="1:5" x14ac:dyDescent="0.25">
      <c r="A9" s="46" t="s">
        <v>255</v>
      </c>
      <c r="B9" s="18" t="s">
        <v>259</v>
      </c>
      <c r="C9" s="18" t="s">
        <v>11</v>
      </c>
      <c r="D9" s="17"/>
      <c r="E9" s="49">
        <v>6.2</v>
      </c>
    </row>
    <row r="10" spans="1:5" x14ac:dyDescent="0.25">
      <c r="A10" s="46" t="s">
        <v>256</v>
      </c>
      <c r="B10" s="18" t="s">
        <v>261</v>
      </c>
      <c r="C10" s="18" t="s">
        <v>11</v>
      </c>
      <c r="D10" s="17"/>
      <c r="E10" s="50">
        <v>1</v>
      </c>
    </row>
    <row r="11" spans="1:5" x14ac:dyDescent="0.25">
      <c r="A11" s="46" t="s">
        <v>257</v>
      </c>
      <c r="B11" s="18" t="s">
        <v>260</v>
      </c>
      <c r="C11" s="18" t="s">
        <v>11</v>
      </c>
      <c r="D11" s="17"/>
      <c r="E11" s="51">
        <v>8.6999999999999993</v>
      </c>
    </row>
    <row r="12" spans="1:5" x14ac:dyDescent="0.25">
      <c r="A12" s="46" t="s">
        <v>258</v>
      </c>
      <c r="B12" s="18" t="s">
        <v>262</v>
      </c>
      <c r="C12" s="18" t="s">
        <v>11</v>
      </c>
      <c r="D12" s="25"/>
      <c r="E12" s="51">
        <v>1.4</v>
      </c>
    </row>
    <row r="13" spans="1:5" x14ac:dyDescent="0.25">
      <c r="A13" s="46" t="s">
        <v>152</v>
      </c>
      <c r="B13" s="18" t="s">
        <v>153</v>
      </c>
      <c r="C13" s="18" t="s">
        <v>11</v>
      </c>
      <c r="D13" s="17" t="s">
        <v>204</v>
      </c>
      <c r="E13" s="17">
        <v>1.76</v>
      </c>
    </row>
    <row r="14" spans="1:5" x14ac:dyDescent="0.25">
      <c r="A14" s="46" t="s">
        <v>338</v>
      </c>
      <c r="B14" s="18" t="s">
        <v>339</v>
      </c>
      <c r="C14" s="18" t="s">
        <v>38</v>
      </c>
      <c r="D14" s="25" t="s">
        <v>368</v>
      </c>
      <c r="E14" s="23">
        <v>0.7</v>
      </c>
    </row>
    <row r="15" spans="1:5" x14ac:dyDescent="0.25">
      <c r="A15" s="52" t="s">
        <v>264</v>
      </c>
      <c r="B15" s="53" t="s">
        <v>263</v>
      </c>
      <c r="C15" s="53" t="s">
        <v>11</v>
      </c>
      <c r="D15" s="21" t="s">
        <v>265</v>
      </c>
      <c r="E15" s="7">
        <v>0.35</v>
      </c>
    </row>
    <row r="16" spans="1:5" x14ac:dyDescent="0.25">
      <c r="A16" s="52" t="s">
        <v>277</v>
      </c>
      <c r="B16" s="53" t="s">
        <v>266</v>
      </c>
      <c r="C16" s="53" t="s">
        <v>11</v>
      </c>
      <c r="D16" s="21" t="s">
        <v>267</v>
      </c>
      <c r="E16" s="7">
        <v>1.077</v>
      </c>
    </row>
    <row r="17" spans="1:5" x14ac:dyDescent="0.25">
      <c r="A17" s="52" t="s">
        <v>278</v>
      </c>
      <c r="B17" s="53" t="s">
        <v>269</v>
      </c>
      <c r="C17" s="53" t="s">
        <v>11</v>
      </c>
      <c r="D17" s="21" t="s">
        <v>267</v>
      </c>
      <c r="E17" s="7">
        <v>90</v>
      </c>
    </row>
    <row r="18" spans="1:5" x14ac:dyDescent="0.25">
      <c r="A18" s="52" t="s">
        <v>281</v>
      </c>
      <c r="B18" s="53" t="s">
        <v>282</v>
      </c>
      <c r="C18" s="53" t="s">
        <v>11</v>
      </c>
      <c r="D18" s="21" t="s">
        <v>283</v>
      </c>
      <c r="E18" s="7" t="s">
        <v>280</v>
      </c>
    </row>
    <row r="19" spans="1:5" x14ac:dyDescent="0.25">
      <c r="A19" s="52" t="s">
        <v>328</v>
      </c>
      <c r="B19" s="53" t="s">
        <v>329</v>
      </c>
      <c r="C19" s="53" t="s">
        <v>11</v>
      </c>
      <c r="D19" s="21" t="s">
        <v>331</v>
      </c>
      <c r="E19" s="7" t="s">
        <v>330</v>
      </c>
    </row>
    <row r="20" spans="1:5" x14ac:dyDescent="0.25">
      <c r="A20" s="52" t="s">
        <v>332</v>
      </c>
      <c r="B20" s="53" t="s">
        <v>333</v>
      </c>
      <c r="C20" s="53" t="s">
        <v>61</v>
      </c>
      <c r="D20" s="21" t="s">
        <v>334</v>
      </c>
      <c r="E20" s="7">
        <v>1.82</v>
      </c>
    </row>
    <row r="21" spans="1:5" x14ac:dyDescent="0.25">
      <c r="A21" s="52" t="s">
        <v>340</v>
      </c>
      <c r="B21" s="53" t="s">
        <v>341</v>
      </c>
      <c r="C21" s="53" t="s">
        <v>23</v>
      </c>
      <c r="D21" s="21" t="s">
        <v>267</v>
      </c>
      <c r="E21" s="7">
        <v>6</v>
      </c>
    </row>
    <row r="22" spans="1:5" x14ac:dyDescent="0.25">
      <c r="A22" s="52" t="s">
        <v>342</v>
      </c>
      <c r="B22" s="53" t="s">
        <v>343</v>
      </c>
      <c r="C22" s="53" t="s">
        <v>11</v>
      </c>
      <c r="D22" s="21" t="s">
        <v>351</v>
      </c>
      <c r="E22" s="7">
        <v>0</v>
      </c>
    </row>
    <row r="23" spans="1:5" x14ac:dyDescent="0.25">
      <c r="A23" s="52" t="s">
        <v>344</v>
      </c>
      <c r="B23" s="53" t="s">
        <v>345</v>
      </c>
      <c r="C23" s="53" t="s">
        <v>11</v>
      </c>
      <c r="D23" s="21" t="s">
        <v>346</v>
      </c>
      <c r="E23" s="7" t="s">
        <v>347</v>
      </c>
    </row>
    <row r="24" spans="1:5" x14ac:dyDescent="0.25">
      <c r="A24" s="52" t="s">
        <v>349</v>
      </c>
      <c r="B24" s="53" t="s">
        <v>352</v>
      </c>
      <c r="C24" s="53" t="s">
        <v>11</v>
      </c>
      <c r="D24" s="21" t="s">
        <v>350</v>
      </c>
      <c r="E24" s="7">
        <v>1</v>
      </c>
    </row>
    <row r="25" spans="1:5" x14ac:dyDescent="0.25">
      <c r="A25" s="46" t="s">
        <v>359</v>
      </c>
      <c r="B25" s="18" t="s">
        <v>360</v>
      </c>
      <c r="C25" s="18" t="s">
        <v>11</v>
      </c>
      <c r="D25" s="21"/>
      <c r="E25" s="7">
        <v>1</v>
      </c>
    </row>
    <row r="26" spans="1:5" x14ac:dyDescent="0.25">
      <c r="A26" s="52" t="s">
        <v>353</v>
      </c>
      <c r="B26" s="53" t="s">
        <v>354</v>
      </c>
      <c r="C26" s="53" t="s">
        <v>61</v>
      </c>
      <c r="D26" s="21" t="s">
        <v>355</v>
      </c>
      <c r="E26" s="7">
        <v>3</v>
      </c>
    </row>
    <row r="27" spans="1:5" x14ac:dyDescent="0.25">
      <c r="A27" s="52" t="s">
        <v>356</v>
      </c>
      <c r="B27" s="53" t="s">
        <v>357</v>
      </c>
      <c r="C27" s="53" t="s">
        <v>61</v>
      </c>
      <c r="D27" s="21" t="s">
        <v>358</v>
      </c>
      <c r="E27" s="7">
        <v>2</v>
      </c>
    </row>
    <row r="28" spans="1:5" x14ac:dyDescent="0.25">
      <c r="A28" s="52" t="s">
        <v>361</v>
      </c>
      <c r="B28" s="53" t="s">
        <v>362</v>
      </c>
      <c r="C28" s="53" t="s">
        <v>11</v>
      </c>
      <c r="D28" s="21"/>
      <c r="E28" s="7">
        <v>3</v>
      </c>
    </row>
    <row r="29" spans="1:5" x14ac:dyDescent="0.25">
      <c r="A29" s="52" t="s">
        <v>381</v>
      </c>
      <c r="B29" s="53" t="s">
        <v>382</v>
      </c>
      <c r="C29" s="53" t="s">
        <v>11</v>
      </c>
      <c r="D29" s="21"/>
      <c r="E29" s="7" t="s">
        <v>380</v>
      </c>
    </row>
  </sheetData>
  <conditionalFormatting sqref="B2:B29">
    <cfRule type="duplicateValues" dxfId="4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92048A-4B83-4DE0-9CE8-B9CAF92EDBBF}">
          <x14:formula1>
            <xm:f>Lists!$B$13:$B$14</xm:f>
          </x14:formula1>
          <xm:sqref>E19</xm:sqref>
        </x14:dataValidation>
        <x14:dataValidation type="list" allowBlank="1" showInputMessage="1" showErrorMessage="1" xr:uid="{C2E1A0A2-BA07-4DFC-8F1E-DF833095EA8F}">
          <x14:formula1>
            <xm:f>Lists!$B$17:$B$18</xm:f>
          </x14:formula1>
          <xm:sqref>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B30" sqref="B30"/>
    </sheetView>
  </sheetViews>
  <sheetFormatPr defaultRowHeight="15" x14ac:dyDescent="0.25"/>
  <cols>
    <col min="1" max="1" width="36.42578125" customWidth="1"/>
    <col min="2" max="2" width="22.5703125" customWidth="1"/>
    <col min="4" max="4" width="13.140625" customWidth="1"/>
    <col min="5" max="7" width="15" customWidth="1"/>
  </cols>
  <sheetData>
    <row r="1" spans="1:7" x14ac:dyDescent="0.25">
      <c r="A1" s="14" t="s">
        <v>198</v>
      </c>
      <c r="B1" s="14" t="s">
        <v>199</v>
      </c>
      <c r="C1" s="14" t="s">
        <v>200</v>
      </c>
      <c r="D1" s="14" t="s">
        <v>203</v>
      </c>
      <c r="E1" s="15" t="s">
        <v>207</v>
      </c>
      <c r="F1" s="19" t="s">
        <v>209</v>
      </c>
      <c r="G1" s="19" t="s">
        <v>210</v>
      </c>
    </row>
    <row r="2" spans="1:7" x14ac:dyDescent="0.25">
      <c r="A2" s="18" t="s">
        <v>250</v>
      </c>
      <c r="B2" s="18" t="s">
        <v>55</v>
      </c>
      <c r="C2" s="18" t="s">
        <v>56</v>
      </c>
      <c r="D2" s="17"/>
      <c r="E2" s="17">
        <v>0.1</v>
      </c>
      <c r="F2" s="17">
        <v>5</v>
      </c>
      <c r="G2" s="17">
        <v>200</v>
      </c>
    </row>
    <row r="3" spans="1:7" x14ac:dyDescent="0.25">
      <c r="A3" s="18" t="s">
        <v>251</v>
      </c>
      <c r="B3" s="18" t="s">
        <v>55</v>
      </c>
      <c r="C3" s="18" t="s">
        <v>56</v>
      </c>
      <c r="D3" s="17"/>
      <c r="E3" s="17">
        <v>50</v>
      </c>
      <c r="F3" s="17"/>
      <c r="G3" s="17"/>
    </row>
    <row r="4" spans="1:7" x14ac:dyDescent="0.25">
      <c r="A4" s="18" t="s">
        <v>59</v>
      </c>
      <c r="B4" s="18" t="s">
        <v>60</v>
      </c>
      <c r="C4" s="18" t="s">
        <v>11</v>
      </c>
      <c r="D4" s="17"/>
      <c r="E4" s="17"/>
      <c r="F4" s="17">
        <v>2</v>
      </c>
      <c r="G4" s="17">
        <v>8</v>
      </c>
    </row>
    <row r="5" spans="1:7" x14ac:dyDescent="0.25">
      <c r="A5" s="18" t="s">
        <v>62</v>
      </c>
      <c r="B5" s="18" t="s">
        <v>164</v>
      </c>
      <c r="C5" s="18" t="s">
        <v>11</v>
      </c>
      <c r="D5" s="17"/>
      <c r="E5" s="17"/>
      <c r="F5" s="17">
        <v>0.5</v>
      </c>
      <c r="G5" s="17">
        <v>4</v>
      </c>
    </row>
    <row r="6" spans="1:7" x14ac:dyDescent="0.25">
      <c r="A6" s="18" t="s">
        <v>165</v>
      </c>
      <c r="B6" s="18" t="s">
        <v>166</v>
      </c>
      <c r="C6" s="18" t="s">
        <v>11</v>
      </c>
      <c r="D6" s="17"/>
      <c r="E6" s="17"/>
      <c r="F6" s="17">
        <v>0</v>
      </c>
      <c r="G6" s="17">
        <v>0.5</v>
      </c>
    </row>
  </sheetData>
  <conditionalFormatting sqref="B2:B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O9"/>
  <sheetViews>
    <sheetView tabSelected="1" workbookViewId="0">
      <selection activeCell="G24" sqref="G24"/>
    </sheetView>
  </sheetViews>
  <sheetFormatPr defaultRowHeight="15" x14ac:dyDescent="0.25"/>
  <cols>
    <col min="1" max="2" width="10.85546875" customWidth="1"/>
    <col min="3" max="3" width="19.28515625" bestFit="1" customWidth="1"/>
    <col min="4" max="4" width="12.42578125" bestFit="1" customWidth="1"/>
    <col min="5" max="5" width="17.140625" bestFit="1" customWidth="1"/>
    <col min="6" max="6" width="14.42578125" customWidth="1"/>
    <col min="7" max="8" width="18.140625" customWidth="1"/>
    <col min="9" max="9" width="10.7109375" bestFit="1" customWidth="1"/>
    <col min="10" max="10" width="17.42578125" bestFit="1" customWidth="1"/>
    <col min="11" max="11" width="14.85546875" bestFit="1" customWidth="1"/>
    <col min="12" max="12" width="14.140625" bestFit="1" customWidth="1"/>
    <col min="13" max="13" width="10.7109375" bestFit="1" customWidth="1"/>
    <col min="14" max="14" width="22.140625" bestFit="1" customWidth="1"/>
    <col min="15" max="15" width="22.7109375" customWidth="1"/>
  </cols>
  <sheetData>
    <row r="1" spans="1:15" x14ac:dyDescent="0.25">
      <c r="C1" s="21" t="s">
        <v>252</v>
      </c>
      <c r="D1" s="21" t="s">
        <v>20</v>
      </c>
      <c r="E1" s="21" t="s">
        <v>26</v>
      </c>
      <c r="F1" s="21" t="s">
        <v>31</v>
      </c>
      <c r="G1" s="21" t="s">
        <v>384</v>
      </c>
      <c r="H1" s="21" t="s">
        <v>385</v>
      </c>
      <c r="I1" s="21" t="s">
        <v>76</v>
      </c>
      <c r="J1" s="21" t="s">
        <v>84</v>
      </c>
      <c r="K1" s="21" t="s">
        <v>140</v>
      </c>
      <c r="L1" s="21" t="s">
        <v>141</v>
      </c>
      <c r="M1" s="21" t="s">
        <v>76</v>
      </c>
      <c r="N1" s="21" t="s">
        <v>161</v>
      </c>
      <c r="O1" s="21" t="s">
        <v>253</v>
      </c>
    </row>
    <row r="2" spans="1:15" x14ac:dyDescent="0.25">
      <c r="A2" s="14" t="s">
        <v>205</v>
      </c>
      <c r="B2" s="14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386</v>
      </c>
      <c r="H2" t="s">
        <v>387</v>
      </c>
      <c r="I2" t="s">
        <v>77</v>
      </c>
      <c r="J2" t="s">
        <v>85</v>
      </c>
      <c r="K2" t="s">
        <v>279</v>
      </c>
      <c r="L2" t="s">
        <v>137</v>
      </c>
      <c r="M2" t="s">
        <v>138</v>
      </c>
      <c r="N2" t="s">
        <v>227</v>
      </c>
      <c r="O2" t="s">
        <v>254</v>
      </c>
    </row>
    <row r="3" spans="1:15" x14ac:dyDescent="0.25">
      <c r="A3" s="12" t="s">
        <v>212</v>
      </c>
      <c r="B3" s="12" t="s">
        <v>215</v>
      </c>
      <c r="C3" s="24">
        <v>353.4</v>
      </c>
      <c r="D3" s="24">
        <v>-6.61</v>
      </c>
      <c r="E3" s="24">
        <v>0</v>
      </c>
      <c r="F3" s="24">
        <v>0.5</v>
      </c>
      <c r="G3" s="59">
        <v>0.66666666666670005</v>
      </c>
      <c r="H3" s="59">
        <v>0.75</v>
      </c>
      <c r="I3" s="24">
        <v>1.5</v>
      </c>
      <c r="J3" s="24">
        <v>300</v>
      </c>
      <c r="K3" s="24" t="s">
        <v>280</v>
      </c>
      <c r="L3" s="24">
        <v>1.5</v>
      </c>
      <c r="M3" s="24">
        <v>6</v>
      </c>
      <c r="N3" s="24" t="s">
        <v>268</v>
      </c>
      <c r="O3">
        <v>0</v>
      </c>
    </row>
    <row r="4" spans="1:15" x14ac:dyDescent="0.25">
      <c r="A4" s="13" t="s">
        <v>212</v>
      </c>
      <c r="B4" s="13" t="s">
        <v>216</v>
      </c>
      <c r="C4" s="24">
        <v>353.4</v>
      </c>
      <c r="D4">
        <v>-6.52</v>
      </c>
      <c r="E4" s="24">
        <v>0</v>
      </c>
      <c r="F4" s="24">
        <v>0.5</v>
      </c>
      <c r="G4" s="59">
        <v>0.66666666666670005</v>
      </c>
      <c r="H4" s="59">
        <v>0.75</v>
      </c>
      <c r="I4" s="24">
        <v>1.5</v>
      </c>
      <c r="J4" s="24">
        <v>300</v>
      </c>
      <c r="K4" s="24" t="s">
        <v>280</v>
      </c>
      <c r="L4" s="24">
        <v>1.5</v>
      </c>
      <c r="M4" s="24">
        <v>6</v>
      </c>
      <c r="N4" t="s">
        <v>268</v>
      </c>
      <c r="O4">
        <v>0</v>
      </c>
    </row>
    <row r="5" spans="1:15" x14ac:dyDescent="0.25">
      <c r="A5" s="12" t="s">
        <v>212</v>
      </c>
      <c r="B5" s="12" t="s">
        <v>217</v>
      </c>
      <c r="C5" s="24">
        <v>353.4</v>
      </c>
      <c r="D5">
        <v>-4.41</v>
      </c>
      <c r="E5" s="24">
        <v>0</v>
      </c>
      <c r="F5" s="24">
        <v>0.5</v>
      </c>
      <c r="G5" s="59">
        <v>0.66666666666670005</v>
      </c>
      <c r="H5" s="59">
        <v>0.75</v>
      </c>
      <c r="I5" s="24">
        <v>1.5</v>
      </c>
      <c r="J5" s="24">
        <v>300</v>
      </c>
      <c r="K5" s="24" t="s">
        <v>280</v>
      </c>
      <c r="L5" s="24">
        <v>1.5</v>
      </c>
      <c r="M5" s="24">
        <v>6</v>
      </c>
      <c r="N5" t="s">
        <v>268</v>
      </c>
      <c r="O5">
        <v>0</v>
      </c>
    </row>
    <row r="6" spans="1:15" x14ac:dyDescent="0.25">
      <c r="A6" s="13" t="s">
        <v>212</v>
      </c>
      <c r="B6" s="13" t="s">
        <v>218</v>
      </c>
      <c r="C6" s="24">
        <v>353.4</v>
      </c>
      <c r="D6">
        <v>-3.32</v>
      </c>
      <c r="E6" s="24">
        <v>0</v>
      </c>
      <c r="F6" s="24">
        <v>0.5</v>
      </c>
      <c r="G6" s="59">
        <v>0.66666666666670005</v>
      </c>
      <c r="H6" s="59">
        <v>0.75</v>
      </c>
      <c r="I6" s="24">
        <v>1.5</v>
      </c>
      <c r="J6" s="24">
        <v>300</v>
      </c>
      <c r="K6" s="24" t="s">
        <v>280</v>
      </c>
      <c r="L6" s="24">
        <v>1.5</v>
      </c>
      <c r="M6" s="24">
        <v>6</v>
      </c>
      <c r="N6" t="s">
        <v>268</v>
      </c>
      <c r="O6">
        <v>0</v>
      </c>
    </row>
    <row r="7" spans="1:15" x14ac:dyDescent="0.25">
      <c r="A7" s="12" t="s">
        <v>212</v>
      </c>
      <c r="B7" s="12" t="s">
        <v>219</v>
      </c>
      <c r="C7" s="24">
        <v>353.4</v>
      </c>
      <c r="D7">
        <v>-3</v>
      </c>
      <c r="E7" s="24">
        <v>0</v>
      </c>
      <c r="F7" s="24">
        <v>0.5</v>
      </c>
      <c r="G7" s="59">
        <v>0.66666666666670005</v>
      </c>
      <c r="H7" s="59">
        <v>0.75</v>
      </c>
      <c r="I7" s="24">
        <v>1.5</v>
      </c>
      <c r="J7" s="24">
        <v>300</v>
      </c>
      <c r="K7" s="24" t="s">
        <v>280</v>
      </c>
      <c r="L7" s="24">
        <v>1.5</v>
      </c>
      <c r="M7" s="24">
        <v>6</v>
      </c>
      <c r="N7" t="s">
        <v>268</v>
      </c>
      <c r="O7">
        <v>0</v>
      </c>
    </row>
    <row r="8" spans="1:15" x14ac:dyDescent="0.25">
      <c r="A8" s="13" t="s">
        <v>212</v>
      </c>
      <c r="B8" s="13" t="s">
        <v>220</v>
      </c>
      <c r="C8" s="24">
        <v>353.4</v>
      </c>
      <c r="D8">
        <v>-2.29</v>
      </c>
      <c r="E8">
        <v>1</v>
      </c>
      <c r="F8" s="24">
        <v>0.5</v>
      </c>
      <c r="G8" s="59">
        <v>0.66666666666670005</v>
      </c>
      <c r="H8" s="59">
        <v>0.75</v>
      </c>
      <c r="I8" s="24">
        <v>1.5</v>
      </c>
      <c r="J8" s="24">
        <v>300</v>
      </c>
      <c r="K8" s="24" t="s">
        <v>280</v>
      </c>
      <c r="L8" s="24">
        <v>1.5</v>
      </c>
      <c r="M8" s="24">
        <v>6</v>
      </c>
      <c r="N8" t="s">
        <v>268</v>
      </c>
      <c r="O8">
        <v>0</v>
      </c>
    </row>
    <row r="9" spans="1:15" x14ac:dyDescent="0.25">
      <c r="A9" s="12" t="s">
        <v>212</v>
      </c>
      <c r="B9" s="12" t="s">
        <v>221</v>
      </c>
      <c r="C9" s="24">
        <v>353.4</v>
      </c>
      <c r="D9">
        <v>-1.21</v>
      </c>
      <c r="E9">
        <v>1</v>
      </c>
      <c r="F9" s="24">
        <v>0.5</v>
      </c>
      <c r="G9" s="59">
        <v>0.66666666666670005</v>
      </c>
      <c r="H9" s="59">
        <v>0.75</v>
      </c>
      <c r="I9" s="24">
        <v>1.5</v>
      </c>
      <c r="J9" s="24">
        <v>300</v>
      </c>
      <c r="K9" s="24" t="s">
        <v>280</v>
      </c>
      <c r="L9" s="24">
        <v>1.5</v>
      </c>
      <c r="M9" s="24">
        <v>6</v>
      </c>
      <c r="N9" t="s">
        <v>268</v>
      </c>
      <c r="O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topLeftCell="A18" workbookViewId="0">
      <selection activeCell="B59" sqref="B59"/>
    </sheetView>
  </sheetViews>
  <sheetFormatPr defaultRowHeight="15" x14ac:dyDescent="0.25"/>
  <cols>
    <col min="1" max="1" width="18" customWidth="1"/>
    <col min="2" max="2" width="14.140625" bestFit="1" customWidth="1"/>
    <col min="3" max="3" width="10.85546875" customWidth="1"/>
    <col min="4" max="4" width="13.7109375" customWidth="1"/>
    <col min="5" max="5" width="12" customWidth="1"/>
    <col min="6" max="6" width="5.28515625" bestFit="1" customWidth="1"/>
    <col min="7" max="7" width="11.7109375" bestFit="1" customWidth="1"/>
    <col min="9" max="9" width="10.5703125" bestFit="1" customWidth="1"/>
    <col min="10" max="10" width="11.7109375" customWidth="1"/>
  </cols>
  <sheetData>
    <row r="2" spans="1:11" x14ac:dyDescent="0.25">
      <c r="A2" s="25" t="s">
        <v>249</v>
      </c>
      <c r="B2" s="7" t="s">
        <v>205</v>
      </c>
      <c r="C2" s="7" t="s">
        <v>206</v>
      </c>
      <c r="D2" s="7" t="s">
        <v>208</v>
      </c>
      <c r="E2" s="7" t="s">
        <v>51</v>
      </c>
      <c r="F2" s="21" t="s">
        <v>22</v>
      </c>
      <c r="G2" s="21" t="s">
        <v>41</v>
      </c>
      <c r="H2" s="16" t="s">
        <v>73</v>
      </c>
      <c r="I2" s="21" t="s">
        <v>45</v>
      </c>
      <c r="J2" s="20" t="s">
        <v>213</v>
      </c>
      <c r="K2" s="20" t="s">
        <v>214</v>
      </c>
    </row>
    <row r="3" spans="1:11" x14ac:dyDescent="0.25">
      <c r="A3" s="17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25">
      <c r="A4" s="17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25">
      <c r="A5" s="17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25">
      <c r="A6" s="17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25">
      <c r="A7" s="17">
        <v>5</v>
      </c>
      <c r="B7" s="17" t="s">
        <v>212</v>
      </c>
      <c r="C7" s="17" t="s">
        <v>215</v>
      </c>
      <c r="D7" s="17">
        <v>120</v>
      </c>
      <c r="E7" s="17" t="s">
        <v>207</v>
      </c>
      <c r="F7" s="17">
        <v>0.39</v>
      </c>
      <c r="G7" s="17">
        <v>1.65</v>
      </c>
      <c r="H7" s="17">
        <v>98</v>
      </c>
      <c r="I7" s="17">
        <v>7.07</v>
      </c>
      <c r="J7" s="17">
        <v>6.02</v>
      </c>
      <c r="K7" s="17">
        <v>4.7699999999999996</v>
      </c>
    </row>
    <row r="8" spans="1:11" x14ac:dyDescent="0.25">
      <c r="A8" s="17">
        <v>6</v>
      </c>
      <c r="B8" s="17" t="s">
        <v>212</v>
      </c>
      <c r="C8" s="17" t="s">
        <v>215</v>
      </c>
      <c r="D8" s="17">
        <v>150</v>
      </c>
      <c r="E8" s="17" t="s">
        <v>207</v>
      </c>
      <c r="F8" s="17">
        <v>0.4</v>
      </c>
      <c r="G8" s="17">
        <v>1.28</v>
      </c>
      <c r="H8" s="17">
        <v>110.8</v>
      </c>
      <c r="I8" s="17">
        <v>6.74</v>
      </c>
      <c r="J8" s="17">
        <v>5.52</v>
      </c>
      <c r="K8" s="17">
        <v>4.01</v>
      </c>
    </row>
    <row r="9" spans="1:11" x14ac:dyDescent="0.25">
      <c r="A9" s="17">
        <v>7</v>
      </c>
      <c r="B9" s="17" t="s">
        <v>212</v>
      </c>
      <c r="C9" s="17" t="s">
        <v>215</v>
      </c>
      <c r="D9" s="17">
        <v>180</v>
      </c>
      <c r="E9" s="17" t="s">
        <v>207</v>
      </c>
      <c r="F9" s="17">
        <v>0.4</v>
      </c>
      <c r="G9" s="17">
        <v>1.05</v>
      </c>
      <c r="H9" s="17">
        <v>120.8</v>
      </c>
      <c r="I9" s="17">
        <v>6.93</v>
      </c>
      <c r="J9" s="17">
        <v>5.17</v>
      </c>
      <c r="K9" s="17">
        <v>3.4</v>
      </c>
    </row>
    <row r="10" spans="1:11" x14ac:dyDescent="0.25">
      <c r="A10" s="17">
        <v>8</v>
      </c>
      <c r="B10" s="17" t="s">
        <v>212</v>
      </c>
      <c r="C10" s="17" t="s">
        <v>215</v>
      </c>
      <c r="D10" s="17">
        <v>210</v>
      </c>
      <c r="E10" s="17" t="s">
        <v>207</v>
      </c>
      <c r="F10" s="17">
        <v>0.34</v>
      </c>
      <c r="G10" s="17">
        <v>0.52</v>
      </c>
      <c r="H10" s="17">
        <v>134.5</v>
      </c>
      <c r="I10" s="17">
        <v>5.84</v>
      </c>
      <c r="J10" s="17">
        <v>3.55</v>
      </c>
      <c r="K10" s="17">
        <v>2.2000000000000002</v>
      </c>
    </row>
    <row r="11" spans="1:11" x14ac:dyDescent="0.25">
      <c r="A11" s="17">
        <v>9</v>
      </c>
      <c r="B11" s="17" t="s">
        <v>212</v>
      </c>
      <c r="C11" s="17" t="s">
        <v>216</v>
      </c>
      <c r="D11" s="17">
        <v>0</v>
      </c>
      <c r="E11" s="17" t="s">
        <v>207</v>
      </c>
      <c r="F11" s="17">
        <v>0.38</v>
      </c>
      <c r="G11" s="17">
        <v>1.03</v>
      </c>
      <c r="H11" s="17">
        <v>47.9</v>
      </c>
      <c r="I11" s="17">
        <v>5.58</v>
      </c>
      <c r="J11" s="17">
        <v>3.93</v>
      </c>
      <c r="K11" s="17">
        <v>2.74</v>
      </c>
    </row>
    <row r="12" spans="1:11" x14ac:dyDescent="0.25">
      <c r="A12" s="17">
        <v>10</v>
      </c>
      <c r="B12" s="17" t="s">
        <v>212</v>
      </c>
      <c r="C12" s="17" t="s">
        <v>216</v>
      </c>
      <c r="D12" s="17">
        <v>30</v>
      </c>
      <c r="E12" s="17" t="s">
        <v>207</v>
      </c>
      <c r="F12" s="17">
        <v>0.47</v>
      </c>
      <c r="G12" s="17">
        <v>1.94</v>
      </c>
      <c r="H12" s="17">
        <v>66.5</v>
      </c>
      <c r="I12" s="17">
        <v>8.1</v>
      </c>
      <c r="J12" s="17">
        <v>6.63</v>
      </c>
      <c r="K12" s="17">
        <v>4.79</v>
      </c>
    </row>
    <row r="13" spans="1:11" x14ac:dyDescent="0.25">
      <c r="A13" s="17">
        <v>11</v>
      </c>
      <c r="B13" s="17" t="s">
        <v>212</v>
      </c>
      <c r="C13" s="17" t="s">
        <v>216</v>
      </c>
      <c r="D13" s="17">
        <v>60</v>
      </c>
      <c r="E13" s="17" t="s">
        <v>207</v>
      </c>
      <c r="F13" s="17">
        <v>0.56000000000000005</v>
      </c>
      <c r="G13" s="17">
        <v>2.54</v>
      </c>
      <c r="H13" s="17">
        <v>74.900000000000006</v>
      </c>
      <c r="I13" s="17">
        <v>9</v>
      </c>
      <c r="J13" s="17">
        <v>8.0500000000000007</v>
      </c>
      <c r="K13" s="17">
        <v>6.61</v>
      </c>
    </row>
    <row r="14" spans="1:11" x14ac:dyDescent="0.25">
      <c r="A14" s="17">
        <v>12</v>
      </c>
      <c r="B14" s="17" t="s">
        <v>212</v>
      </c>
      <c r="C14" s="17" t="s">
        <v>216</v>
      </c>
      <c r="D14" s="17">
        <v>90</v>
      </c>
      <c r="E14" s="17" t="s">
        <v>207</v>
      </c>
      <c r="F14" s="17">
        <v>0.5</v>
      </c>
      <c r="G14" s="17">
        <v>2.2400000000000002</v>
      </c>
      <c r="H14" s="17">
        <v>80.8</v>
      </c>
      <c r="I14" s="17">
        <v>8.99</v>
      </c>
      <c r="J14" s="17">
        <v>7.88</v>
      </c>
      <c r="K14" s="17">
        <v>6.33</v>
      </c>
    </row>
    <row r="15" spans="1:11" x14ac:dyDescent="0.25">
      <c r="A15" s="17">
        <v>13</v>
      </c>
      <c r="B15" s="17" t="s">
        <v>212</v>
      </c>
      <c r="C15" s="17" t="s">
        <v>216</v>
      </c>
      <c r="D15" s="17">
        <v>120</v>
      </c>
      <c r="E15" s="17" t="s">
        <v>207</v>
      </c>
      <c r="F15" s="17">
        <v>0.39</v>
      </c>
      <c r="G15" s="17">
        <v>1.33</v>
      </c>
      <c r="H15" s="17">
        <v>89.3</v>
      </c>
      <c r="I15" s="17">
        <v>7.1</v>
      </c>
      <c r="J15" s="17">
        <v>6.13</v>
      </c>
      <c r="K15" s="17">
        <v>4.8899999999999997</v>
      </c>
    </row>
    <row r="16" spans="1:11" x14ac:dyDescent="0.25">
      <c r="A16" s="17">
        <v>14</v>
      </c>
      <c r="B16" s="17" t="s">
        <v>212</v>
      </c>
      <c r="C16" s="17" t="s">
        <v>216</v>
      </c>
      <c r="D16" s="17">
        <v>150</v>
      </c>
      <c r="E16" s="17" t="s">
        <v>207</v>
      </c>
      <c r="F16" s="17">
        <v>0.4</v>
      </c>
      <c r="G16" s="17">
        <v>0.92</v>
      </c>
      <c r="H16" s="17">
        <v>101.2</v>
      </c>
      <c r="I16" s="17">
        <v>6.79</v>
      </c>
      <c r="J16" s="17">
        <v>5.74</v>
      </c>
      <c r="K16" s="17">
        <v>4.24</v>
      </c>
    </row>
    <row r="17" spans="1:11" x14ac:dyDescent="0.25">
      <c r="A17" s="17">
        <v>15</v>
      </c>
      <c r="B17" s="17" t="s">
        <v>212</v>
      </c>
      <c r="C17" s="17" t="s">
        <v>216</v>
      </c>
      <c r="D17" s="17">
        <v>180</v>
      </c>
      <c r="E17" s="17" t="s">
        <v>207</v>
      </c>
      <c r="F17" s="17">
        <v>0.4</v>
      </c>
      <c r="G17" s="17">
        <v>0.67</v>
      </c>
      <c r="H17" s="17">
        <v>110.6</v>
      </c>
      <c r="I17" s="17">
        <v>7.09</v>
      </c>
      <c r="J17" s="17">
        <v>5.6</v>
      </c>
      <c r="K17" s="17">
        <v>3.79</v>
      </c>
    </row>
    <row r="18" spans="1:11" x14ac:dyDescent="0.25">
      <c r="A18" s="17">
        <v>16</v>
      </c>
      <c r="B18" s="17" t="s">
        <v>212</v>
      </c>
      <c r="C18" s="17" t="s">
        <v>216</v>
      </c>
      <c r="D18" s="17">
        <v>210</v>
      </c>
      <c r="E18" s="17" t="s">
        <v>207</v>
      </c>
      <c r="F18" s="17">
        <v>0.34</v>
      </c>
      <c r="G18" s="17">
        <v>0.27</v>
      </c>
      <c r="H18" s="17">
        <v>119</v>
      </c>
      <c r="I18" s="17">
        <v>5.94</v>
      </c>
      <c r="J18" s="17">
        <v>4.0599999999999996</v>
      </c>
      <c r="K18" s="17">
        <v>2.4500000000000002</v>
      </c>
    </row>
    <row r="19" spans="1:11" x14ac:dyDescent="0.25">
      <c r="A19" s="17">
        <v>17</v>
      </c>
      <c r="B19" s="17" t="s">
        <v>212</v>
      </c>
      <c r="C19" s="17" t="s">
        <v>217</v>
      </c>
      <c r="D19" s="17">
        <v>0</v>
      </c>
      <c r="E19" s="17" t="s">
        <v>207</v>
      </c>
      <c r="F19" s="17">
        <v>0.38</v>
      </c>
      <c r="G19" s="17">
        <v>0.99</v>
      </c>
      <c r="H19" s="17">
        <v>50.3</v>
      </c>
      <c r="I19" s="17">
        <v>5.6</v>
      </c>
      <c r="J19" s="17">
        <v>3.96</v>
      </c>
      <c r="K19" s="17">
        <v>2.71</v>
      </c>
    </row>
    <row r="20" spans="1:11" x14ac:dyDescent="0.25">
      <c r="A20" s="17">
        <v>18</v>
      </c>
      <c r="B20" s="17" t="s">
        <v>212</v>
      </c>
      <c r="C20" s="17" t="s">
        <v>217</v>
      </c>
      <c r="D20" s="17">
        <v>30</v>
      </c>
      <c r="E20" s="17" t="s">
        <v>207</v>
      </c>
      <c r="F20" s="17">
        <v>0.47</v>
      </c>
      <c r="G20" s="17">
        <v>1.88</v>
      </c>
      <c r="H20" s="17">
        <v>67.900000000000006</v>
      </c>
      <c r="I20" s="17">
        <v>8.11</v>
      </c>
      <c r="J20" s="17">
        <v>6.75</v>
      </c>
      <c r="K20" s="17">
        <v>4.91</v>
      </c>
    </row>
    <row r="21" spans="1:11" x14ac:dyDescent="0.25">
      <c r="A21" s="17">
        <v>19</v>
      </c>
      <c r="B21" s="17" t="s">
        <v>212</v>
      </c>
      <c r="C21" s="17" t="s">
        <v>217</v>
      </c>
      <c r="D21" s="17">
        <v>60</v>
      </c>
      <c r="E21" s="17" t="s">
        <v>207</v>
      </c>
      <c r="F21" s="17">
        <v>0.56000000000000005</v>
      </c>
      <c r="G21" s="17">
        <v>2.38</v>
      </c>
      <c r="H21" s="17">
        <v>74.8</v>
      </c>
      <c r="I21" s="17">
        <v>9.01</v>
      </c>
      <c r="J21" s="17">
        <v>8.18</v>
      </c>
      <c r="K21" s="17">
        <v>6.88</v>
      </c>
    </row>
    <row r="22" spans="1:11" x14ac:dyDescent="0.25">
      <c r="A22" s="17">
        <v>20</v>
      </c>
      <c r="B22" s="17" t="s">
        <v>212</v>
      </c>
      <c r="C22" s="17" t="s">
        <v>217</v>
      </c>
      <c r="D22" s="17">
        <v>90</v>
      </c>
      <c r="E22" s="17" t="s">
        <v>207</v>
      </c>
      <c r="F22" s="17">
        <v>0.5</v>
      </c>
      <c r="G22" s="17">
        <v>2.09</v>
      </c>
      <c r="H22" s="17">
        <v>79.099999999999994</v>
      </c>
      <c r="I22" s="17">
        <v>9.01</v>
      </c>
      <c r="J22" s="17">
        <v>7.99</v>
      </c>
      <c r="K22" s="17">
        <v>6.52</v>
      </c>
    </row>
    <row r="23" spans="1:11" x14ac:dyDescent="0.25">
      <c r="A23" s="17">
        <v>21</v>
      </c>
      <c r="B23" s="17" t="s">
        <v>212</v>
      </c>
      <c r="C23" s="17" t="s">
        <v>217</v>
      </c>
      <c r="D23" s="17">
        <v>120</v>
      </c>
      <c r="E23" s="17" t="s">
        <v>207</v>
      </c>
      <c r="F23" s="17">
        <v>0.39</v>
      </c>
      <c r="G23" s="17">
        <v>1.19</v>
      </c>
      <c r="H23" s="17">
        <v>84.8</v>
      </c>
      <c r="I23" s="17">
        <v>7.13</v>
      </c>
      <c r="J23" s="17">
        <v>6.22</v>
      </c>
      <c r="K23" s="17">
        <v>4.9000000000000004</v>
      </c>
    </row>
    <row r="24" spans="1:11" x14ac:dyDescent="0.25">
      <c r="A24" s="17">
        <v>22</v>
      </c>
      <c r="B24" s="17" t="s">
        <v>212</v>
      </c>
      <c r="C24" s="17" t="s">
        <v>217</v>
      </c>
      <c r="D24" s="17">
        <v>150</v>
      </c>
      <c r="E24" s="17" t="s">
        <v>207</v>
      </c>
      <c r="F24" s="17">
        <v>0.4</v>
      </c>
      <c r="G24" s="17">
        <v>0.76</v>
      </c>
      <c r="H24" s="17">
        <v>94.5</v>
      </c>
      <c r="I24" s="17">
        <v>6.84</v>
      </c>
      <c r="J24" s="17">
        <v>5.87</v>
      </c>
      <c r="K24" s="17">
        <v>4.17</v>
      </c>
    </row>
    <row r="25" spans="1:11" x14ac:dyDescent="0.25">
      <c r="A25" s="17">
        <v>23</v>
      </c>
      <c r="B25" s="17" t="s">
        <v>212</v>
      </c>
      <c r="C25" s="17" t="s">
        <v>217</v>
      </c>
      <c r="D25" s="17">
        <v>180</v>
      </c>
      <c r="E25" s="17" t="s">
        <v>207</v>
      </c>
      <c r="F25" s="17">
        <v>0.4</v>
      </c>
      <c r="G25" s="17">
        <v>0.51</v>
      </c>
      <c r="H25" s="17">
        <v>102.1</v>
      </c>
      <c r="I25" s="17">
        <v>7.18</v>
      </c>
      <c r="J25" s="17">
        <v>5.88</v>
      </c>
      <c r="K25" s="17">
        <v>3.81</v>
      </c>
    </row>
    <row r="26" spans="1:11" x14ac:dyDescent="0.25">
      <c r="A26" s="17">
        <v>24</v>
      </c>
      <c r="B26" s="17" t="s">
        <v>212</v>
      </c>
      <c r="C26" s="17" t="s">
        <v>217</v>
      </c>
      <c r="D26" s="17">
        <v>210</v>
      </c>
      <c r="E26" s="17" t="s">
        <v>207</v>
      </c>
      <c r="F26" s="17">
        <v>0.34</v>
      </c>
      <c r="G26" s="17">
        <v>0.18</v>
      </c>
      <c r="H26" s="17">
        <v>105.7</v>
      </c>
      <c r="I26" s="17">
        <v>6</v>
      </c>
      <c r="J26" s="17">
        <v>4.38</v>
      </c>
      <c r="K26" s="17">
        <v>2.58</v>
      </c>
    </row>
    <row r="27" spans="1:11" x14ac:dyDescent="0.25">
      <c r="A27" s="17">
        <v>25</v>
      </c>
      <c r="B27" s="17" t="s">
        <v>212</v>
      </c>
      <c r="C27" s="17" t="s">
        <v>218</v>
      </c>
      <c r="D27" s="17">
        <v>0</v>
      </c>
      <c r="E27" s="17" t="s">
        <v>207</v>
      </c>
      <c r="F27" s="17">
        <v>0.38</v>
      </c>
      <c r="G27" s="17">
        <v>0.96</v>
      </c>
      <c r="H27" s="17">
        <v>52</v>
      </c>
      <c r="I27" s="17">
        <v>5.61</v>
      </c>
      <c r="J27" s="17">
        <v>4.01</v>
      </c>
      <c r="K27" s="17">
        <v>2.72</v>
      </c>
    </row>
    <row r="28" spans="1:11" x14ac:dyDescent="0.25">
      <c r="A28" s="17">
        <v>26</v>
      </c>
      <c r="B28" s="17" t="s">
        <v>212</v>
      </c>
      <c r="C28" s="17" t="s">
        <v>218</v>
      </c>
      <c r="D28" s="17">
        <v>30</v>
      </c>
      <c r="E28" s="17" t="s">
        <v>207</v>
      </c>
      <c r="F28" s="17">
        <v>0.47</v>
      </c>
      <c r="G28" s="17">
        <v>1.77</v>
      </c>
      <c r="H28" s="17">
        <v>68.3</v>
      </c>
      <c r="I28" s="17">
        <v>8.1199999999999992</v>
      </c>
      <c r="J28" s="17">
        <v>6.93</v>
      </c>
      <c r="K28" s="17">
        <v>5.4</v>
      </c>
    </row>
    <row r="29" spans="1:11" x14ac:dyDescent="0.25">
      <c r="A29" s="17">
        <v>27</v>
      </c>
      <c r="B29" s="17" t="s">
        <v>212</v>
      </c>
      <c r="C29" s="17" t="s">
        <v>218</v>
      </c>
      <c r="D29" s="17">
        <v>60</v>
      </c>
      <c r="E29" s="17" t="s">
        <v>207</v>
      </c>
      <c r="F29" s="17">
        <v>0.56000000000000005</v>
      </c>
      <c r="G29" s="17">
        <v>2.09</v>
      </c>
      <c r="H29" s="17">
        <v>74</v>
      </c>
      <c r="I29" s="17">
        <v>9.02</v>
      </c>
      <c r="J29" s="17">
        <v>8.33</v>
      </c>
      <c r="K29" s="17">
        <v>7.25</v>
      </c>
    </row>
    <row r="30" spans="1:11" x14ac:dyDescent="0.25">
      <c r="A30" s="17">
        <v>28</v>
      </c>
      <c r="B30" s="17" t="s">
        <v>212</v>
      </c>
      <c r="C30" s="17" t="s">
        <v>218</v>
      </c>
      <c r="D30" s="17">
        <v>90</v>
      </c>
      <c r="E30" s="17" t="s">
        <v>207</v>
      </c>
      <c r="F30" s="17">
        <v>0.5</v>
      </c>
      <c r="G30" s="17">
        <v>1.89</v>
      </c>
      <c r="H30" s="17">
        <v>77.400000000000006</v>
      </c>
      <c r="I30" s="17">
        <v>9.02</v>
      </c>
      <c r="J30" s="17">
        <v>8.14</v>
      </c>
      <c r="K30" s="17">
        <v>6.87</v>
      </c>
    </row>
    <row r="31" spans="1:11" x14ac:dyDescent="0.25">
      <c r="A31" s="17">
        <v>29</v>
      </c>
      <c r="B31" s="17" t="s">
        <v>212</v>
      </c>
      <c r="C31" s="17" t="s">
        <v>218</v>
      </c>
      <c r="D31" s="17">
        <v>120</v>
      </c>
      <c r="E31" s="17" t="s">
        <v>207</v>
      </c>
      <c r="F31" s="17">
        <v>0.39</v>
      </c>
      <c r="G31" s="17">
        <v>1.1200000000000001</v>
      </c>
      <c r="H31" s="17">
        <v>81.3</v>
      </c>
      <c r="I31" s="17">
        <v>7.15</v>
      </c>
      <c r="J31" s="17">
        <v>6.28</v>
      </c>
      <c r="K31" s="17">
        <v>4.9000000000000004</v>
      </c>
    </row>
    <row r="32" spans="1:11" x14ac:dyDescent="0.25">
      <c r="A32" s="17">
        <v>30</v>
      </c>
      <c r="B32" s="17" t="s">
        <v>212</v>
      </c>
      <c r="C32" s="17" t="s">
        <v>218</v>
      </c>
      <c r="D32" s="17">
        <v>150</v>
      </c>
      <c r="E32" s="17" t="s">
        <v>207</v>
      </c>
      <c r="F32" s="17">
        <v>0.4</v>
      </c>
      <c r="G32" s="17">
        <v>0.68</v>
      </c>
      <c r="H32" s="17">
        <v>89.5</v>
      </c>
      <c r="I32" s="17">
        <v>6.87</v>
      </c>
      <c r="J32" s="17">
        <v>5.95</v>
      </c>
      <c r="K32" s="17">
        <v>4.0999999999999996</v>
      </c>
    </row>
    <row r="33" spans="1:11" x14ac:dyDescent="0.25">
      <c r="A33" s="17">
        <v>31</v>
      </c>
      <c r="B33" s="17" t="s">
        <v>212</v>
      </c>
      <c r="C33" s="17" t="s">
        <v>218</v>
      </c>
      <c r="D33" s="17">
        <v>180</v>
      </c>
      <c r="E33" s="17" t="s">
        <v>207</v>
      </c>
      <c r="F33" s="17">
        <v>0.4</v>
      </c>
      <c r="G33" s="17">
        <v>0.43</v>
      </c>
      <c r="H33" s="17">
        <v>95.5</v>
      </c>
      <c r="I33" s="17">
        <v>7.23</v>
      </c>
      <c r="J33" s="17">
        <v>6.05</v>
      </c>
      <c r="K33" s="17">
        <v>3.83</v>
      </c>
    </row>
    <row r="34" spans="1:11" x14ac:dyDescent="0.25">
      <c r="A34" s="17">
        <v>32</v>
      </c>
      <c r="B34" s="17" t="s">
        <v>212</v>
      </c>
      <c r="C34" s="17" t="s">
        <v>218</v>
      </c>
      <c r="D34" s="17">
        <v>210</v>
      </c>
      <c r="E34" s="17" t="s">
        <v>207</v>
      </c>
      <c r="F34" s="17">
        <v>0.34</v>
      </c>
      <c r="G34" s="17">
        <v>0.14000000000000001</v>
      </c>
      <c r="H34" s="17">
        <v>94.1</v>
      </c>
      <c r="I34" s="17">
        <v>6.03</v>
      </c>
      <c r="J34" s="17">
        <v>4.63</v>
      </c>
      <c r="K34" s="17">
        <v>2.76</v>
      </c>
    </row>
    <row r="35" spans="1:11" x14ac:dyDescent="0.25">
      <c r="A35" s="17">
        <v>33</v>
      </c>
      <c r="B35" s="17" t="s">
        <v>212</v>
      </c>
      <c r="C35" s="17" t="s">
        <v>219</v>
      </c>
      <c r="D35" s="17">
        <v>0</v>
      </c>
      <c r="E35" s="17" t="s">
        <v>207</v>
      </c>
      <c r="F35" s="17">
        <v>0.38</v>
      </c>
      <c r="G35" s="17">
        <v>0.95</v>
      </c>
      <c r="H35" s="17">
        <v>52.2</v>
      </c>
      <c r="I35" s="17">
        <v>5.62</v>
      </c>
      <c r="J35" s="17">
        <v>4.07</v>
      </c>
      <c r="K35" s="17">
        <v>2.77</v>
      </c>
    </row>
    <row r="36" spans="1:11" x14ac:dyDescent="0.25">
      <c r="A36" s="17">
        <v>34</v>
      </c>
      <c r="B36" s="17" t="s">
        <v>212</v>
      </c>
      <c r="C36" s="17" t="s">
        <v>219</v>
      </c>
      <c r="D36" s="17">
        <v>30</v>
      </c>
      <c r="E36" s="17" t="s">
        <v>207</v>
      </c>
      <c r="F36" s="17">
        <v>0.47</v>
      </c>
      <c r="G36" s="17">
        <v>1.63</v>
      </c>
      <c r="H36" s="17">
        <v>67.400000000000006</v>
      </c>
      <c r="I36" s="17">
        <v>8.1300000000000008</v>
      </c>
      <c r="J36" s="17">
        <v>7.07</v>
      </c>
      <c r="K36" s="17">
        <v>5.77</v>
      </c>
    </row>
    <row r="37" spans="1:11" x14ac:dyDescent="0.25">
      <c r="A37" s="17">
        <v>35</v>
      </c>
      <c r="B37" s="17" t="s">
        <v>212</v>
      </c>
      <c r="C37" s="17" t="s">
        <v>219</v>
      </c>
      <c r="D37" s="17">
        <v>60</v>
      </c>
      <c r="E37" s="17" t="s">
        <v>207</v>
      </c>
      <c r="F37" s="17">
        <v>0.56000000000000005</v>
      </c>
      <c r="G37" s="17">
        <v>1.86</v>
      </c>
      <c r="H37" s="17">
        <v>72.5</v>
      </c>
      <c r="I37" s="17">
        <v>9.0299999999999994</v>
      </c>
      <c r="J37" s="17">
        <v>8.43</v>
      </c>
      <c r="K37" s="17">
        <v>7.46</v>
      </c>
    </row>
    <row r="38" spans="1:11" x14ac:dyDescent="0.25">
      <c r="A38" s="17">
        <v>36</v>
      </c>
      <c r="B38" s="17" t="s">
        <v>212</v>
      </c>
      <c r="C38" s="17" t="s">
        <v>219</v>
      </c>
      <c r="D38" s="17">
        <v>90</v>
      </c>
      <c r="E38" s="17" t="s">
        <v>207</v>
      </c>
      <c r="F38" s="17">
        <v>0.5</v>
      </c>
      <c r="G38" s="17">
        <v>1.72</v>
      </c>
      <c r="H38" s="17">
        <v>75.5</v>
      </c>
      <c r="I38" s="17">
        <v>9.0299999999999994</v>
      </c>
      <c r="J38" s="17">
        <v>8.24</v>
      </c>
      <c r="K38" s="17">
        <v>7.11</v>
      </c>
    </row>
    <row r="39" spans="1:11" x14ac:dyDescent="0.25">
      <c r="A39" s="17">
        <v>37</v>
      </c>
      <c r="B39" s="17" t="s">
        <v>212</v>
      </c>
      <c r="C39" s="17" t="s">
        <v>219</v>
      </c>
      <c r="D39" s="17">
        <v>120</v>
      </c>
      <c r="E39" s="17" t="s">
        <v>207</v>
      </c>
      <c r="F39" s="17">
        <v>0.39</v>
      </c>
      <c r="G39" s="17">
        <v>1.1000000000000001</v>
      </c>
      <c r="H39" s="17">
        <v>78.599999999999994</v>
      </c>
      <c r="I39" s="17">
        <v>7.16</v>
      </c>
      <c r="J39" s="17">
        <v>6.33</v>
      </c>
      <c r="K39" s="17">
        <v>4.97</v>
      </c>
    </row>
    <row r="40" spans="1:11" x14ac:dyDescent="0.25">
      <c r="A40" s="17">
        <v>38</v>
      </c>
      <c r="B40" s="17" t="s">
        <v>212</v>
      </c>
      <c r="C40" s="17" t="s">
        <v>219</v>
      </c>
      <c r="D40" s="17">
        <v>150</v>
      </c>
      <c r="E40" s="17" t="s">
        <v>207</v>
      </c>
      <c r="F40" s="17">
        <v>0.4</v>
      </c>
      <c r="G40" s="17">
        <v>0.66</v>
      </c>
      <c r="H40" s="17">
        <v>86.1</v>
      </c>
      <c r="I40" s="17">
        <v>6.88</v>
      </c>
      <c r="J40" s="17">
        <v>6.01</v>
      </c>
      <c r="K40" s="17">
        <v>4.08</v>
      </c>
    </row>
    <row r="41" spans="1:11" x14ac:dyDescent="0.25">
      <c r="A41" s="17">
        <v>39</v>
      </c>
      <c r="B41" s="17" t="s">
        <v>212</v>
      </c>
      <c r="C41" s="17" t="s">
        <v>219</v>
      </c>
      <c r="D41" s="17">
        <v>180</v>
      </c>
      <c r="E41" s="17" t="s">
        <v>207</v>
      </c>
      <c r="F41" s="17">
        <v>0.4</v>
      </c>
      <c r="G41" s="17">
        <v>0.4</v>
      </c>
      <c r="H41" s="17">
        <v>91</v>
      </c>
      <c r="I41" s="17">
        <v>7.25</v>
      </c>
      <c r="J41" s="17">
        <v>6.16</v>
      </c>
      <c r="K41" s="17">
        <v>3.85</v>
      </c>
    </row>
    <row r="42" spans="1:11" x14ac:dyDescent="0.25">
      <c r="A42" s="17">
        <v>40</v>
      </c>
      <c r="B42" s="17" t="s">
        <v>212</v>
      </c>
      <c r="C42" s="17" t="s">
        <v>219</v>
      </c>
      <c r="D42" s="17">
        <v>210</v>
      </c>
      <c r="E42" s="17" t="s">
        <v>207</v>
      </c>
      <c r="F42" s="17">
        <v>0.34</v>
      </c>
      <c r="G42" s="17">
        <v>0.13</v>
      </c>
      <c r="H42" s="17">
        <v>87</v>
      </c>
      <c r="I42" s="17">
        <v>6.04</v>
      </c>
      <c r="J42" s="17">
        <v>4.7699999999999996</v>
      </c>
      <c r="K42" s="17">
        <v>2.8</v>
      </c>
    </row>
    <row r="43" spans="1:11" x14ac:dyDescent="0.25">
      <c r="A43" s="17">
        <v>41</v>
      </c>
      <c r="B43" s="17" t="s">
        <v>212</v>
      </c>
      <c r="C43" s="17" t="s">
        <v>220</v>
      </c>
      <c r="D43" s="17">
        <v>0</v>
      </c>
      <c r="E43" s="17" t="s">
        <v>207</v>
      </c>
      <c r="F43" s="17">
        <v>0.38</v>
      </c>
      <c r="G43" s="17">
        <v>0.94</v>
      </c>
      <c r="H43" s="17">
        <v>53.2</v>
      </c>
      <c r="I43" s="17">
        <v>5.62</v>
      </c>
      <c r="J43" s="17">
        <v>4.13</v>
      </c>
      <c r="K43" s="17">
        <v>2.83</v>
      </c>
    </row>
    <row r="44" spans="1:11" x14ac:dyDescent="0.25">
      <c r="A44" s="17">
        <v>42</v>
      </c>
      <c r="B44" s="17" t="s">
        <v>212</v>
      </c>
      <c r="C44" s="17" t="s">
        <v>220</v>
      </c>
      <c r="D44" s="17">
        <v>30</v>
      </c>
      <c r="E44" s="17" t="s">
        <v>207</v>
      </c>
      <c r="F44" s="17">
        <v>0.47</v>
      </c>
      <c r="G44" s="17">
        <v>1.53</v>
      </c>
      <c r="H44" s="17">
        <v>67.900000000000006</v>
      </c>
      <c r="I44" s="17">
        <v>8.14</v>
      </c>
      <c r="J44" s="17">
        <v>7.16</v>
      </c>
      <c r="K44" s="17">
        <v>5.97</v>
      </c>
    </row>
    <row r="45" spans="1:11" x14ac:dyDescent="0.25">
      <c r="A45" s="17">
        <v>43</v>
      </c>
      <c r="B45" s="17" t="s">
        <v>212</v>
      </c>
      <c r="C45" s="17" t="s">
        <v>220</v>
      </c>
      <c r="D45" s="17">
        <v>60</v>
      </c>
      <c r="E45" s="17" t="s">
        <v>207</v>
      </c>
      <c r="F45" s="17">
        <v>0.56000000000000005</v>
      </c>
      <c r="G45" s="17">
        <v>1.7</v>
      </c>
      <c r="H45" s="17">
        <v>72.5</v>
      </c>
      <c r="I45" s="17">
        <v>9.0399999999999991</v>
      </c>
      <c r="J45" s="17">
        <v>8.4700000000000006</v>
      </c>
      <c r="K45" s="17">
        <v>7.56</v>
      </c>
    </row>
    <row r="46" spans="1:11" x14ac:dyDescent="0.25">
      <c r="A46" s="17">
        <v>44</v>
      </c>
      <c r="B46" s="17" t="s">
        <v>212</v>
      </c>
      <c r="C46" s="17" t="s">
        <v>220</v>
      </c>
      <c r="D46" s="17">
        <v>90</v>
      </c>
      <c r="E46" s="17" t="s">
        <v>207</v>
      </c>
      <c r="F46" s="17">
        <v>0.5</v>
      </c>
      <c r="G46" s="17">
        <v>1.6</v>
      </c>
      <c r="H46" s="17">
        <v>75.3</v>
      </c>
      <c r="I46" s="17">
        <v>9.0299999999999994</v>
      </c>
      <c r="J46" s="17">
        <v>8.3000000000000007</v>
      </c>
      <c r="K46" s="17">
        <v>7.25</v>
      </c>
    </row>
    <row r="47" spans="1:11" x14ac:dyDescent="0.25">
      <c r="A47" s="17">
        <v>45</v>
      </c>
      <c r="B47" s="17" t="s">
        <v>212</v>
      </c>
      <c r="C47" s="17" t="s">
        <v>220</v>
      </c>
      <c r="D47" s="17">
        <v>120</v>
      </c>
      <c r="E47" s="17" t="s">
        <v>207</v>
      </c>
      <c r="F47" s="17">
        <v>0.39</v>
      </c>
      <c r="G47" s="17">
        <v>1.0900000000000001</v>
      </c>
      <c r="H47" s="17">
        <v>77.400000000000006</v>
      </c>
      <c r="I47" s="17">
        <v>7.17</v>
      </c>
      <c r="J47" s="17">
        <v>6.37</v>
      </c>
      <c r="K47" s="17">
        <v>5.07</v>
      </c>
    </row>
    <row r="48" spans="1:11" x14ac:dyDescent="0.25">
      <c r="A48" s="17">
        <v>46</v>
      </c>
      <c r="B48" s="17" t="s">
        <v>212</v>
      </c>
      <c r="C48" s="17" t="s">
        <v>220</v>
      </c>
      <c r="D48" s="17">
        <v>150</v>
      </c>
      <c r="E48" s="17" t="s">
        <v>207</v>
      </c>
      <c r="F48" s="17">
        <v>0.4</v>
      </c>
      <c r="G48" s="17">
        <v>0.65</v>
      </c>
      <c r="H48" s="17">
        <v>84.2</v>
      </c>
      <c r="I48" s="17">
        <v>6.89</v>
      </c>
      <c r="J48" s="17">
        <v>6.05</v>
      </c>
      <c r="K48" s="17">
        <v>4.1100000000000003</v>
      </c>
    </row>
    <row r="49" spans="1:11" x14ac:dyDescent="0.25">
      <c r="A49" s="17">
        <v>47</v>
      </c>
      <c r="B49" s="17" t="s">
        <v>212</v>
      </c>
      <c r="C49" s="17" t="s">
        <v>220</v>
      </c>
      <c r="D49" s="17">
        <v>180</v>
      </c>
      <c r="E49" s="17" t="s">
        <v>207</v>
      </c>
      <c r="F49" s="17">
        <v>0.4</v>
      </c>
      <c r="G49" s="17">
        <v>0.4</v>
      </c>
      <c r="H49" s="17">
        <v>88.5</v>
      </c>
      <c r="I49" s="17">
        <v>7.26</v>
      </c>
      <c r="J49" s="17">
        <v>6.22</v>
      </c>
      <c r="K49" s="17">
        <v>3.9</v>
      </c>
    </row>
    <row r="50" spans="1:11" x14ac:dyDescent="0.25">
      <c r="A50" s="17">
        <v>48</v>
      </c>
      <c r="B50" s="17" t="s">
        <v>212</v>
      </c>
      <c r="C50" s="17" t="s">
        <v>220</v>
      </c>
      <c r="D50" s="17">
        <v>210</v>
      </c>
      <c r="E50" s="17" t="s">
        <v>207</v>
      </c>
      <c r="F50" s="17">
        <v>0.34</v>
      </c>
      <c r="G50" s="17">
        <v>0.12</v>
      </c>
      <c r="H50" s="17">
        <v>83.8</v>
      </c>
      <c r="I50" s="17">
        <v>6.05</v>
      </c>
      <c r="J50" s="17">
        <v>4.84</v>
      </c>
      <c r="K50" s="17">
        <v>2.83</v>
      </c>
    </row>
    <row r="51" spans="1:11" x14ac:dyDescent="0.25">
      <c r="A51" s="17">
        <v>49</v>
      </c>
      <c r="B51" s="17" t="s">
        <v>212</v>
      </c>
      <c r="C51" s="17" t="s">
        <v>221</v>
      </c>
      <c r="D51" s="17">
        <v>0</v>
      </c>
      <c r="E51" s="17" t="s">
        <v>207</v>
      </c>
      <c r="F51" s="17">
        <v>0.38</v>
      </c>
      <c r="G51" s="17">
        <v>0.82</v>
      </c>
      <c r="H51" s="17">
        <v>55.5</v>
      </c>
      <c r="I51" s="17">
        <v>5.65</v>
      </c>
      <c r="J51" s="17">
        <v>4.46</v>
      </c>
      <c r="K51" s="17">
        <v>3.37</v>
      </c>
    </row>
    <row r="52" spans="1:11" x14ac:dyDescent="0.25">
      <c r="A52" s="17">
        <v>50</v>
      </c>
      <c r="B52" s="17" t="s">
        <v>212</v>
      </c>
      <c r="C52" s="17" t="s">
        <v>221</v>
      </c>
      <c r="D52" s="17">
        <v>30</v>
      </c>
      <c r="E52" s="17" t="s">
        <v>207</v>
      </c>
      <c r="F52" s="17">
        <v>0.47</v>
      </c>
      <c r="G52" s="17">
        <v>1.1499999999999999</v>
      </c>
      <c r="H52" s="17">
        <v>65.2</v>
      </c>
      <c r="I52" s="17">
        <v>8.16</v>
      </c>
      <c r="J52" s="17">
        <v>7.39</v>
      </c>
      <c r="K52" s="17">
        <v>6.43</v>
      </c>
    </row>
    <row r="53" spans="1:11" x14ac:dyDescent="0.25">
      <c r="A53" s="17">
        <v>51</v>
      </c>
      <c r="B53" s="17" t="s">
        <v>212</v>
      </c>
      <c r="C53" s="17" t="s">
        <v>221</v>
      </c>
      <c r="D53" s="17">
        <v>60</v>
      </c>
      <c r="E53" s="17" t="s">
        <v>207</v>
      </c>
      <c r="F53" s="17">
        <v>0.56000000000000005</v>
      </c>
      <c r="G53" s="17">
        <v>1.28</v>
      </c>
      <c r="H53" s="17">
        <v>68.8</v>
      </c>
      <c r="I53" s="17">
        <v>9.07</v>
      </c>
      <c r="J53" s="17">
        <v>8.61</v>
      </c>
      <c r="K53" s="17">
        <v>7.83</v>
      </c>
    </row>
    <row r="54" spans="1:11" x14ac:dyDescent="0.25">
      <c r="A54" s="17">
        <v>52</v>
      </c>
      <c r="B54" s="17" t="s">
        <v>212</v>
      </c>
      <c r="C54" s="17" t="s">
        <v>221</v>
      </c>
      <c r="D54" s="17">
        <v>90</v>
      </c>
      <c r="E54" s="17" t="s">
        <v>207</v>
      </c>
      <c r="F54" s="17">
        <v>0.5</v>
      </c>
      <c r="G54" s="17">
        <v>1.21</v>
      </c>
      <c r="H54" s="17">
        <v>70.900000000000006</v>
      </c>
      <c r="I54" s="17">
        <v>9.06</v>
      </c>
      <c r="J54" s="17">
        <v>8.4700000000000006</v>
      </c>
      <c r="K54" s="17">
        <v>7.59</v>
      </c>
    </row>
    <row r="55" spans="1:11" x14ac:dyDescent="0.25">
      <c r="A55" s="17">
        <v>53</v>
      </c>
      <c r="B55" s="17" t="s">
        <v>212</v>
      </c>
      <c r="C55" s="17" t="s">
        <v>221</v>
      </c>
      <c r="D55" s="17">
        <v>120</v>
      </c>
      <c r="E55" s="17" t="s">
        <v>207</v>
      </c>
      <c r="F55" s="17">
        <v>0.39</v>
      </c>
      <c r="G55" s="17">
        <v>0.96</v>
      </c>
      <c r="H55" s="17">
        <v>72.099999999999994</v>
      </c>
      <c r="I55" s="17">
        <v>7.2</v>
      </c>
      <c r="J55" s="17">
        <v>6.59</v>
      </c>
      <c r="K55" s="17">
        <v>5.7</v>
      </c>
    </row>
    <row r="56" spans="1:11" x14ac:dyDescent="0.25">
      <c r="A56" s="17">
        <v>54</v>
      </c>
      <c r="B56" s="17" t="s">
        <v>212</v>
      </c>
      <c r="C56" s="17" t="s">
        <v>221</v>
      </c>
      <c r="D56" s="17">
        <v>150</v>
      </c>
      <c r="E56" s="17" t="s">
        <v>207</v>
      </c>
      <c r="F56" s="17">
        <v>0.4</v>
      </c>
      <c r="G56" s="17">
        <v>0.69</v>
      </c>
      <c r="H56" s="17">
        <v>76.099999999999994</v>
      </c>
      <c r="I56" s="17">
        <v>6.92</v>
      </c>
      <c r="J56" s="17">
        <v>6.24</v>
      </c>
      <c r="K56" s="17">
        <v>4.54</v>
      </c>
    </row>
    <row r="57" spans="1:11" x14ac:dyDescent="0.25">
      <c r="A57" s="17">
        <v>55</v>
      </c>
      <c r="B57" s="17" t="s">
        <v>212</v>
      </c>
      <c r="C57" s="17" t="s">
        <v>221</v>
      </c>
      <c r="D57" s="17">
        <v>180</v>
      </c>
      <c r="E57" s="17" t="s">
        <v>207</v>
      </c>
      <c r="F57" s="17">
        <v>0.4</v>
      </c>
      <c r="G57" s="17">
        <v>0.41</v>
      </c>
      <c r="H57" s="17">
        <v>79.3</v>
      </c>
      <c r="I57" s="17">
        <v>7.3</v>
      </c>
      <c r="J57" s="17">
        <v>6.45</v>
      </c>
      <c r="K57" s="17">
        <v>4.22</v>
      </c>
    </row>
    <row r="58" spans="1:11" x14ac:dyDescent="0.25">
      <c r="A58" s="17">
        <v>56</v>
      </c>
      <c r="B58" s="17" t="s">
        <v>212</v>
      </c>
      <c r="C58" s="17" t="s">
        <v>221</v>
      </c>
      <c r="D58" s="17">
        <v>210</v>
      </c>
      <c r="E58" s="17" t="s">
        <v>207</v>
      </c>
      <c r="F58" s="17">
        <v>0.34</v>
      </c>
      <c r="G58" s="17">
        <v>0.12</v>
      </c>
      <c r="H58" s="17">
        <v>75.3</v>
      </c>
      <c r="I58" s="17">
        <v>6.08</v>
      </c>
      <c r="J58" s="17">
        <v>5.0999999999999996</v>
      </c>
      <c r="K58" s="17">
        <v>3.06</v>
      </c>
    </row>
    <row r="59" spans="1:11" x14ac:dyDescent="0.25">
      <c r="A59" s="17">
        <v>57</v>
      </c>
      <c r="B59" s="17" t="s">
        <v>212</v>
      </c>
      <c r="C59" s="17" t="s">
        <v>215</v>
      </c>
      <c r="D59" s="17">
        <v>0</v>
      </c>
      <c r="E59" s="17" t="s">
        <v>209</v>
      </c>
      <c r="F59" s="17">
        <v>0.49</v>
      </c>
      <c r="G59" s="17">
        <v>2.2400000000000002</v>
      </c>
      <c r="H59" s="17">
        <v>58.9</v>
      </c>
      <c r="I59" s="17">
        <v>8.14</v>
      </c>
      <c r="J59" s="17">
        <v>6.37</v>
      </c>
      <c r="K59" s="17">
        <v>4.4800000000000004</v>
      </c>
    </row>
    <row r="60" spans="1:11" x14ac:dyDescent="0.25">
      <c r="A60" s="17">
        <v>58</v>
      </c>
      <c r="B60" s="17" t="s">
        <v>212</v>
      </c>
      <c r="C60" s="17" t="s">
        <v>215</v>
      </c>
      <c r="D60" s="17">
        <v>30</v>
      </c>
      <c r="E60" s="17" t="s">
        <v>209</v>
      </c>
      <c r="F60" s="17">
        <v>0.73</v>
      </c>
      <c r="G60" s="17">
        <v>3.56</v>
      </c>
      <c r="H60" s="17">
        <v>73.5</v>
      </c>
      <c r="I60" s="17">
        <v>11.48</v>
      </c>
      <c r="J60" s="17">
        <v>10.39</v>
      </c>
      <c r="K60" s="17">
        <v>8.94</v>
      </c>
    </row>
    <row r="61" spans="1:11" x14ac:dyDescent="0.25">
      <c r="A61" s="17">
        <v>59</v>
      </c>
      <c r="B61" s="17" t="s">
        <v>212</v>
      </c>
      <c r="C61" s="17" t="s">
        <v>215</v>
      </c>
      <c r="D61" s="17">
        <v>60</v>
      </c>
      <c r="E61" s="17" t="s">
        <v>209</v>
      </c>
      <c r="F61" s="17">
        <v>0.92</v>
      </c>
      <c r="G61" s="17">
        <v>3.75</v>
      </c>
      <c r="H61" s="17">
        <v>79.900000000000006</v>
      </c>
      <c r="I61" s="17">
        <v>11.55</v>
      </c>
      <c r="J61" s="17">
        <v>10.95</v>
      </c>
      <c r="K61" s="17">
        <v>9.99</v>
      </c>
    </row>
    <row r="62" spans="1:11" x14ac:dyDescent="0.25">
      <c r="A62" s="17">
        <v>60</v>
      </c>
      <c r="B62" s="17" t="s">
        <v>212</v>
      </c>
      <c r="C62" s="17" t="s">
        <v>215</v>
      </c>
      <c r="D62" s="17">
        <v>90</v>
      </c>
      <c r="E62" s="17" t="s">
        <v>209</v>
      </c>
      <c r="F62" s="17">
        <v>0.85</v>
      </c>
      <c r="G62" s="17">
        <v>3.74</v>
      </c>
      <c r="H62" s="17">
        <v>86</v>
      </c>
      <c r="I62" s="17">
        <v>11.97</v>
      </c>
      <c r="J62" s="17">
        <v>11.51</v>
      </c>
      <c r="K62" s="17">
        <v>10.6</v>
      </c>
    </row>
    <row r="63" spans="1:11" x14ac:dyDescent="0.25">
      <c r="A63" s="17">
        <v>61</v>
      </c>
      <c r="B63" s="17" t="s">
        <v>212</v>
      </c>
      <c r="C63" s="17" t="s">
        <v>215</v>
      </c>
      <c r="D63" s="17">
        <v>120</v>
      </c>
      <c r="E63" s="17" t="s">
        <v>209</v>
      </c>
      <c r="F63" s="17">
        <v>0.63</v>
      </c>
      <c r="G63" s="17">
        <v>3.19</v>
      </c>
      <c r="H63" s="17">
        <v>93.1</v>
      </c>
      <c r="I63" s="17">
        <v>9.82</v>
      </c>
      <c r="J63" s="17">
        <v>9.09</v>
      </c>
      <c r="K63" s="17">
        <v>7.92</v>
      </c>
    </row>
    <row r="64" spans="1:11" x14ac:dyDescent="0.25">
      <c r="A64" s="17">
        <v>62</v>
      </c>
      <c r="B64" s="17" t="s">
        <v>212</v>
      </c>
      <c r="C64" s="17" t="s">
        <v>215</v>
      </c>
      <c r="D64" s="17">
        <v>150</v>
      </c>
      <c r="E64" s="17" t="s">
        <v>209</v>
      </c>
      <c r="F64" s="17">
        <v>0.65</v>
      </c>
      <c r="G64" s="17">
        <v>2.66</v>
      </c>
      <c r="H64" s="17">
        <v>103.1</v>
      </c>
      <c r="I64" s="17">
        <v>9.5299999999999994</v>
      </c>
      <c r="J64" s="17">
        <v>8.4</v>
      </c>
      <c r="K64" s="17">
        <v>6.71</v>
      </c>
    </row>
    <row r="65" spans="1:14" x14ac:dyDescent="0.25">
      <c r="A65" s="17">
        <v>63</v>
      </c>
      <c r="B65" s="17" t="s">
        <v>212</v>
      </c>
      <c r="C65" s="17" t="s">
        <v>215</v>
      </c>
      <c r="D65" s="17">
        <v>180</v>
      </c>
      <c r="E65" s="17" t="s">
        <v>209</v>
      </c>
      <c r="F65" s="17">
        <v>0.55000000000000004</v>
      </c>
      <c r="G65" s="17">
        <v>1.45</v>
      </c>
      <c r="H65" s="17">
        <v>117.3</v>
      </c>
      <c r="I65" s="17">
        <v>8</v>
      </c>
      <c r="J65" s="17">
        <v>6.15</v>
      </c>
      <c r="K65" s="17">
        <v>4.0999999999999996</v>
      </c>
    </row>
    <row r="66" spans="1:14" x14ac:dyDescent="0.25">
      <c r="A66" s="17">
        <v>64</v>
      </c>
      <c r="B66" s="17" t="s">
        <v>212</v>
      </c>
      <c r="C66" s="17" t="s">
        <v>215</v>
      </c>
      <c r="D66" s="17">
        <v>210</v>
      </c>
      <c r="E66" s="17" t="s">
        <v>209</v>
      </c>
      <c r="F66" s="17">
        <v>0.51</v>
      </c>
      <c r="G66" s="17">
        <v>0.75</v>
      </c>
      <c r="H66" s="17">
        <v>130.80000000000001</v>
      </c>
      <c r="I66" s="17">
        <v>6.54</v>
      </c>
      <c r="J66" s="17">
        <v>4.28</v>
      </c>
      <c r="K66" s="17">
        <v>2.48</v>
      </c>
    </row>
    <row r="67" spans="1:14" x14ac:dyDescent="0.25">
      <c r="A67" s="17">
        <v>65</v>
      </c>
      <c r="B67" s="17" t="s">
        <v>212</v>
      </c>
      <c r="C67" s="17" t="s">
        <v>216</v>
      </c>
      <c r="D67" s="17">
        <v>0</v>
      </c>
      <c r="E67" s="17" t="s">
        <v>209</v>
      </c>
      <c r="F67" s="17">
        <v>0.49</v>
      </c>
      <c r="G67" s="17">
        <v>2.16</v>
      </c>
      <c r="H67" s="17">
        <v>57.9</v>
      </c>
      <c r="I67" s="17">
        <v>8.14</v>
      </c>
      <c r="J67" s="17">
        <v>6.35</v>
      </c>
      <c r="K67" s="17">
        <v>4.4400000000000004</v>
      </c>
    </row>
    <row r="68" spans="1:14" x14ac:dyDescent="0.25">
      <c r="A68" s="17">
        <v>66</v>
      </c>
      <c r="B68" s="17" t="s">
        <v>212</v>
      </c>
      <c r="C68" s="17" t="s">
        <v>216</v>
      </c>
      <c r="D68" s="17">
        <v>30</v>
      </c>
      <c r="E68" s="17" t="s">
        <v>209</v>
      </c>
      <c r="F68" s="17">
        <v>0.73</v>
      </c>
      <c r="G68" s="17">
        <v>3.26</v>
      </c>
      <c r="H68" s="17">
        <v>71.099999999999994</v>
      </c>
      <c r="I68" s="17">
        <v>11.48</v>
      </c>
      <c r="J68" s="17">
        <v>10.38</v>
      </c>
      <c r="K68" s="17">
        <v>8.9499999999999993</v>
      </c>
    </row>
    <row r="69" spans="1:14" x14ac:dyDescent="0.25">
      <c r="A69" s="17">
        <v>67</v>
      </c>
      <c r="B69" s="17" t="s">
        <v>212</v>
      </c>
      <c r="C69" s="17" t="s">
        <v>216</v>
      </c>
      <c r="D69" s="17">
        <v>60</v>
      </c>
      <c r="E69" s="17" t="s">
        <v>209</v>
      </c>
      <c r="F69" s="17">
        <v>0.92</v>
      </c>
      <c r="G69" s="17">
        <v>3.34</v>
      </c>
      <c r="H69" s="17">
        <v>76.5</v>
      </c>
      <c r="I69" s="17">
        <v>11.54</v>
      </c>
      <c r="J69" s="17">
        <v>10.95</v>
      </c>
      <c r="K69" s="17">
        <v>9.99</v>
      </c>
    </row>
    <row r="70" spans="1:14" x14ac:dyDescent="0.25">
      <c r="A70" s="17">
        <v>68</v>
      </c>
      <c r="B70" s="17" t="s">
        <v>212</v>
      </c>
      <c r="C70" s="17" t="s">
        <v>216</v>
      </c>
      <c r="D70" s="17">
        <v>90</v>
      </c>
      <c r="E70" s="17" t="s">
        <v>209</v>
      </c>
      <c r="F70" s="17">
        <v>0.85</v>
      </c>
      <c r="G70" s="17">
        <v>3.23</v>
      </c>
      <c r="H70" s="17">
        <v>82</v>
      </c>
      <c r="I70" s="17">
        <v>11.96</v>
      </c>
      <c r="J70" s="17">
        <v>11.5</v>
      </c>
      <c r="K70" s="17">
        <v>10.59</v>
      </c>
    </row>
    <row r="71" spans="1:14" x14ac:dyDescent="0.25">
      <c r="A71" s="17">
        <v>69</v>
      </c>
      <c r="B71" s="17" t="s">
        <v>212</v>
      </c>
      <c r="C71" s="17" t="s">
        <v>216</v>
      </c>
      <c r="D71" s="17">
        <v>120</v>
      </c>
      <c r="E71" s="17" t="s">
        <v>209</v>
      </c>
      <c r="F71" s="17">
        <v>0.63</v>
      </c>
      <c r="G71" s="17">
        <v>2.66</v>
      </c>
      <c r="H71" s="17">
        <v>87.8</v>
      </c>
      <c r="I71" s="17">
        <v>9.82</v>
      </c>
      <c r="J71" s="17">
        <v>9.1</v>
      </c>
      <c r="K71" s="17">
        <v>7.95</v>
      </c>
    </row>
    <row r="72" spans="1:14" x14ac:dyDescent="0.25">
      <c r="A72" s="17">
        <v>70</v>
      </c>
      <c r="B72" s="17" t="s">
        <v>212</v>
      </c>
      <c r="C72" s="17" t="s">
        <v>216</v>
      </c>
      <c r="D72" s="17">
        <v>150</v>
      </c>
      <c r="E72" s="17" t="s">
        <v>209</v>
      </c>
      <c r="F72" s="17">
        <v>0.65</v>
      </c>
      <c r="G72" s="17">
        <v>2.06</v>
      </c>
      <c r="H72" s="17">
        <v>96.8</v>
      </c>
      <c r="I72" s="17">
        <v>9.5399999999999991</v>
      </c>
      <c r="J72" s="17">
        <v>8.49</v>
      </c>
      <c r="K72" s="17">
        <v>6.95</v>
      </c>
    </row>
    <row r="73" spans="1:14" x14ac:dyDescent="0.25">
      <c r="A73" s="17">
        <v>71</v>
      </c>
      <c r="B73" s="17" t="s">
        <v>212</v>
      </c>
      <c r="C73" s="17" t="s">
        <v>216</v>
      </c>
      <c r="D73" s="17">
        <v>180</v>
      </c>
      <c r="E73" s="17" t="s">
        <v>209</v>
      </c>
      <c r="F73" s="17">
        <v>0.55000000000000004</v>
      </c>
      <c r="G73" s="17">
        <v>0.96</v>
      </c>
      <c r="H73" s="17">
        <v>108.4</v>
      </c>
      <c r="I73" s="17">
        <v>8.06</v>
      </c>
      <c r="J73" s="17">
        <v>6.55</v>
      </c>
      <c r="K73" s="17">
        <v>4.5</v>
      </c>
    </row>
    <row r="74" spans="1:14" x14ac:dyDescent="0.25">
      <c r="A74" s="17">
        <v>72</v>
      </c>
      <c r="B74" s="17" t="s">
        <v>212</v>
      </c>
      <c r="C74" s="17" t="s">
        <v>216</v>
      </c>
      <c r="D74" s="17">
        <v>210</v>
      </c>
      <c r="E74" s="17" t="s">
        <v>209</v>
      </c>
      <c r="F74" s="17">
        <v>0.51</v>
      </c>
      <c r="G74" s="17">
        <v>0.43</v>
      </c>
      <c r="H74" s="17">
        <v>118.1</v>
      </c>
      <c r="I74" s="17">
        <v>6.64</v>
      </c>
      <c r="J74" s="17">
        <v>4.7</v>
      </c>
      <c r="K74" s="17">
        <v>2.2000000000000002</v>
      </c>
    </row>
    <row r="75" spans="1:14" x14ac:dyDescent="0.25">
      <c r="A75" s="17">
        <v>73</v>
      </c>
      <c r="B75" s="17" t="s">
        <v>212</v>
      </c>
      <c r="C75" s="17" t="s">
        <v>217</v>
      </c>
      <c r="D75" s="17">
        <v>0</v>
      </c>
      <c r="E75" s="17" t="s">
        <v>209</v>
      </c>
      <c r="F75" s="17">
        <v>0.49</v>
      </c>
      <c r="G75" s="17">
        <v>2.0699999999999998</v>
      </c>
      <c r="H75" s="17">
        <v>61.7</v>
      </c>
      <c r="I75" s="17">
        <v>8.15</v>
      </c>
      <c r="J75" s="17">
        <v>6.55</v>
      </c>
      <c r="K75" s="17">
        <v>4.7</v>
      </c>
    </row>
    <row r="76" spans="1:14" x14ac:dyDescent="0.25">
      <c r="A76" s="17">
        <v>74</v>
      </c>
      <c r="B76" s="17" t="s">
        <v>212</v>
      </c>
      <c r="C76" s="17" t="s">
        <v>217</v>
      </c>
      <c r="D76" s="17">
        <v>30</v>
      </c>
      <c r="E76" s="17" t="s">
        <v>209</v>
      </c>
      <c r="F76" s="17">
        <v>0.73</v>
      </c>
      <c r="G76" s="17">
        <v>2.99</v>
      </c>
      <c r="H76" s="17">
        <v>72.2</v>
      </c>
      <c r="I76" s="17">
        <v>11.49</v>
      </c>
      <c r="J76" s="17">
        <v>10.5</v>
      </c>
      <c r="K76" s="17">
        <v>9.2100000000000009</v>
      </c>
    </row>
    <row r="77" spans="1:14" x14ac:dyDescent="0.25">
      <c r="A77" s="17">
        <v>75</v>
      </c>
      <c r="B77" s="17" t="s">
        <v>212</v>
      </c>
      <c r="C77" s="17" t="s">
        <v>217</v>
      </c>
      <c r="D77" s="17">
        <v>60</v>
      </c>
      <c r="E77" s="17" t="s">
        <v>209</v>
      </c>
      <c r="F77" s="17">
        <v>0.92</v>
      </c>
      <c r="G77" s="17">
        <v>3.05</v>
      </c>
      <c r="H77" s="17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25">
      <c r="A78" s="17">
        <v>76</v>
      </c>
      <c r="B78" s="17" t="s">
        <v>212</v>
      </c>
      <c r="C78" s="17" t="s">
        <v>217</v>
      </c>
      <c r="D78" s="17">
        <v>90</v>
      </c>
      <c r="E78" s="17" t="s">
        <v>209</v>
      </c>
      <c r="F78" s="17">
        <v>0.85</v>
      </c>
      <c r="G78" s="17">
        <v>2.93</v>
      </c>
      <c r="H78" s="17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25">
      <c r="A79" s="17">
        <v>77</v>
      </c>
      <c r="B79" s="17" t="s">
        <v>212</v>
      </c>
      <c r="C79" s="17" t="s">
        <v>217</v>
      </c>
      <c r="D79" s="17">
        <v>120</v>
      </c>
      <c r="E79" s="17" t="s">
        <v>209</v>
      </c>
      <c r="F79" s="17">
        <v>0.63</v>
      </c>
      <c r="G79" s="17">
        <v>2.4</v>
      </c>
      <c r="H79" s="17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25">
      <c r="A80" s="17">
        <v>78</v>
      </c>
      <c r="B80" s="17" t="s">
        <v>212</v>
      </c>
      <c r="C80" s="17" t="s">
        <v>217</v>
      </c>
      <c r="D80" s="17">
        <v>150</v>
      </c>
      <c r="E80" s="17" t="s">
        <v>209</v>
      </c>
      <c r="F80" s="17">
        <v>0.65</v>
      </c>
      <c r="G80" s="17">
        <v>1.82</v>
      </c>
      <c r="H80" s="17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25">
      <c r="A81" s="17">
        <v>79</v>
      </c>
      <c r="B81" s="17" t="s">
        <v>212</v>
      </c>
      <c r="C81" s="17" t="s">
        <v>217</v>
      </c>
      <c r="D81" s="17">
        <v>180</v>
      </c>
      <c r="E81" s="17" t="s">
        <v>209</v>
      </c>
      <c r="F81" s="17">
        <v>0.55000000000000004</v>
      </c>
      <c r="G81" s="17">
        <v>0.76</v>
      </c>
      <c r="H81" s="17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25">
      <c r="A82" s="17">
        <v>80</v>
      </c>
      <c r="B82" s="17" t="s">
        <v>212</v>
      </c>
      <c r="C82" s="17" t="s">
        <v>217</v>
      </c>
      <c r="D82" s="17">
        <v>210</v>
      </c>
      <c r="E82" s="17" t="s">
        <v>209</v>
      </c>
      <c r="F82" s="17">
        <v>0.51</v>
      </c>
      <c r="G82" s="17">
        <v>0.31</v>
      </c>
      <c r="H82" s="17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25">
      <c r="A83" s="17">
        <v>81</v>
      </c>
      <c r="B83" s="17" t="s">
        <v>212</v>
      </c>
      <c r="C83" s="17" t="s">
        <v>218</v>
      </c>
      <c r="D83" s="17">
        <v>0</v>
      </c>
      <c r="E83" s="17" t="s">
        <v>209</v>
      </c>
      <c r="F83" s="17">
        <v>0.49</v>
      </c>
      <c r="G83" s="17">
        <v>1.88</v>
      </c>
      <c r="H83" s="17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25">
      <c r="A84" s="17">
        <v>82</v>
      </c>
      <c r="B84" s="17" t="s">
        <v>212</v>
      </c>
      <c r="C84" s="17" t="s">
        <v>218</v>
      </c>
      <c r="D84" s="17">
        <v>30</v>
      </c>
      <c r="E84" s="17" t="s">
        <v>209</v>
      </c>
      <c r="F84" s="17">
        <v>0.73</v>
      </c>
      <c r="G84" s="17">
        <v>2.5099999999999998</v>
      </c>
      <c r="H84" s="17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25">
      <c r="A85" s="17">
        <v>83</v>
      </c>
      <c r="B85" s="17" t="s">
        <v>212</v>
      </c>
      <c r="C85" s="17" t="s">
        <v>218</v>
      </c>
      <c r="D85" s="17">
        <v>60</v>
      </c>
      <c r="E85" s="17" t="s">
        <v>209</v>
      </c>
      <c r="F85" s="17">
        <v>0.92</v>
      </c>
      <c r="G85" s="17">
        <v>2.59</v>
      </c>
      <c r="H85" s="17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25">
      <c r="A86" s="17">
        <v>84</v>
      </c>
      <c r="B86" s="17" t="s">
        <v>212</v>
      </c>
      <c r="C86" s="17" t="s">
        <v>218</v>
      </c>
      <c r="D86" s="17">
        <v>90</v>
      </c>
      <c r="E86" s="17" t="s">
        <v>209</v>
      </c>
      <c r="F86" s="17">
        <v>0.85</v>
      </c>
      <c r="G86" s="17">
        <v>2.5</v>
      </c>
      <c r="H86" s="17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25">
      <c r="A87" s="17">
        <v>85</v>
      </c>
      <c r="B87" s="17" t="s">
        <v>212</v>
      </c>
      <c r="C87" s="17" t="s">
        <v>218</v>
      </c>
      <c r="D87" s="17">
        <v>120</v>
      </c>
      <c r="E87" s="17" t="s">
        <v>209</v>
      </c>
      <c r="F87" s="17">
        <v>0.63</v>
      </c>
      <c r="G87" s="17">
        <v>2.08</v>
      </c>
      <c r="H87" s="17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25">
      <c r="A88" s="17">
        <v>86</v>
      </c>
      <c r="B88" s="17" t="s">
        <v>212</v>
      </c>
      <c r="C88" s="17" t="s">
        <v>218</v>
      </c>
      <c r="D88" s="17">
        <v>150</v>
      </c>
      <c r="E88" s="17" t="s">
        <v>209</v>
      </c>
      <c r="F88" s="17">
        <v>0.65</v>
      </c>
      <c r="G88" s="17">
        <v>1.64</v>
      </c>
      <c r="H88" s="17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25">
      <c r="A89" s="17">
        <v>87</v>
      </c>
      <c r="B89" s="17" t="s">
        <v>212</v>
      </c>
      <c r="C89" s="17" t="s">
        <v>218</v>
      </c>
      <c r="D89" s="17">
        <v>180</v>
      </c>
      <c r="E89" s="17" t="s">
        <v>209</v>
      </c>
      <c r="F89" s="17">
        <v>0.55000000000000004</v>
      </c>
      <c r="G89" s="17">
        <v>0.66</v>
      </c>
      <c r="H89" s="17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25">
      <c r="A90" s="17">
        <v>88</v>
      </c>
      <c r="B90" s="17" t="s">
        <v>212</v>
      </c>
      <c r="C90" s="17" t="s">
        <v>218</v>
      </c>
      <c r="D90" s="17">
        <v>210</v>
      </c>
      <c r="E90" s="17" t="s">
        <v>209</v>
      </c>
      <c r="F90" s="17">
        <v>0.51</v>
      </c>
      <c r="G90" s="17">
        <v>0.25</v>
      </c>
      <c r="H90" s="17">
        <v>94.7</v>
      </c>
      <c r="I90" s="17">
        <v>6.83</v>
      </c>
      <c r="J90" s="17">
        <v>5.12</v>
      </c>
      <c r="K90" s="17">
        <v>1.83</v>
      </c>
    </row>
    <row r="91" spans="1:14" x14ac:dyDescent="0.25">
      <c r="A91" s="17">
        <v>89</v>
      </c>
      <c r="B91" s="17" t="s">
        <v>212</v>
      </c>
      <c r="C91" s="17" t="s">
        <v>219</v>
      </c>
      <c r="D91" s="17">
        <v>0</v>
      </c>
      <c r="E91" s="17" t="s">
        <v>209</v>
      </c>
      <c r="F91" s="17">
        <v>0.49</v>
      </c>
      <c r="G91" s="17">
        <v>1.7</v>
      </c>
      <c r="H91" s="17">
        <v>63.3</v>
      </c>
      <c r="I91" s="17">
        <v>8.19</v>
      </c>
      <c r="J91" s="17">
        <v>6.95</v>
      </c>
      <c r="K91" s="17">
        <v>5.61</v>
      </c>
    </row>
    <row r="92" spans="1:14" x14ac:dyDescent="0.25">
      <c r="A92" s="17">
        <v>90</v>
      </c>
      <c r="B92" s="17" t="s">
        <v>212</v>
      </c>
      <c r="C92" s="17" t="s">
        <v>219</v>
      </c>
      <c r="D92" s="17">
        <v>30</v>
      </c>
      <c r="E92" s="17" t="s">
        <v>209</v>
      </c>
      <c r="F92" s="17">
        <v>0.73</v>
      </c>
      <c r="G92" s="17">
        <v>2.2000000000000002</v>
      </c>
      <c r="H92" s="17">
        <v>70.599999999999994</v>
      </c>
      <c r="I92" s="17">
        <v>11.51</v>
      </c>
      <c r="J92" s="17">
        <v>10.67</v>
      </c>
      <c r="K92" s="17">
        <v>9.56</v>
      </c>
    </row>
    <row r="93" spans="1:14" x14ac:dyDescent="0.25">
      <c r="A93" s="17">
        <v>91</v>
      </c>
      <c r="B93" s="17" t="s">
        <v>212</v>
      </c>
      <c r="C93" s="17" t="s">
        <v>219</v>
      </c>
      <c r="D93" s="17">
        <v>60</v>
      </c>
      <c r="E93" s="17" t="s">
        <v>209</v>
      </c>
      <c r="F93" s="17">
        <v>0.92</v>
      </c>
      <c r="G93" s="17">
        <v>2.29</v>
      </c>
      <c r="H93" s="17">
        <v>74</v>
      </c>
      <c r="I93" s="17">
        <v>11.57</v>
      </c>
      <c r="J93" s="17">
        <v>11.12</v>
      </c>
      <c r="K93" s="17">
        <v>10.29</v>
      </c>
    </row>
    <row r="94" spans="1:14" x14ac:dyDescent="0.25">
      <c r="A94" s="17">
        <v>92</v>
      </c>
      <c r="B94" s="17" t="s">
        <v>212</v>
      </c>
      <c r="C94" s="17" t="s">
        <v>219</v>
      </c>
      <c r="D94" s="17">
        <v>90</v>
      </c>
      <c r="E94" s="17" t="s">
        <v>209</v>
      </c>
      <c r="F94" s="17">
        <v>0.85</v>
      </c>
      <c r="G94" s="17">
        <v>2.2200000000000002</v>
      </c>
      <c r="H94" s="17">
        <v>77.400000000000006</v>
      </c>
      <c r="I94" s="17">
        <v>12</v>
      </c>
      <c r="J94" s="17">
        <v>11.64</v>
      </c>
      <c r="K94" s="17">
        <v>10.81</v>
      </c>
    </row>
    <row r="95" spans="1:14" x14ac:dyDescent="0.25">
      <c r="A95" s="17">
        <v>93</v>
      </c>
      <c r="B95" s="17" t="s">
        <v>212</v>
      </c>
      <c r="C95" s="17" t="s">
        <v>219</v>
      </c>
      <c r="D95" s="17">
        <v>120</v>
      </c>
      <c r="E95" s="17" t="s">
        <v>209</v>
      </c>
      <c r="F95" s="17">
        <v>0.63</v>
      </c>
      <c r="G95" s="17">
        <v>1.86</v>
      </c>
      <c r="H95" s="17">
        <v>80.400000000000006</v>
      </c>
      <c r="I95" s="17">
        <v>9.86</v>
      </c>
      <c r="J95" s="17">
        <v>9.34</v>
      </c>
      <c r="K95" s="17">
        <v>8.44</v>
      </c>
    </row>
    <row r="96" spans="1:14" x14ac:dyDescent="0.25">
      <c r="A96" s="17">
        <v>94</v>
      </c>
      <c r="B96" s="17" t="s">
        <v>212</v>
      </c>
      <c r="C96" s="17" t="s">
        <v>219</v>
      </c>
      <c r="D96" s="17">
        <v>150</v>
      </c>
      <c r="E96" s="17" t="s">
        <v>209</v>
      </c>
      <c r="F96" s="17">
        <v>0.65</v>
      </c>
      <c r="G96" s="17">
        <v>1.54</v>
      </c>
      <c r="H96" s="17">
        <v>85.7</v>
      </c>
      <c r="I96" s="17">
        <v>9.59</v>
      </c>
      <c r="J96" s="17">
        <v>8.77</v>
      </c>
      <c r="K96" s="17">
        <v>7.44</v>
      </c>
    </row>
    <row r="97" spans="1:11" x14ac:dyDescent="0.25">
      <c r="A97" s="17">
        <v>95</v>
      </c>
      <c r="B97" s="17" t="s">
        <v>212</v>
      </c>
      <c r="C97" s="17" t="s">
        <v>219</v>
      </c>
      <c r="D97" s="17">
        <v>180</v>
      </c>
      <c r="E97" s="17" t="s">
        <v>209</v>
      </c>
      <c r="F97" s="17">
        <v>0.55000000000000004</v>
      </c>
      <c r="G97" s="17">
        <v>0.62</v>
      </c>
      <c r="H97" s="17">
        <v>90.9</v>
      </c>
      <c r="I97" s="17">
        <v>8.17</v>
      </c>
      <c r="J97" s="17">
        <v>7.11</v>
      </c>
      <c r="K97" s="17">
        <v>4.55</v>
      </c>
    </row>
    <row r="98" spans="1:11" x14ac:dyDescent="0.25">
      <c r="A98" s="17">
        <v>96</v>
      </c>
      <c r="B98" s="17" t="s">
        <v>212</v>
      </c>
      <c r="C98" s="17" t="s">
        <v>219</v>
      </c>
      <c r="D98" s="17">
        <v>210</v>
      </c>
      <c r="E98" s="17" t="s">
        <v>209</v>
      </c>
      <c r="F98" s="17">
        <v>0.51</v>
      </c>
      <c r="G98" s="17">
        <v>0.23</v>
      </c>
      <c r="H98" s="17">
        <v>88.2</v>
      </c>
      <c r="I98" s="17">
        <v>6.87</v>
      </c>
      <c r="J98" s="17">
        <v>5.52</v>
      </c>
      <c r="K98" s="17">
        <v>2.23</v>
      </c>
    </row>
    <row r="99" spans="1:11" x14ac:dyDescent="0.25">
      <c r="A99" s="17">
        <v>97</v>
      </c>
      <c r="B99" s="17" t="s">
        <v>212</v>
      </c>
      <c r="C99" s="17" t="s">
        <v>220</v>
      </c>
      <c r="D99" s="17">
        <v>0</v>
      </c>
      <c r="E99" s="17" t="s">
        <v>209</v>
      </c>
      <c r="F99" s="17">
        <v>0.49</v>
      </c>
      <c r="G99" s="17">
        <v>1.58</v>
      </c>
      <c r="H99" s="17">
        <v>64.099999999999994</v>
      </c>
      <c r="I99" s="17">
        <v>8.1999999999999993</v>
      </c>
      <c r="J99" s="17">
        <v>7.04</v>
      </c>
      <c r="K99" s="17">
        <v>5.79</v>
      </c>
    </row>
    <row r="100" spans="1:11" x14ac:dyDescent="0.25">
      <c r="A100" s="17">
        <v>98</v>
      </c>
      <c r="B100" s="17" t="s">
        <v>212</v>
      </c>
      <c r="C100" s="17" t="s">
        <v>220</v>
      </c>
      <c r="D100" s="17">
        <v>30</v>
      </c>
      <c r="E100" s="17" t="s">
        <v>209</v>
      </c>
      <c r="F100" s="17">
        <v>0.73</v>
      </c>
      <c r="G100" s="17">
        <v>2</v>
      </c>
      <c r="H100" s="17">
        <v>70.8</v>
      </c>
      <c r="I100" s="17">
        <v>11.51</v>
      </c>
      <c r="J100" s="17">
        <v>10.7</v>
      </c>
      <c r="K100" s="17">
        <v>9.6</v>
      </c>
    </row>
    <row r="101" spans="1:11" x14ac:dyDescent="0.25">
      <c r="A101" s="17">
        <v>99</v>
      </c>
      <c r="B101" s="17" t="s">
        <v>212</v>
      </c>
      <c r="C101" s="17" t="s">
        <v>220</v>
      </c>
      <c r="D101" s="17">
        <v>60</v>
      </c>
      <c r="E101" s="17" t="s">
        <v>209</v>
      </c>
      <c r="F101" s="17">
        <v>0.92</v>
      </c>
      <c r="G101" s="17">
        <v>2.1</v>
      </c>
      <c r="H101" s="17">
        <v>73.900000000000006</v>
      </c>
      <c r="I101" s="17">
        <v>11.58</v>
      </c>
      <c r="J101" s="17">
        <v>11.14</v>
      </c>
      <c r="K101" s="17">
        <v>10.32</v>
      </c>
    </row>
    <row r="102" spans="1:11" x14ac:dyDescent="0.25">
      <c r="A102" s="17">
        <v>100</v>
      </c>
      <c r="B102" s="17" t="s">
        <v>212</v>
      </c>
      <c r="C102" s="17" t="s">
        <v>220</v>
      </c>
      <c r="D102" s="17">
        <v>90</v>
      </c>
      <c r="E102" s="17" t="s">
        <v>209</v>
      </c>
      <c r="F102" s="17">
        <v>0.85</v>
      </c>
      <c r="G102" s="17">
        <v>2.0299999999999998</v>
      </c>
      <c r="H102" s="17">
        <v>77.099999999999994</v>
      </c>
      <c r="I102" s="17">
        <v>12</v>
      </c>
      <c r="J102" s="17">
        <v>11.66</v>
      </c>
      <c r="K102" s="17">
        <v>10.84</v>
      </c>
    </row>
    <row r="103" spans="1:11" x14ac:dyDescent="0.25">
      <c r="A103" s="17">
        <v>101</v>
      </c>
      <c r="B103" s="17" t="s">
        <v>212</v>
      </c>
      <c r="C103" s="17" t="s">
        <v>220</v>
      </c>
      <c r="D103" s="17">
        <v>120</v>
      </c>
      <c r="E103" s="17" t="s">
        <v>209</v>
      </c>
      <c r="F103" s="17">
        <v>0.63</v>
      </c>
      <c r="G103" s="17">
        <v>1.71</v>
      </c>
      <c r="H103" s="17">
        <v>79.900000000000006</v>
      </c>
      <c r="I103" s="17">
        <v>9.8699999999999992</v>
      </c>
      <c r="J103" s="17">
        <v>9.3800000000000008</v>
      </c>
      <c r="K103" s="17">
        <v>8.51</v>
      </c>
    </row>
    <row r="104" spans="1:11" x14ac:dyDescent="0.25">
      <c r="A104" s="17">
        <v>102</v>
      </c>
      <c r="B104" s="17" t="s">
        <v>212</v>
      </c>
      <c r="C104" s="17" t="s">
        <v>220</v>
      </c>
      <c r="D104" s="17">
        <v>150</v>
      </c>
      <c r="E104" s="17" t="s">
        <v>209</v>
      </c>
      <c r="F104" s="17">
        <v>0.65</v>
      </c>
      <c r="G104" s="17">
        <v>1.46</v>
      </c>
      <c r="H104" s="17">
        <v>84.4</v>
      </c>
      <c r="I104" s="17">
        <v>9.6</v>
      </c>
      <c r="J104" s="17">
        <v>8.82</v>
      </c>
      <c r="K104" s="17">
        <v>7.57</v>
      </c>
    </row>
    <row r="105" spans="1:11" x14ac:dyDescent="0.25">
      <c r="A105" s="17">
        <v>103</v>
      </c>
      <c r="B105" s="17" t="s">
        <v>212</v>
      </c>
      <c r="C105" s="17" t="s">
        <v>220</v>
      </c>
      <c r="D105" s="17">
        <v>180</v>
      </c>
      <c r="E105" s="17" t="s">
        <v>209</v>
      </c>
      <c r="F105" s="17">
        <v>0.55000000000000004</v>
      </c>
      <c r="G105" s="17">
        <v>0.6</v>
      </c>
      <c r="H105" s="17">
        <v>88.5</v>
      </c>
      <c r="I105" s="17">
        <v>8.18</v>
      </c>
      <c r="J105" s="17">
        <v>7.16</v>
      </c>
      <c r="K105" s="17">
        <v>4.5199999999999996</v>
      </c>
    </row>
    <row r="106" spans="1:11" x14ac:dyDescent="0.25">
      <c r="A106" s="17">
        <v>104</v>
      </c>
      <c r="B106" s="17" t="s">
        <v>212</v>
      </c>
      <c r="C106" s="17" t="s">
        <v>220</v>
      </c>
      <c r="D106" s="17">
        <v>210</v>
      </c>
      <c r="E106" s="17" t="s">
        <v>209</v>
      </c>
      <c r="F106" s="17">
        <v>0.51</v>
      </c>
      <c r="G106" s="17">
        <v>0.22</v>
      </c>
      <c r="H106" s="17">
        <v>85.3</v>
      </c>
      <c r="I106" s="17">
        <v>6.89</v>
      </c>
      <c r="J106" s="17">
        <v>5.73</v>
      </c>
      <c r="K106" s="17">
        <v>2.59</v>
      </c>
    </row>
    <row r="107" spans="1:11" x14ac:dyDescent="0.25">
      <c r="A107" s="17">
        <v>105</v>
      </c>
      <c r="B107" s="17" t="s">
        <v>212</v>
      </c>
      <c r="C107" s="17" t="s">
        <v>221</v>
      </c>
      <c r="D107" s="17">
        <v>0</v>
      </c>
      <c r="E107" s="17" t="s">
        <v>209</v>
      </c>
      <c r="F107" s="17">
        <v>0.49</v>
      </c>
      <c r="G107" s="17">
        <v>1.17</v>
      </c>
      <c r="H107" s="17">
        <v>62.3</v>
      </c>
      <c r="I107" s="17">
        <v>8.26</v>
      </c>
      <c r="J107" s="17">
        <v>7.29</v>
      </c>
      <c r="K107" s="17">
        <v>6.23</v>
      </c>
    </row>
    <row r="108" spans="1:11" x14ac:dyDescent="0.25">
      <c r="A108" s="17">
        <v>106</v>
      </c>
      <c r="B108" s="17" t="s">
        <v>212</v>
      </c>
      <c r="C108" s="17" t="s">
        <v>221</v>
      </c>
      <c r="D108" s="17">
        <v>30</v>
      </c>
      <c r="E108" s="17" t="s">
        <v>209</v>
      </c>
      <c r="F108" s="17">
        <v>0.73</v>
      </c>
      <c r="G108" s="17">
        <v>1.51</v>
      </c>
      <c r="H108" s="17">
        <v>67.5</v>
      </c>
      <c r="I108" s="17">
        <v>11.54</v>
      </c>
      <c r="J108" s="17">
        <v>10.8</v>
      </c>
      <c r="K108" s="17">
        <v>9.77</v>
      </c>
    </row>
    <row r="109" spans="1:11" x14ac:dyDescent="0.25">
      <c r="A109" s="17">
        <v>107</v>
      </c>
      <c r="B109" s="17" t="s">
        <v>212</v>
      </c>
      <c r="C109" s="17" t="s">
        <v>221</v>
      </c>
      <c r="D109" s="17">
        <v>60</v>
      </c>
      <c r="E109" s="17" t="s">
        <v>209</v>
      </c>
      <c r="F109" s="17">
        <v>0.92</v>
      </c>
      <c r="G109" s="17">
        <v>1.63</v>
      </c>
      <c r="H109" s="17">
        <v>70.2</v>
      </c>
      <c r="I109" s="17">
        <v>11.59</v>
      </c>
      <c r="J109" s="17">
        <v>11.21</v>
      </c>
      <c r="K109" s="17">
        <v>10.43</v>
      </c>
    </row>
    <row r="110" spans="1:11" x14ac:dyDescent="0.25">
      <c r="A110" s="17">
        <v>108</v>
      </c>
      <c r="B110" s="17" t="s">
        <v>212</v>
      </c>
      <c r="C110" s="17" t="s">
        <v>221</v>
      </c>
      <c r="D110" s="17">
        <v>90</v>
      </c>
      <c r="E110" s="17" t="s">
        <v>209</v>
      </c>
      <c r="F110" s="17">
        <v>0.85</v>
      </c>
      <c r="G110" s="17">
        <v>1.59</v>
      </c>
      <c r="H110" s="17">
        <v>72.7</v>
      </c>
      <c r="I110" s="17">
        <v>12.03</v>
      </c>
      <c r="J110" s="17">
        <v>11.73</v>
      </c>
      <c r="K110" s="17">
        <v>10.95</v>
      </c>
    </row>
    <row r="111" spans="1:11" x14ac:dyDescent="0.25">
      <c r="A111" s="17">
        <v>109</v>
      </c>
      <c r="B111" s="17" t="s">
        <v>212</v>
      </c>
      <c r="C111" s="17" t="s">
        <v>221</v>
      </c>
      <c r="D111" s="17">
        <v>120</v>
      </c>
      <c r="E111" s="17" t="s">
        <v>209</v>
      </c>
      <c r="F111" s="17">
        <v>0.63</v>
      </c>
      <c r="G111" s="17">
        <v>1.32</v>
      </c>
      <c r="H111" s="17">
        <v>74.7</v>
      </c>
      <c r="I111" s="17">
        <v>9.89</v>
      </c>
      <c r="J111" s="17">
        <v>9.49</v>
      </c>
      <c r="K111" s="17">
        <v>8.7200000000000006</v>
      </c>
    </row>
    <row r="112" spans="1:11" x14ac:dyDescent="0.25">
      <c r="A112" s="17">
        <v>110</v>
      </c>
      <c r="B112" s="17" t="s">
        <v>212</v>
      </c>
      <c r="C112" s="17" t="s">
        <v>221</v>
      </c>
      <c r="D112" s="17">
        <v>150</v>
      </c>
      <c r="E112" s="17" t="s">
        <v>209</v>
      </c>
      <c r="F112" s="17">
        <v>0.65</v>
      </c>
      <c r="G112" s="17">
        <v>1.22</v>
      </c>
      <c r="H112" s="17">
        <v>78.099999999999994</v>
      </c>
      <c r="I112" s="17">
        <v>9.6199999999999992</v>
      </c>
      <c r="J112" s="17">
        <v>8.98</v>
      </c>
      <c r="K112" s="17">
        <v>7.99</v>
      </c>
    </row>
    <row r="113" spans="1:11" x14ac:dyDescent="0.25">
      <c r="A113" s="17">
        <v>111</v>
      </c>
      <c r="B113" s="17" t="s">
        <v>212</v>
      </c>
      <c r="C113" s="17" t="s">
        <v>221</v>
      </c>
      <c r="D113" s="17">
        <v>180</v>
      </c>
      <c r="E113" s="17" t="s">
        <v>209</v>
      </c>
      <c r="F113" s="17">
        <v>0.55000000000000004</v>
      </c>
      <c r="G113" s="17">
        <v>0.64</v>
      </c>
      <c r="H113" s="17">
        <v>79.8</v>
      </c>
      <c r="I113" s="17">
        <v>8.2100000000000009</v>
      </c>
      <c r="J113" s="17">
        <v>7.37</v>
      </c>
      <c r="K113" s="17">
        <v>4.95</v>
      </c>
    </row>
    <row r="114" spans="1:11" x14ac:dyDescent="0.25">
      <c r="A114" s="17">
        <v>112</v>
      </c>
      <c r="B114" s="17" t="s">
        <v>212</v>
      </c>
      <c r="C114" s="17" t="s">
        <v>221</v>
      </c>
      <c r="D114" s="17">
        <v>210</v>
      </c>
      <c r="E114" s="17" t="s">
        <v>209</v>
      </c>
      <c r="F114" s="17">
        <v>0.51</v>
      </c>
      <c r="G114" s="17">
        <v>0.22</v>
      </c>
      <c r="H114" s="17">
        <v>77.400000000000006</v>
      </c>
      <c r="I114" s="17">
        <v>6.96</v>
      </c>
      <c r="J114" s="17">
        <v>6.17</v>
      </c>
      <c r="K114" s="17">
        <v>4.1100000000000003</v>
      </c>
    </row>
    <row r="115" spans="1:11" x14ac:dyDescent="0.25">
      <c r="A115" s="17">
        <v>113</v>
      </c>
      <c r="B115" s="17" t="s">
        <v>212</v>
      </c>
      <c r="C115" s="17" t="s">
        <v>215</v>
      </c>
      <c r="D115" s="17">
        <v>0</v>
      </c>
      <c r="E115" s="17" t="s">
        <v>210</v>
      </c>
      <c r="F115" s="17">
        <v>0.49</v>
      </c>
      <c r="G115" s="17">
        <v>2.6880000000000002</v>
      </c>
      <c r="H115" s="17">
        <v>58.9</v>
      </c>
      <c r="I115" s="17">
        <v>8.14</v>
      </c>
      <c r="J115" s="17">
        <v>6.37</v>
      </c>
      <c r="K115" s="17">
        <v>4.4800000000000004</v>
      </c>
    </row>
    <row r="116" spans="1:11" x14ac:dyDescent="0.25">
      <c r="A116" s="17">
        <v>114</v>
      </c>
      <c r="B116" s="17" t="s">
        <v>212</v>
      </c>
      <c r="C116" s="17" t="s">
        <v>215</v>
      </c>
      <c r="D116" s="17">
        <v>30</v>
      </c>
      <c r="E116" s="17" t="s">
        <v>210</v>
      </c>
      <c r="F116" s="17">
        <v>0.73</v>
      </c>
      <c r="G116" s="17">
        <v>4.2720000000000002</v>
      </c>
      <c r="H116" s="17">
        <v>73.5</v>
      </c>
      <c r="I116" s="17">
        <v>11.48</v>
      </c>
      <c r="J116" s="17">
        <v>10.39</v>
      </c>
      <c r="K116" s="17">
        <v>8.94</v>
      </c>
    </row>
    <row r="117" spans="1:11" x14ac:dyDescent="0.25">
      <c r="A117" s="17">
        <v>115</v>
      </c>
      <c r="B117" s="17" t="s">
        <v>212</v>
      </c>
      <c r="C117" s="17" t="s">
        <v>215</v>
      </c>
      <c r="D117" s="17">
        <v>60</v>
      </c>
      <c r="E117" s="17" t="s">
        <v>210</v>
      </c>
      <c r="F117" s="17">
        <v>0.92</v>
      </c>
      <c r="G117" s="17">
        <v>4.5</v>
      </c>
      <c r="H117" s="17">
        <v>79.900000000000006</v>
      </c>
      <c r="I117" s="17">
        <v>11.55</v>
      </c>
      <c r="J117" s="17">
        <v>10.95</v>
      </c>
      <c r="K117" s="17">
        <v>9.99</v>
      </c>
    </row>
    <row r="118" spans="1:11" x14ac:dyDescent="0.25">
      <c r="A118" s="17">
        <v>116</v>
      </c>
      <c r="B118" s="17" t="s">
        <v>212</v>
      </c>
      <c r="C118" s="17" t="s">
        <v>215</v>
      </c>
      <c r="D118" s="17">
        <v>90</v>
      </c>
      <c r="E118" s="17" t="s">
        <v>210</v>
      </c>
      <c r="F118" s="17">
        <v>0.85</v>
      </c>
      <c r="G118" s="17">
        <v>4.4880000000000004</v>
      </c>
      <c r="H118" s="17">
        <v>86</v>
      </c>
      <c r="I118" s="17">
        <v>11.97</v>
      </c>
      <c r="J118" s="17">
        <v>11.51</v>
      </c>
      <c r="K118" s="17">
        <v>10.6</v>
      </c>
    </row>
    <row r="119" spans="1:11" x14ac:dyDescent="0.25">
      <c r="A119" s="17">
        <v>117</v>
      </c>
      <c r="B119" s="17" t="s">
        <v>212</v>
      </c>
      <c r="C119" s="17" t="s">
        <v>215</v>
      </c>
      <c r="D119" s="17">
        <v>120</v>
      </c>
      <c r="E119" s="17" t="s">
        <v>210</v>
      </c>
      <c r="F119" s="17">
        <v>0.63</v>
      </c>
      <c r="G119" s="17">
        <v>3.8279999999999998</v>
      </c>
      <c r="H119" s="17">
        <v>93.1</v>
      </c>
      <c r="I119" s="17">
        <v>9.82</v>
      </c>
      <c r="J119" s="17">
        <v>9.09</v>
      </c>
      <c r="K119" s="17">
        <v>7.92</v>
      </c>
    </row>
    <row r="120" spans="1:11" x14ac:dyDescent="0.25">
      <c r="A120" s="17">
        <v>118</v>
      </c>
      <c r="B120" s="17" t="s">
        <v>212</v>
      </c>
      <c r="C120" s="17" t="s">
        <v>215</v>
      </c>
      <c r="D120" s="17">
        <v>150</v>
      </c>
      <c r="E120" s="17" t="s">
        <v>210</v>
      </c>
      <c r="F120" s="17">
        <v>0.65</v>
      </c>
      <c r="G120" s="17">
        <v>3.1920000000000002</v>
      </c>
      <c r="H120" s="17">
        <v>103.1</v>
      </c>
      <c r="I120" s="17">
        <v>9.5299999999999994</v>
      </c>
      <c r="J120" s="17">
        <v>8.4</v>
      </c>
      <c r="K120" s="17">
        <v>6.71</v>
      </c>
    </row>
    <row r="121" spans="1:11" x14ac:dyDescent="0.25">
      <c r="A121" s="17">
        <v>119</v>
      </c>
      <c r="B121" s="17" t="s">
        <v>212</v>
      </c>
      <c r="C121" s="17" t="s">
        <v>215</v>
      </c>
      <c r="D121" s="17">
        <v>180</v>
      </c>
      <c r="E121" s="17" t="s">
        <v>210</v>
      </c>
      <c r="F121" s="17">
        <v>0.55000000000000004</v>
      </c>
      <c r="G121" s="17">
        <v>1.74</v>
      </c>
      <c r="H121" s="17">
        <v>117.3</v>
      </c>
      <c r="I121" s="17">
        <v>8</v>
      </c>
      <c r="J121" s="17">
        <v>6.15</v>
      </c>
      <c r="K121" s="17">
        <v>4.0999999999999996</v>
      </c>
    </row>
    <row r="122" spans="1:11" x14ac:dyDescent="0.25">
      <c r="A122" s="17">
        <v>120</v>
      </c>
      <c r="B122" s="17" t="s">
        <v>212</v>
      </c>
      <c r="C122" s="17" t="s">
        <v>215</v>
      </c>
      <c r="D122" s="17">
        <v>210</v>
      </c>
      <c r="E122" s="17" t="s">
        <v>210</v>
      </c>
      <c r="F122" s="17">
        <v>0.51</v>
      </c>
      <c r="G122" s="17">
        <v>0.89999999999999991</v>
      </c>
      <c r="H122" s="17">
        <v>130.80000000000001</v>
      </c>
      <c r="I122" s="17">
        <v>6.54</v>
      </c>
      <c r="J122" s="17">
        <v>4.28</v>
      </c>
      <c r="K122" s="17">
        <v>2.48</v>
      </c>
    </row>
    <row r="123" spans="1:11" x14ac:dyDescent="0.25">
      <c r="A123" s="17">
        <v>121</v>
      </c>
      <c r="B123" s="17" t="s">
        <v>212</v>
      </c>
      <c r="C123" s="17" t="s">
        <v>216</v>
      </c>
      <c r="D123" s="17">
        <v>0</v>
      </c>
      <c r="E123" s="17" t="s">
        <v>210</v>
      </c>
      <c r="F123" s="17">
        <v>0.49</v>
      </c>
      <c r="G123" s="17">
        <v>2.5920000000000001</v>
      </c>
      <c r="H123" s="17">
        <v>57.9</v>
      </c>
      <c r="I123" s="17">
        <v>8.14</v>
      </c>
      <c r="J123" s="17">
        <v>6.35</v>
      </c>
      <c r="K123" s="17">
        <v>4.4400000000000004</v>
      </c>
    </row>
    <row r="124" spans="1:11" x14ac:dyDescent="0.25">
      <c r="A124" s="17">
        <v>122</v>
      </c>
      <c r="B124" s="17" t="s">
        <v>212</v>
      </c>
      <c r="C124" s="17" t="s">
        <v>216</v>
      </c>
      <c r="D124" s="17">
        <v>30</v>
      </c>
      <c r="E124" s="17" t="s">
        <v>210</v>
      </c>
      <c r="F124" s="17">
        <v>0.73</v>
      </c>
      <c r="G124" s="17">
        <v>3.9119999999999995</v>
      </c>
      <c r="H124" s="17">
        <v>71.099999999999994</v>
      </c>
      <c r="I124" s="17">
        <v>11.48</v>
      </c>
      <c r="J124" s="17">
        <v>10.38</v>
      </c>
      <c r="K124" s="17">
        <v>8.9499999999999993</v>
      </c>
    </row>
    <row r="125" spans="1:11" x14ac:dyDescent="0.25">
      <c r="A125" s="17">
        <v>123</v>
      </c>
      <c r="B125" s="17" t="s">
        <v>212</v>
      </c>
      <c r="C125" s="17" t="s">
        <v>216</v>
      </c>
      <c r="D125" s="17">
        <v>60</v>
      </c>
      <c r="E125" s="17" t="s">
        <v>210</v>
      </c>
      <c r="F125" s="17">
        <v>0.92</v>
      </c>
      <c r="G125" s="17">
        <v>4.008</v>
      </c>
      <c r="H125" s="17">
        <v>76.5</v>
      </c>
      <c r="I125" s="17">
        <v>11.54</v>
      </c>
      <c r="J125" s="17">
        <v>10.95</v>
      </c>
      <c r="K125" s="17">
        <v>9.99</v>
      </c>
    </row>
    <row r="126" spans="1:11" x14ac:dyDescent="0.25">
      <c r="A126" s="17">
        <v>124</v>
      </c>
      <c r="B126" s="17" t="s">
        <v>212</v>
      </c>
      <c r="C126" s="17" t="s">
        <v>216</v>
      </c>
      <c r="D126" s="17">
        <v>90</v>
      </c>
      <c r="E126" s="17" t="s">
        <v>210</v>
      </c>
      <c r="F126" s="17">
        <v>0.85</v>
      </c>
      <c r="G126" s="17">
        <v>3.8759999999999999</v>
      </c>
      <c r="H126" s="17">
        <v>82</v>
      </c>
      <c r="I126" s="17">
        <v>11.96</v>
      </c>
      <c r="J126" s="17">
        <v>11.5</v>
      </c>
      <c r="K126" s="17">
        <v>10.59</v>
      </c>
    </row>
    <row r="127" spans="1:11" x14ac:dyDescent="0.25">
      <c r="A127" s="17">
        <v>125</v>
      </c>
      <c r="B127" s="17" t="s">
        <v>212</v>
      </c>
      <c r="C127" s="17" t="s">
        <v>216</v>
      </c>
      <c r="D127" s="17">
        <v>120</v>
      </c>
      <c r="E127" s="17" t="s">
        <v>210</v>
      </c>
      <c r="F127" s="17">
        <v>0.63</v>
      </c>
      <c r="G127" s="17">
        <v>3.1920000000000002</v>
      </c>
      <c r="H127" s="17">
        <v>87.8</v>
      </c>
      <c r="I127" s="17">
        <v>9.82</v>
      </c>
      <c r="J127" s="17">
        <v>9.1</v>
      </c>
      <c r="K127" s="17">
        <v>7.95</v>
      </c>
    </row>
    <row r="128" spans="1:11" x14ac:dyDescent="0.25">
      <c r="A128" s="17">
        <v>126</v>
      </c>
      <c r="B128" s="17" t="s">
        <v>212</v>
      </c>
      <c r="C128" s="17" t="s">
        <v>216</v>
      </c>
      <c r="D128" s="17">
        <v>150</v>
      </c>
      <c r="E128" s="17" t="s">
        <v>210</v>
      </c>
      <c r="F128" s="17">
        <v>0.65</v>
      </c>
      <c r="G128" s="17">
        <v>2.472</v>
      </c>
      <c r="H128" s="17">
        <v>96.8</v>
      </c>
      <c r="I128" s="17">
        <v>9.5399999999999991</v>
      </c>
      <c r="J128" s="17">
        <v>8.49</v>
      </c>
      <c r="K128" s="17">
        <v>6.95</v>
      </c>
    </row>
    <row r="129" spans="1:11" x14ac:dyDescent="0.25">
      <c r="A129" s="17">
        <v>127</v>
      </c>
      <c r="B129" s="17" t="s">
        <v>212</v>
      </c>
      <c r="C129" s="17" t="s">
        <v>216</v>
      </c>
      <c r="D129" s="17">
        <v>180</v>
      </c>
      <c r="E129" s="17" t="s">
        <v>210</v>
      </c>
      <c r="F129" s="17">
        <v>0.55000000000000004</v>
      </c>
      <c r="G129" s="17">
        <v>1.1519999999999999</v>
      </c>
      <c r="H129" s="17">
        <v>108.4</v>
      </c>
      <c r="I129" s="17">
        <v>8.06</v>
      </c>
      <c r="J129" s="17">
        <v>6.55</v>
      </c>
      <c r="K129" s="17">
        <v>4.5</v>
      </c>
    </row>
    <row r="130" spans="1:11" x14ac:dyDescent="0.25">
      <c r="A130" s="17">
        <v>128</v>
      </c>
      <c r="B130" s="17" t="s">
        <v>212</v>
      </c>
      <c r="C130" s="17" t="s">
        <v>216</v>
      </c>
      <c r="D130" s="17">
        <v>210</v>
      </c>
      <c r="E130" s="17" t="s">
        <v>210</v>
      </c>
      <c r="F130" s="17">
        <v>0.51</v>
      </c>
      <c r="G130" s="17">
        <v>0.51600000000000001</v>
      </c>
      <c r="H130" s="17">
        <v>118.1</v>
      </c>
      <c r="I130" s="17">
        <v>6.64</v>
      </c>
      <c r="J130" s="17">
        <v>4.7</v>
      </c>
      <c r="K130" s="17">
        <v>2.2000000000000002</v>
      </c>
    </row>
    <row r="131" spans="1:11" x14ac:dyDescent="0.25">
      <c r="A131" s="17">
        <v>129</v>
      </c>
      <c r="B131" s="17" t="s">
        <v>212</v>
      </c>
      <c r="C131" s="17" t="s">
        <v>217</v>
      </c>
      <c r="D131" s="17">
        <v>0</v>
      </c>
      <c r="E131" s="17" t="s">
        <v>210</v>
      </c>
      <c r="F131" s="17">
        <v>0.49</v>
      </c>
      <c r="G131" s="17">
        <v>2.4839999999999995</v>
      </c>
      <c r="H131" s="17">
        <v>61.7</v>
      </c>
      <c r="I131" s="17">
        <v>8.15</v>
      </c>
      <c r="J131" s="17">
        <v>6.55</v>
      </c>
      <c r="K131" s="17">
        <v>4.7</v>
      </c>
    </row>
    <row r="132" spans="1:11" x14ac:dyDescent="0.25">
      <c r="A132" s="17">
        <v>130</v>
      </c>
      <c r="B132" s="17" t="s">
        <v>212</v>
      </c>
      <c r="C132" s="17" t="s">
        <v>217</v>
      </c>
      <c r="D132" s="17">
        <v>30</v>
      </c>
      <c r="E132" s="17" t="s">
        <v>210</v>
      </c>
      <c r="F132" s="17">
        <v>0.73</v>
      </c>
      <c r="G132" s="17">
        <v>3.5880000000000001</v>
      </c>
      <c r="H132" s="17">
        <v>72.2</v>
      </c>
      <c r="I132" s="17">
        <v>11.49</v>
      </c>
      <c r="J132" s="17">
        <v>10.5</v>
      </c>
      <c r="K132" s="17">
        <v>9.2100000000000009</v>
      </c>
    </row>
    <row r="133" spans="1:11" x14ac:dyDescent="0.25">
      <c r="A133" s="17">
        <v>131</v>
      </c>
      <c r="B133" s="17" t="s">
        <v>212</v>
      </c>
      <c r="C133" s="17" t="s">
        <v>217</v>
      </c>
      <c r="D133" s="17">
        <v>60</v>
      </c>
      <c r="E133" s="17" t="s">
        <v>210</v>
      </c>
      <c r="F133" s="17">
        <v>0.92</v>
      </c>
      <c r="G133" s="17">
        <v>3.6599999999999997</v>
      </c>
      <c r="H133" s="17">
        <v>76.5</v>
      </c>
      <c r="I133" s="17">
        <v>11.55</v>
      </c>
      <c r="J133" s="17">
        <v>11.01</v>
      </c>
      <c r="K133" s="17">
        <v>10.11</v>
      </c>
    </row>
    <row r="134" spans="1:11" x14ac:dyDescent="0.25">
      <c r="A134" s="17">
        <v>132</v>
      </c>
      <c r="B134" s="17" t="s">
        <v>212</v>
      </c>
      <c r="C134" s="17" t="s">
        <v>217</v>
      </c>
      <c r="D134" s="17">
        <v>90</v>
      </c>
      <c r="E134" s="17" t="s">
        <v>210</v>
      </c>
      <c r="F134" s="17">
        <v>0.85</v>
      </c>
      <c r="G134" s="17">
        <v>3.516</v>
      </c>
      <c r="H134" s="17">
        <v>80.900000000000006</v>
      </c>
      <c r="I134" s="17">
        <v>11.98</v>
      </c>
      <c r="J134" s="17">
        <v>11.55</v>
      </c>
      <c r="K134" s="17">
        <v>10.67</v>
      </c>
    </row>
    <row r="135" spans="1:11" x14ac:dyDescent="0.25">
      <c r="A135" s="17">
        <v>133</v>
      </c>
      <c r="B135" s="17" t="s">
        <v>212</v>
      </c>
      <c r="C135" s="17" t="s">
        <v>217</v>
      </c>
      <c r="D135" s="17">
        <v>120</v>
      </c>
      <c r="E135" s="17" t="s">
        <v>210</v>
      </c>
      <c r="F135" s="17">
        <v>0.63</v>
      </c>
      <c r="G135" s="17">
        <v>2.88</v>
      </c>
      <c r="H135" s="17">
        <v>85.2</v>
      </c>
      <c r="I135" s="17">
        <v>9.84</v>
      </c>
      <c r="J135" s="17">
        <v>9.19</v>
      </c>
      <c r="K135" s="17">
        <v>8.11</v>
      </c>
    </row>
    <row r="136" spans="1:11" x14ac:dyDescent="0.25">
      <c r="A136" s="17">
        <v>134</v>
      </c>
      <c r="B136" s="17" t="s">
        <v>212</v>
      </c>
      <c r="C136" s="17" t="s">
        <v>217</v>
      </c>
      <c r="D136" s="17">
        <v>150</v>
      </c>
      <c r="E136" s="17" t="s">
        <v>210</v>
      </c>
      <c r="F136" s="17">
        <v>0.65</v>
      </c>
      <c r="G136" s="17">
        <v>2.1840000000000002</v>
      </c>
      <c r="H136" s="17">
        <v>92.2</v>
      </c>
      <c r="I136" s="17">
        <v>9.57</v>
      </c>
      <c r="J136" s="17">
        <v>8.61</v>
      </c>
      <c r="K136" s="17">
        <v>7.09</v>
      </c>
    </row>
    <row r="137" spans="1:11" x14ac:dyDescent="0.25">
      <c r="A137" s="17">
        <v>135</v>
      </c>
      <c r="B137" s="17" t="s">
        <v>212</v>
      </c>
      <c r="C137" s="17" t="s">
        <v>217</v>
      </c>
      <c r="D137" s="17">
        <v>180</v>
      </c>
      <c r="E137" s="17" t="s">
        <v>210</v>
      </c>
      <c r="F137" s="17">
        <v>0.55000000000000004</v>
      </c>
      <c r="G137" s="17">
        <v>0.91199999999999992</v>
      </c>
      <c r="H137" s="17">
        <v>100.8</v>
      </c>
      <c r="I137" s="17">
        <v>8.1199999999999992</v>
      </c>
      <c r="J137" s="17">
        <v>6.83</v>
      </c>
      <c r="K137" s="17">
        <v>4.4800000000000004</v>
      </c>
    </row>
    <row r="138" spans="1:11" x14ac:dyDescent="0.25">
      <c r="A138" s="17">
        <v>136</v>
      </c>
      <c r="B138" s="17" t="s">
        <v>212</v>
      </c>
      <c r="C138" s="17" t="s">
        <v>217</v>
      </c>
      <c r="D138" s="17">
        <v>210</v>
      </c>
      <c r="E138" s="17" t="s">
        <v>210</v>
      </c>
      <c r="F138" s="17">
        <v>0.51</v>
      </c>
      <c r="G138" s="17">
        <v>0.372</v>
      </c>
      <c r="H138" s="17">
        <v>106.5</v>
      </c>
      <c r="I138" s="17">
        <v>6.76</v>
      </c>
      <c r="J138" s="17">
        <v>4.8099999999999996</v>
      </c>
      <c r="K138" s="17">
        <v>1.81</v>
      </c>
    </row>
    <row r="139" spans="1:11" x14ac:dyDescent="0.25">
      <c r="A139" s="17">
        <v>137</v>
      </c>
      <c r="B139" s="17" t="s">
        <v>212</v>
      </c>
      <c r="C139" s="17" t="s">
        <v>218</v>
      </c>
      <c r="D139" s="17">
        <v>0</v>
      </c>
      <c r="E139" s="17" t="s">
        <v>210</v>
      </c>
      <c r="F139" s="17">
        <v>0.49</v>
      </c>
      <c r="G139" s="17">
        <v>2.2559999999999998</v>
      </c>
      <c r="H139" s="17">
        <v>63.5</v>
      </c>
      <c r="I139" s="17">
        <v>8.18</v>
      </c>
      <c r="J139" s="17">
        <v>6.8</v>
      </c>
      <c r="K139" s="17">
        <v>5.26</v>
      </c>
    </row>
    <row r="140" spans="1:11" x14ac:dyDescent="0.25">
      <c r="A140" s="17">
        <v>138</v>
      </c>
      <c r="B140" s="17" t="s">
        <v>212</v>
      </c>
      <c r="C140" s="17" t="s">
        <v>218</v>
      </c>
      <c r="D140" s="17">
        <v>30</v>
      </c>
      <c r="E140" s="17" t="s">
        <v>210</v>
      </c>
      <c r="F140" s="17">
        <v>0.73</v>
      </c>
      <c r="G140" s="17">
        <v>3.0119999999999996</v>
      </c>
      <c r="H140" s="17">
        <v>71.8</v>
      </c>
      <c r="I140" s="17">
        <v>11.5</v>
      </c>
      <c r="J140" s="17">
        <v>10.61</v>
      </c>
      <c r="K140" s="17">
        <v>9.4499999999999993</v>
      </c>
    </row>
    <row r="141" spans="1:11" x14ac:dyDescent="0.25">
      <c r="A141" s="17">
        <v>139</v>
      </c>
      <c r="B141" s="17" t="s">
        <v>212</v>
      </c>
      <c r="C141" s="17" t="s">
        <v>218</v>
      </c>
      <c r="D141" s="17">
        <v>60</v>
      </c>
      <c r="E141" s="17" t="s">
        <v>210</v>
      </c>
      <c r="F141" s="17">
        <v>0.92</v>
      </c>
      <c r="G141" s="17">
        <v>3.1079999999999997</v>
      </c>
      <c r="H141" s="17">
        <v>75.400000000000006</v>
      </c>
      <c r="I141" s="17">
        <v>11.56</v>
      </c>
      <c r="J141" s="17">
        <v>11.08</v>
      </c>
      <c r="K141" s="17">
        <v>10.23</v>
      </c>
    </row>
    <row r="142" spans="1:11" x14ac:dyDescent="0.25">
      <c r="A142" s="17">
        <v>140</v>
      </c>
      <c r="B142" s="17" t="s">
        <v>212</v>
      </c>
      <c r="C142" s="17" t="s">
        <v>218</v>
      </c>
      <c r="D142" s="17">
        <v>90</v>
      </c>
      <c r="E142" s="17" t="s">
        <v>210</v>
      </c>
      <c r="F142" s="17">
        <v>0.85</v>
      </c>
      <c r="G142" s="17">
        <v>3</v>
      </c>
      <c r="H142" s="17">
        <v>79.099999999999994</v>
      </c>
      <c r="I142" s="17">
        <v>11.99</v>
      </c>
      <c r="J142" s="17">
        <v>11.6</v>
      </c>
      <c r="K142" s="17">
        <v>10.76</v>
      </c>
    </row>
    <row r="143" spans="1:11" x14ac:dyDescent="0.25">
      <c r="A143" s="17">
        <v>141</v>
      </c>
      <c r="B143" s="17" t="s">
        <v>212</v>
      </c>
      <c r="C143" s="17" t="s">
        <v>218</v>
      </c>
      <c r="D143" s="17">
        <v>120</v>
      </c>
      <c r="E143" s="17" t="s">
        <v>210</v>
      </c>
      <c r="F143" s="17">
        <v>0.63</v>
      </c>
      <c r="G143" s="17">
        <v>2.496</v>
      </c>
      <c r="H143" s="17">
        <v>82.7</v>
      </c>
      <c r="I143" s="17">
        <v>9.85</v>
      </c>
      <c r="J143" s="17">
        <v>9.2799999999999994</v>
      </c>
      <c r="K143" s="17">
        <v>8.31</v>
      </c>
    </row>
    <row r="144" spans="1:11" x14ac:dyDescent="0.25">
      <c r="A144" s="17">
        <v>142</v>
      </c>
      <c r="B144" s="17" t="s">
        <v>212</v>
      </c>
      <c r="C144" s="17" t="s">
        <v>218</v>
      </c>
      <c r="D144" s="17">
        <v>150</v>
      </c>
      <c r="E144" s="17" t="s">
        <v>210</v>
      </c>
      <c r="F144" s="17">
        <v>0.65</v>
      </c>
      <c r="G144" s="17">
        <v>1.9679999999999997</v>
      </c>
      <c r="H144" s="17">
        <v>88.5</v>
      </c>
      <c r="I144" s="17">
        <v>9.58</v>
      </c>
      <c r="J144" s="17">
        <v>8.6999999999999993</v>
      </c>
      <c r="K144" s="17">
        <v>7.26</v>
      </c>
    </row>
    <row r="145" spans="1:11" x14ac:dyDescent="0.25">
      <c r="A145" s="17">
        <v>143</v>
      </c>
      <c r="B145" s="17" t="s">
        <v>212</v>
      </c>
      <c r="C145" s="17" t="s">
        <v>218</v>
      </c>
      <c r="D145" s="17">
        <v>180</v>
      </c>
      <c r="E145" s="17" t="s">
        <v>210</v>
      </c>
      <c r="F145" s="17">
        <v>0.55000000000000004</v>
      </c>
      <c r="G145" s="17">
        <v>0.79200000000000004</v>
      </c>
      <c r="H145" s="17">
        <v>94.9</v>
      </c>
      <c r="I145" s="17">
        <v>8.15</v>
      </c>
      <c r="J145" s="17">
        <v>7.01</v>
      </c>
      <c r="K145" s="17">
        <v>4.5</v>
      </c>
    </row>
    <row r="146" spans="1:11" x14ac:dyDescent="0.25">
      <c r="A146" s="17">
        <v>144</v>
      </c>
      <c r="B146" s="17" t="s">
        <v>212</v>
      </c>
      <c r="C146" s="17" t="s">
        <v>218</v>
      </c>
      <c r="D146" s="17">
        <v>210</v>
      </c>
      <c r="E146" s="17" t="s">
        <v>210</v>
      </c>
      <c r="F146" s="17">
        <v>0.51</v>
      </c>
      <c r="G146" s="17">
        <v>0.3</v>
      </c>
      <c r="H146" s="17">
        <v>94.7</v>
      </c>
      <c r="I146" s="17">
        <v>6.83</v>
      </c>
      <c r="J146" s="17">
        <v>5.12</v>
      </c>
      <c r="K146" s="17">
        <v>1.83</v>
      </c>
    </row>
    <row r="147" spans="1:11" x14ac:dyDescent="0.25">
      <c r="A147" s="17">
        <v>145</v>
      </c>
      <c r="B147" s="17" t="s">
        <v>212</v>
      </c>
      <c r="C147" s="17" t="s">
        <v>219</v>
      </c>
      <c r="D147" s="17">
        <v>0</v>
      </c>
      <c r="E147" s="17" t="s">
        <v>210</v>
      </c>
      <c r="F147" s="17">
        <v>0.49</v>
      </c>
      <c r="G147" s="17">
        <v>2.04</v>
      </c>
      <c r="H147" s="17">
        <v>63.3</v>
      </c>
      <c r="I147" s="17">
        <v>8.19</v>
      </c>
      <c r="J147" s="17">
        <v>6.95</v>
      </c>
      <c r="K147" s="17">
        <v>5.61</v>
      </c>
    </row>
    <row r="148" spans="1:11" x14ac:dyDescent="0.25">
      <c r="A148" s="17">
        <v>146</v>
      </c>
      <c r="B148" s="17" t="s">
        <v>212</v>
      </c>
      <c r="C148" s="17" t="s">
        <v>219</v>
      </c>
      <c r="D148" s="17">
        <v>30</v>
      </c>
      <c r="E148" s="17" t="s">
        <v>210</v>
      </c>
      <c r="F148" s="17">
        <v>0.73</v>
      </c>
      <c r="G148" s="17">
        <v>2.64</v>
      </c>
      <c r="H148" s="17">
        <v>70.599999999999994</v>
      </c>
      <c r="I148" s="17">
        <v>11.51</v>
      </c>
      <c r="J148" s="17">
        <v>10.67</v>
      </c>
      <c r="K148" s="17">
        <v>9.56</v>
      </c>
    </row>
    <row r="149" spans="1:11" x14ac:dyDescent="0.25">
      <c r="A149" s="17">
        <v>147</v>
      </c>
      <c r="B149" s="17" t="s">
        <v>212</v>
      </c>
      <c r="C149" s="17" t="s">
        <v>219</v>
      </c>
      <c r="D149" s="17">
        <v>60</v>
      </c>
      <c r="E149" s="17" t="s">
        <v>210</v>
      </c>
      <c r="F149" s="17">
        <v>0.92</v>
      </c>
      <c r="G149" s="17">
        <v>2.7479999999999998</v>
      </c>
      <c r="H149" s="17">
        <v>74</v>
      </c>
      <c r="I149" s="17">
        <v>11.57</v>
      </c>
      <c r="J149" s="17">
        <v>11.12</v>
      </c>
      <c r="K149" s="17">
        <v>10.29</v>
      </c>
    </row>
    <row r="150" spans="1:11" x14ac:dyDescent="0.25">
      <c r="A150" s="17">
        <v>148</v>
      </c>
      <c r="B150" s="17" t="s">
        <v>212</v>
      </c>
      <c r="C150" s="17" t="s">
        <v>219</v>
      </c>
      <c r="D150" s="17">
        <v>90</v>
      </c>
      <c r="E150" s="17" t="s">
        <v>210</v>
      </c>
      <c r="F150" s="17">
        <v>0.85</v>
      </c>
      <c r="G150" s="17">
        <v>2.6640000000000001</v>
      </c>
      <c r="H150" s="17">
        <v>77.400000000000006</v>
      </c>
      <c r="I150" s="17">
        <v>12</v>
      </c>
      <c r="J150" s="17">
        <v>11.64</v>
      </c>
      <c r="K150" s="17">
        <v>10.81</v>
      </c>
    </row>
    <row r="151" spans="1:11" x14ac:dyDescent="0.25">
      <c r="A151" s="17">
        <v>149</v>
      </c>
      <c r="B151" s="17" t="s">
        <v>212</v>
      </c>
      <c r="C151" s="17" t="s">
        <v>219</v>
      </c>
      <c r="D151" s="17">
        <v>120</v>
      </c>
      <c r="E151" s="17" t="s">
        <v>210</v>
      </c>
      <c r="F151" s="17">
        <v>0.63</v>
      </c>
      <c r="G151" s="17">
        <v>2.2320000000000002</v>
      </c>
      <c r="H151" s="17">
        <v>80.400000000000006</v>
      </c>
      <c r="I151" s="17">
        <v>9.86</v>
      </c>
      <c r="J151" s="17">
        <v>9.34</v>
      </c>
      <c r="K151" s="17">
        <v>8.44</v>
      </c>
    </row>
    <row r="152" spans="1:11" x14ac:dyDescent="0.25">
      <c r="A152" s="17">
        <v>150</v>
      </c>
      <c r="B152" s="17" t="s">
        <v>212</v>
      </c>
      <c r="C152" s="17" t="s">
        <v>219</v>
      </c>
      <c r="D152" s="17">
        <v>150</v>
      </c>
      <c r="E152" s="17" t="s">
        <v>210</v>
      </c>
      <c r="F152" s="17">
        <v>0.65</v>
      </c>
      <c r="G152" s="17">
        <v>1.8479999999999999</v>
      </c>
      <c r="H152" s="17">
        <v>85.7</v>
      </c>
      <c r="I152" s="17">
        <v>9.59</v>
      </c>
      <c r="J152" s="17">
        <v>8.77</v>
      </c>
      <c r="K152" s="17">
        <v>7.44</v>
      </c>
    </row>
    <row r="153" spans="1:11" x14ac:dyDescent="0.25">
      <c r="A153" s="17">
        <v>151</v>
      </c>
      <c r="B153" s="17" t="s">
        <v>212</v>
      </c>
      <c r="C153" s="17" t="s">
        <v>219</v>
      </c>
      <c r="D153" s="17">
        <v>180</v>
      </c>
      <c r="E153" s="17" t="s">
        <v>210</v>
      </c>
      <c r="F153" s="17">
        <v>0.55000000000000004</v>
      </c>
      <c r="G153" s="17">
        <v>0.74399999999999999</v>
      </c>
      <c r="H153" s="17">
        <v>90.9</v>
      </c>
      <c r="I153" s="17">
        <v>8.17</v>
      </c>
      <c r="J153" s="17">
        <v>7.11</v>
      </c>
      <c r="K153" s="17">
        <v>4.55</v>
      </c>
    </row>
    <row r="154" spans="1:11" x14ac:dyDescent="0.25">
      <c r="A154" s="17">
        <v>152</v>
      </c>
      <c r="B154" s="17" t="s">
        <v>212</v>
      </c>
      <c r="C154" s="17" t="s">
        <v>219</v>
      </c>
      <c r="D154" s="17">
        <v>210</v>
      </c>
      <c r="E154" s="17" t="s">
        <v>210</v>
      </c>
      <c r="F154" s="17">
        <v>0.51</v>
      </c>
      <c r="G154" s="17">
        <v>0.27600000000000002</v>
      </c>
      <c r="H154" s="17">
        <v>88.2</v>
      </c>
      <c r="I154" s="17">
        <v>6.87</v>
      </c>
      <c r="J154" s="17">
        <v>5.52</v>
      </c>
      <c r="K154" s="17">
        <v>2.23</v>
      </c>
    </row>
    <row r="155" spans="1:11" x14ac:dyDescent="0.25">
      <c r="A155" s="17">
        <v>153</v>
      </c>
      <c r="B155" s="17" t="s">
        <v>212</v>
      </c>
      <c r="C155" s="17" t="s">
        <v>220</v>
      </c>
      <c r="D155" s="17">
        <v>0</v>
      </c>
      <c r="E155" s="17" t="s">
        <v>210</v>
      </c>
      <c r="F155" s="17">
        <v>0.49</v>
      </c>
      <c r="G155" s="17">
        <v>1.8959999999999999</v>
      </c>
      <c r="H155" s="17">
        <v>64.099999999999994</v>
      </c>
      <c r="I155" s="17">
        <v>8.1999999999999993</v>
      </c>
      <c r="J155" s="17">
        <v>7.04</v>
      </c>
      <c r="K155" s="17">
        <v>5.79</v>
      </c>
    </row>
    <row r="156" spans="1:11" x14ac:dyDescent="0.25">
      <c r="A156" s="17">
        <v>154</v>
      </c>
      <c r="B156" s="17" t="s">
        <v>212</v>
      </c>
      <c r="C156" s="17" t="s">
        <v>220</v>
      </c>
      <c r="D156" s="17">
        <v>30</v>
      </c>
      <c r="E156" s="17" t="s">
        <v>210</v>
      </c>
      <c r="F156" s="17">
        <v>0.73</v>
      </c>
      <c r="G156" s="17">
        <v>2.4</v>
      </c>
      <c r="H156" s="17">
        <v>70.8</v>
      </c>
      <c r="I156" s="17">
        <v>11.51</v>
      </c>
      <c r="J156" s="17">
        <v>10.7</v>
      </c>
      <c r="K156" s="17">
        <v>9.6</v>
      </c>
    </row>
    <row r="157" spans="1:11" x14ac:dyDescent="0.25">
      <c r="A157" s="17">
        <v>155</v>
      </c>
      <c r="B157" s="17" t="s">
        <v>212</v>
      </c>
      <c r="C157" s="17" t="s">
        <v>220</v>
      </c>
      <c r="D157" s="17">
        <v>60</v>
      </c>
      <c r="E157" s="17" t="s">
        <v>210</v>
      </c>
      <c r="F157" s="17">
        <v>0.92</v>
      </c>
      <c r="G157" s="17">
        <v>2.52</v>
      </c>
      <c r="H157" s="17">
        <v>73.900000000000006</v>
      </c>
      <c r="I157" s="17">
        <v>11.58</v>
      </c>
      <c r="J157" s="17">
        <v>11.14</v>
      </c>
      <c r="K157" s="17">
        <v>10.32</v>
      </c>
    </row>
    <row r="158" spans="1:11" x14ac:dyDescent="0.25">
      <c r="A158" s="17">
        <v>156</v>
      </c>
      <c r="B158" s="17" t="s">
        <v>212</v>
      </c>
      <c r="C158" s="17" t="s">
        <v>220</v>
      </c>
      <c r="D158" s="17">
        <v>90</v>
      </c>
      <c r="E158" s="17" t="s">
        <v>210</v>
      </c>
      <c r="F158" s="17">
        <v>0.85</v>
      </c>
      <c r="G158" s="17">
        <v>2.4359999999999995</v>
      </c>
      <c r="H158" s="17">
        <v>77.099999999999994</v>
      </c>
      <c r="I158" s="17">
        <v>12</v>
      </c>
      <c r="J158" s="17">
        <v>11.66</v>
      </c>
      <c r="K158" s="17">
        <v>10.84</v>
      </c>
    </row>
    <row r="159" spans="1:11" x14ac:dyDescent="0.25">
      <c r="A159" s="17">
        <v>157</v>
      </c>
      <c r="B159" s="17" t="s">
        <v>212</v>
      </c>
      <c r="C159" s="17" t="s">
        <v>220</v>
      </c>
      <c r="D159" s="17">
        <v>120</v>
      </c>
      <c r="E159" s="17" t="s">
        <v>210</v>
      </c>
      <c r="F159" s="17">
        <v>0.63</v>
      </c>
      <c r="G159" s="17">
        <v>2.052</v>
      </c>
      <c r="H159" s="17">
        <v>79.900000000000006</v>
      </c>
      <c r="I159" s="17">
        <v>9.8699999999999992</v>
      </c>
      <c r="J159" s="17">
        <v>9.3800000000000008</v>
      </c>
      <c r="K159" s="17">
        <v>8.51</v>
      </c>
    </row>
    <row r="160" spans="1:11" x14ac:dyDescent="0.25">
      <c r="A160" s="17">
        <v>158</v>
      </c>
      <c r="B160" s="17" t="s">
        <v>212</v>
      </c>
      <c r="C160" s="17" t="s">
        <v>220</v>
      </c>
      <c r="D160" s="17">
        <v>150</v>
      </c>
      <c r="E160" s="17" t="s">
        <v>210</v>
      </c>
      <c r="F160" s="17">
        <v>0.65</v>
      </c>
      <c r="G160" s="17">
        <v>1.752</v>
      </c>
      <c r="H160" s="17">
        <v>84.4</v>
      </c>
      <c r="I160" s="17">
        <v>9.6</v>
      </c>
      <c r="J160" s="17">
        <v>8.82</v>
      </c>
      <c r="K160" s="17">
        <v>7.57</v>
      </c>
    </row>
    <row r="161" spans="1:11" x14ac:dyDescent="0.25">
      <c r="A161" s="17">
        <v>159</v>
      </c>
      <c r="B161" s="17" t="s">
        <v>212</v>
      </c>
      <c r="C161" s="17" t="s">
        <v>220</v>
      </c>
      <c r="D161" s="17">
        <v>180</v>
      </c>
      <c r="E161" s="17" t="s">
        <v>210</v>
      </c>
      <c r="F161" s="17">
        <v>0.55000000000000004</v>
      </c>
      <c r="G161" s="17">
        <v>0.72</v>
      </c>
      <c r="H161" s="17">
        <v>88.5</v>
      </c>
      <c r="I161" s="17">
        <v>8.18</v>
      </c>
      <c r="J161" s="17">
        <v>7.16</v>
      </c>
      <c r="K161" s="17">
        <v>4.5199999999999996</v>
      </c>
    </row>
    <row r="162" spans="1:11" x14ac:dyDescent="0.25">
      <c r="A162" s="17">
        <v>160</v>
      </c>
      <c r="B162" s="17" t="s">
        <v>212</v>
      </c>
      <c r="C162" s="17" t="s">
        <v>220</v>
      </c>
      <c r="D162" s="17">
        <v>210</v>
      </c>
      <c r="E162" s="17" t="s">
        <v>210</v>
      </c>
      <c r="F162" s="17">
        <v>0.51</v>
      </c>
      <c r="G162" s="17">
        <v>0.26400000000000001</v>
      </c>
      <c r="H162" s="17">
        <v>85.3</v>
      </c>
      <c r="I162" s="17">
        <v>6.89</v>
      </c>
      <c r="J162" s="17">
        <v>5.73</v>
      </c>
      <c r="K162" s="17">
        <v>2.59</v>
      </c>
    </row>
    <row r="163" spans="1:11" x14ac:dyDescent="0.25">
      <c r="A163" s="17">
        <v>161</v>
      </c>
      <c r="B163" s="17" t="s">
        <v>212</v>
      </c>
      <c r="C163" s="17" t="s">
        <v>221</v>
      </c>
      <c r="D163" s="17">
        <v>0</v>
      </c>
      <c r="E163" s="17" t="s">
        <v>210</v>
      </c>
      <c r="F163" s="17">
        <v>0.49</v>
      </c>
      <c r="G163" s="17">
        <v>1.4039999999999999</v>
      </c>
      <c r="H163" s="17">
        <v>62.3</v>
      </c>
      <c r="I163" s="17">
        <v>8.26</v>
      </c>
      <c r="J163" s="17">
        <v>7.29</v>
      </c>
      <c r="K163" s="17">
        <v>6.23</v>
      </c>
    </row>
    <row r="164" spans="1:11" x14ac:dyDescent="0.25">
      <c r="A164" s="17">
        <v>162</v>
      </c>
      <c r="B164" s="17" t="s">
        <v>212</v>
      </c>
      <c r="C164" s="17" t="s">
        <v>221</v>
      </c>
      <c r="D164" s="17">
        <v>30</v>
      </c>
      <c r="E164" s="17" t="s">
        <v>210</v>
      </c>
      <c r="F164" s="17">
        <v>0.73</v>
      </c>
      <c r="G164" s="17">
        <v>1.8119999999999998</v>
      </c>
      <c r="H164" s="17">
        <v>67.5</v>
      </c>
      <c r="I164" s="17">
        <v>11.54</v>
      </c>
      <c r="J164" s="17">
        <v>10.8</v>
      </c>
      <c r="K164" s="17">
        <v>9.77</v>
      </c>
    </row>
    <row r="165" spans="1:11" x14ac:dyDescent="0.25">
      <c r="A165" s="17">
        <v>163</v>
      </c>
      <c r="B165" s="17" t="s">
        <v>212</v>
      </c>
      <c r="C165" s="17" t="s">
        <v>221</v>
      </c>
      <c r="D165" s="17">
        <v>60</v>
      </c>
      <c r="E165" s="17" t="s">
        <v>210</v>
      </c>
      <c r="F165" s="17">
        <v>0.92</v>
      </c>
      <c r="G165" s="17">
        <v>1.9559999999999997</v>
      </c>
      <c r="H165" s="17">
        <v>70.2</v>
      </c>
      <c r="I165" s="17">
        <v>11.59</v>
      </c>
      <c r="J165" s="17">
        <v>11.21</v>
      </c>
      <c r="K165" s="17">
        <v>10.43</v>
      </c>
    </row>
    <row r="166" spans="1:11" x14ac:dyDescent="0.25">
      <c r="A166" s="17">
        <v>164</v>
      </c>
      <c r="B166" s="17" t="s">
        <v>212</v>
      </c>
      <c r="C166" s="17" t="s">
        <v>221</v>
      </c>
      <c r="D166" s="17">
        <v>90</v>
      </c>
      <c r="E166" s="17" t="s">
        <v>210</v>
      </c>
      <c r="F166" s="17">
        <v>0.85</v>
      </c>
      <c r="G166" s="17">
        <v>1.9079999999999999</v>
      </c>
      <c r="H166" s="17">
        <v>72.7</v>
      </c>
      <c r="I166" s="17">
        <v>12.03</v>
      </c>
      <c r="J166" s="17">
        <v>11.73</v>
      </c>
      <c r="K166" s="17">
        <v>10.95</v>
      </c>
    </row>
    <row r="167" spans="1:11" x14ac:dyDescent="0.25">
      <c r="A167" s="17">
        <v>165</v>
      </c>
      <c r="B167" s="17" t="s">
        <v>212</v>
      </c>
      <c r="C167" s="17" t="s">
        <v>221</v>
      </c>
      <c r="D167" s="17">
        <v>120</v>
      </c>
      <c r="E167" s="17" t="s">
        <v>210</v>
      </c>
      <c r="F167" s="17">
        <v>0.63</v>
      </c>
      <c r="G167" s="17">
        <v>1.5840000000000001</v>
      </c>
      <c r="H167" s="17">
        <v>74.7</v>
      </c>
      <c r="I167" s="17">
        <v>9.89</v>
      </c>
      <c r="J167" s="17">
        <v>9.49</v>
      </c>
      <c r="K167" s="17">
        <v>8.7200000000000006</v>
      </c>
    </row>
    <row r="168" spans="1:11" x14ac:dyDescent="0.25">
      <c r="A168" s="17">
        <v>166</v>
      </c>
      <c r="B168" s="17" t="s">
        <v>212</v>
      </c>
      <c r="C168" s="17" t="s">
        <v>221</v>
      </c>
      <c r="D168" s="17">
        <v>150</v>
      </c>
      <c r="E168" s="17" t="s">
        <v>210</v>
      </c>
      <c r="F168" s="17">
        <v>0.65</v>
      </c>
      <c r="G168" s="17">
        <v>1.464</v>
      </c>
      <c r="H168" s="17">
        <v>78.099999999999994</v>
      </c>
      <c r="I168" s="17">
        <v>9.6199999999999992</v>
      </c>
      <c r="J168" s="17">
        <v>8.98</v>
      </c>
      <c r="K168" s="17">
        <v>7.99</v>
      </c>
    </row>
    <row r="169" spans="1:11" x14ac:dyDescent="0.25">
      <c r="A169" s="17">
        <v>167</v>
      </c>
      <c r="B169" s="17" t="s">
        <v>212</v>
      </c>
      <c r="C169" s="17" t="s">
        <v>221</v>
      </c>
      <c r="D169" s="17">
        <v>180</v>
      </c>
      <c r="E169" s="17" t="s">
        <v>210</v>
      </c>
      <c r="F169" s="17">
        <v>0.55000000000000004</v>
      </c>
      <c r="G169" s="17">
        <v>0.76800000000000002</v>
      </c>
      <c r="H169" s="17">
        <v>79.8</v>
      </c>
      <c r="I169" s="17">
        <v>8.2100000000000009</v>
      </c>
      <c r="J169" s="17">
        <v>7.37</v>
      </c>
      <c r="K169" s="17">
        <v>4.95</v>
      </c>
    </row>
    <row r="170" spans="1:11" x14ac:dyDescent="0.25">
      <c r="A170" s="17">
        <v>168</v>
      </c>
      <c r="B170" s="17" t="s">
        <v>212</v>
      </c>
      <c r="C170" s="17" t="s">
        <v>221</v>
      </c>
      <c r="D170" s="17">
        <v>210</v>
      </c>
      <c r="E170" s="17" t="s">
        <v>210</v>
      </c>
      <c r="F170" s="17">
        <v>0.51</v>
      </c>
      <c r="G170" s="17">
        <v>0.26400000000000001</v>
      </c>
      <c r="H170" s="17">
        <v>77.400000000000006</v>
      </c>
      <c r="I170" s="17">
        <v>6.96</v>
      </c>
      <c r="J170" s="17">
        <v>6.17</v>
      </c>
      <c r="K170" s="17">
        <v>4.1100000000000003</v>
      </c>
    </row>
  </sheetData>
  <conditionalFormatting sqref="H2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2C16-55D6-4EA7-A7D7-F3FDFC546D7E}">
  <dimension ref="A1:U12"/>
  <sheetViews>
    <sheetView workbookViewId="0">
      <selection activeCell="T16" sqref="T16"/>
    </sheetView>
  </sheetViews>
  <sheetFormatPr defaultRowHeight="15" x14ac:dyDescent="0.25"/>
  <cols>
    <col min="10" max="10" width="9.140625" customWidth="1"/>
    <col min="20" max="20" width="19.85546875" customWidth="1"/>
    <col min="21" max="21" width="14.5703125" customWidth="1"/>
  </cols>
  <sheetData>
    <row r="1" spans="1:21" x14ac:dyDescent="0.25">
      <c r="A1" s="28" t="s">
        <v>284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9"/>
      <c r="P1" s="29"/>
      <c r="Q1" s="29"/>
      <c r="R1" s="29"/>
      <c r="S1" s="29"/>
    </row>
    <row r="2" spans="1:21" x14ac:dyDescent="0.25">
      <c r="A2" s="31" t="s">
        <v>301</v>
      </c>
      <c r="B2" s="38" t="s">
        <v>323</v>
      </c>
      <c r="C2" s="38" t="s">
        <v>324</v>
      </c>
      <c r="D2" s="38" t="s">
        <v>325</v>
      </c>
      <c r="E2" s="38" t="s">
        <v>326</v>
      </c>
      <c r="F2" s="39" t="s">
        <v>327</v>
      </c>
      <c r="G2" s="39" t="s">
        <v>327</v>
      </c>
      <c r="H2" s="39" t="s">
        <v>327</v>
      </c>
      <c r="I2" s="30"/>
      <c r="J2" s="30"/>
      <c r="K2" s="30" t="s">
        <v>305</v>
      </c>
      <c r="L2" s="30" t="s">
        <v>305</v>
      </c>
      <c r="M2" s="40" t="s">
        <v>305</v>
      </c>
      <c r="N2" s="34" t="s">
        <v>302</v>
      </c>
      <c r="O2" s="34" t="s">
        <v>303</v>
      </c>
      <c r="P2" s="35" t="s">
        <v>304</v>
      </c>
      <c r="Q2" s="35" t="s">
        <v>304</v>
      </c>
      <c r="R2" s="31" t="str">
        <f>_xlfn.CONCAT("[kg], ",'Input_Project specific'!E19)</f>
        <v>[kg], Minimal</v>
      </c>
      <c r="S2" s="35" t="s">
        <v>304</v>
      </c>
      <c r="T2" s="55" t="s">
        <v>366</v>
      </c>
      <c r="U2" s="56" t="s">
        <v>366</v>
      </c>
    </row>
    <row r="3" spans="1:21" ht="48" customHeight="1" x14ac:dyDescent="0.25">
      <c r="A3" s="30"/>
      <c r="B3" s="31" t="s">
        <v>285</v>
      </c>
      <c r="C3" s="31" t="s">
        <v>286</v>
      </c>
      <c r="D3" s="31" t="s">
        <v>287</v>
      </c>
      <c r="E3" s="31" t="s">
        <v>288</v>
      </c>
      <c r="F3" s="31" t="s">
        <v>289</v>
      </c>
      <c r="G3" s="31" t="s">
        <v>290</v>
      </c>
      <c r="H3" s="31" t="s">
        <v>291</v>
      </c>
      <c r="I3" s="31" t="s">
        <v>292</v>
      </c>
      <c r="J3" s="31" t="s">
        <v>293</v>
      </c>
      <c r="K3" s="31" t="s">
        <v>294</v>
      </c>
      <c r="L3" s="31" t="s">
        <v>295</v>
      </c>
      <c r="M3" s="32" t="s">
        <v>296</v>
      </c>
      <c r="N3" s="33" t="s">
        <v>297</v>
      </c>
      <c r="O3" s="34"/>
      <c r="P3" s="35" t="s">
        <v>298</v>
      </c>
      <c r="Q3" s="36" t="s">
        <v>299</v>
      </c>
      <c r="R3" s="37" t="s">
        <v>337</v>
      </c>
      <c r="S3" s="35" t="s">
        <v>300</v>
      </c>
      <c r="T3" s="56" t="s">
        <v>367</v>
      </c>
      <c r="U3" s="56" t="s">
        <v>364</v>
      </c>
    </row>
    <row r="4" spans="1:21" x14ac:dyDescent="0.25">
      <c r="A4" s="30" t="s">
        <v>306</v>
      </c>
      <c r="B4" s="30">
        <v>1.5</v>
      </c>
      <c r="C4" s="30">
        <v>5</v>
      </c>
      <c r="D4" s="30">
        <v>40</v>
      </c>
      <c r="E4" s="30">
        <v>80</v>
      </c>
      <c r="F4" s="30">
        <v>10</v>
      </c>
      <c r="G4" s="30">
        <f t="shared" ref="G4:G12" si="0">AVERAGE(F4,H4)</f>
        <v>15</v>
      </c>
      <c r="H4" s="30">
        <v>20</v>
      </c>
      <c r="I4" s="30">
        <v>1.74</v>
      </c>
      <c r="J4" s="30">
        <v>1.3859999999999999</v>
      </c>
      <c r="K4" s="41">
        <f t="shared" ref="K4:M12" si="1">$J4*F4</f>
        <v>13.86</v>
      </c>
      <c r="L4" s="41">
        <f t="shared" si="1"/>
        <v>20.79</v>
      </c>
      <c r="M4" s="42">
        <f t="shared" si="1"/>
        <v>27.72</v>
      </c>
      <c r="N4" s="43" t="s">
        <v>307</v>
      </c>
      <c r="O4" s="44">
        <v>20</v>
      </c>
      <c r="P4" s="45">
        <f t="shared" ref="P4:P12" si="2">($L4/rho_r)^(1/3)</f>
        <v>0.19996794358015296</v>
      </c>
      <c r="Q4" s="45">
        <f t="shared" ref="Q4:Q12" si="3">Lt*P4</f>
        <v>0.36394165731587841</v>
      </c>
      <c r="R4" s="41">
        <f t="shared" ref="R4:R12" si="4">IF(weight_check="Minimal",$K4,IF(weight_check="Average",$L4," none"))</f>
        <v>13.86</v>
      </c>
      <c r="S4" s="45">
        <f t="shared" ref="S4:S12" si="5">($K4/rho_r)^(1/3)</f>
        <v>0.17468808908511205</v>
      </c>
      <c r="T4" s="57" t="s">
        <v>363</v>
      </c>
      <c r="U4" s="58" t="s">
        <v>365</v>
      </c>
    </row>
    <row r="5" spans="1:21" x14ac:dyDescent="0.25">
      <c r="A5" s="30" t="s">
        <v>308</v>
      </c>
      <c r="B5" s="30">
        <v>2</v>
      </c>
      <c r="C5" s="30">
        <v>10</v>
      </c>
      <c r="D5" s="30">
        <v>60</v>
      </c>
      <c r="E5" s="30">
        <v>120</v>
      </c>
      <c r="F5" s="30">
        <v>20</v>
      </c>
      <c r="G5" s="30">
        <f t="shared" si="0"/>
        <v>27.5</v>
      </c>
      <c r="H5" s="30">
        <v>35</v>
      </c>
      <c r="I5" s="30">
        <v>2.02</v>
      </c>
      <c r="J5" s="30">
        <v>1.3520000000000001</v>
      </c>
      <c r="K5" s="41">
        <f t="shared" si="1"/>
        <v>27.040000000000003</v>
      </c>
      <c r="L5" s="41">
        <f t="shared" si="1"/>
        <v>37.18</v>
      </c>
      <c r="M5" s="42">
        <f t="shared" si="1"/>
        <v>47.32</v>
      </c>
      <c r="N5" s="43" t="s">
        <v>309</v>
      </c>
      <c r="O5" s="44">
        <v>35</v>
      </c>
      <c r="P5" s="45">
        <f t="shared" si="2"/>
        <v>0.24272360429169446</v>
      </c>
      <c r="Q5" s="45">
        <f t="shared" si="3"/>
        <v>0.44175695981088392</v>
      </c>
      <c r="R5" s="41">
        <f t="shared" si="4"/>
        <v>27.040000000000003</v>
      </c>
      <c r="S5" s="45">
        <f t="shared" si="5"/>
        <v>0.21827857661222116</v>
      </c>
      <c r="T5" s="57" t="s">
        <v>363</v>
      </c>
      <c r="U5" s="58" t="s">
        <v>365</v>
      </c>
    </row>
    <row r="6" spans="1:21" x14ac:dyDescent="0.25">
      <c r="A6" s="30" t="s">
        <v>310</v>
      </c>
      <c r="B6" s="30">
        <v>15</v>
      </c>
      <c r="C6" s="30">
        <v>40</v>
      </c>
      <c r="D6" s="30">
        <v>200</v>
      </c>
      <c r="E6" s="30">
        <v>300</v>
      </c>
      <c r="F6" s="30">
        <v>80</v>
      </c>
      <c r="G6" s="30">
        <f t="shared" si="0"/>
        <v>100</v>
      </c>
      <c r="H6" s="30">
        <v>120</v>
      </c>
      <c r="I6" s="30">
        <v>2.25</v>
      </c>
      <c r="J6" s="30">
        <v>1.2689999999999999</v>
      </c>
      <c r="K6" s="41">
        <f t="shared" si="1"/>
        <v>101.52</v>
      </c>
      <c r="L6" s="41">
        <f t="shared" si="1"/>
        <v>126.89999999999999</v>
      </c>
      <c r="M6" s="42">
        <f t="shared" si="1"/>
        <v>152.28</v>
      </c>
      <c r="N6" s="43" t="s">
        <v>311</v>
      </c>
      <c r="O6" s="44">
        <v>120</v>
      </c>
      <c r="P6" s="45">
        <f t="shared" si="2"/>
        <v>0.36545122729011309</v>
      </c>
      <c r="Q6" s="45">
        <f t="shared" si="3"/>
        <v>0.6651212336680058</v>
      </c>
      <c r="R6" s="41">
        <f t="shared" si="4"/>
        <v>101.52</v>
      </c>
      <c r="S6" s="45">
        <f t="shared" si="5"/>
        <v>0.33925486716397496</v>
      </c>
      <c r="T6" s="57" t="s">
        <v>363</v>
      </c>
      <c r="U6" s="58" t="s">
        <v>365</v>
      </c>
    </row>
    <row r="7" spans="1:21" x14ac:dyDescent="0.25">
      <c r="A7" s="30" t="s">
        <v>312</v>
      </c>
      <c r="B7" s="30">
        <v>30</v>
      </c>
      <c r="C7" s="30">
        <v>60</v>
      </c>
      <c r="D7" s="30">
        <v>300</v>
      </c>
      <c r="E7" s="30">
        <v>450</v>
      </c>
      <c r="F7" s="30">
        <v>120</v>
      </c>
      <c r="G7" s="30">
        <f t="shared" si="0"/>
        <v>155</v>
      </c>
      <c r="H7" s="30">
        <v>190</v>
      </c>
      <c r="I7" s="30">
        <v>2.25</v>
      </c>
      <c r="J7" s="30">
        <v>1.2430000000000001</v>
      </c>
      <c r="K7" s="41">
        <f t="shared" si="1"/>
        <v>149.16000000000003</v>
      </c>
      <c r="L7" s="41">
        <f t="shared" si="1"/>
        <v>192.66500000000002</v>
      </c>
      <c r="M7" s="42">
        <f t="shared" si="1"/>
        <v>236.17000000000002</v>
      </c>
      <c r="N7" s="43" t="s">
        <v>313</v>
      </c>
      <c r="O7" s="44">
        <v>190</v>
      </c>
      <c r="P7" s="45">
        <f t="shared" si="2"/>
        <v>0.4200263080212468</v>
      </c>
      <c r="Q7" s="45">
        <f t="shared" si="3"/>
        <v>0.76444788059866919</v>
      </c>
      <c r="R7" s="41">
        <f t="shared" si="4"/>
        <v>149.16000000000003</v>
      </c>
      <c r="S7" s="45">
        <f t="shared" si="5"/>
        <v>0.38567931065615685</v>
      </c>
      <c r="T7" s="57" t="s">
        <v>363</v>
      </c>
      <c r="U7" s="58" t="s">
        <v>365</v>
      </c>
    </row>
    <row r="8" spans="1:21" x14ac:dyDescent="0.25">
      <c r="A8" s="30" t="s">
        <v>380</v>
      </c>
      <c r="B8" s="30">
        <v>200</v>
      </c>
      <c r="C8" s="30">
        <v>300</v>
      </c>
      <c r="D8" s="30">
        <v>1000</v>
      </c>
      <c r="E8" s="30">
        <v>1500</v>
      </c>
      <c r="F8" s="30">
        <v>540</v>
      </c>
      <c r="G8" s="30">
        <f t="shared" si="0"/>
        <v>615</v>
      </c>
      <c r="H8" s="30">
        <v>690</v>
      </c>
      <c r="I8" s="30">
        <v>3</v>
      </c>
      <c r="J8" s="30">
        <v>1.163</v>
      </c>
      <c r="K8" s="41">
        <f t="shared" si="1"/>
        <v>628.02</v>
      </c>
      <c r="L8" s="41">
        <f t="shared" si="1"/>
        <v>715.245</v>
      </c>
      <c r="M8" s="42">
        <f t="shared" si="1"/>
        <v>802.47</v>
      </c>
      <c r="N8" s="43" t="s">
        <v>314</v>
      </c>
      <c r="O8" s="44">
        <v>690</v>
      </c>
      <c r="P8" s="45">
        <f t="shared" si="2"/>
        <v>0.65036999114505645</v>
      </c>
      <c r="Q8" s="45">
        <f t="shared" si="3"/>
        <v>1.1836733838840028</v>
      </c>
      <c r="R8" s="41">
        <f t="shared" si="4"/>
        <v>628.02</v>
      </c>
      <c r="S8" s="45">
        <f t="shared" si="5"/>
        <v>0.62277816214005777</v>
      </c>
      <c r="T8" s="57" t="s">
        <v>363</v>
      </c>
      <c r="U8" s="58" t="s">
        <v>365</v>
      </c>
    </row>
    <row r="9" spans="1:21" x14ac:dyDescent="0.25">
      <c r="A9" s="30" t="s">
        <v>315</v>
      </c>
      <c r="B9" s="33">
        <v>700</v>
      </c>
      <c r="C9" s="30">
        <v>1000</v>
      </c>
      <c r="D9" s="30">
        <v>3000</v>
      </c>
      <c r="E9" s="30">
        <v>4500</v>
      </c>
      <c r="F9" s="30">
        <v>1700</v>
      </c>
      <c r="G9" s="30">
        <f t="shared" si="0"/>
        <v>1900</v>
      </c>
      <c r="H9" s="30">
        <v>2100</v>
      </c>
      <c r="I9" s="30">
        <v>3.29</v>
      </c>
      <c r="J9" s="30">
        <v>1.099</v>
      </c>
      <c r="K9" s="41">
        <f t="shared" si="1"/>
        <v>1868.3</v>
      </c>
      <c r="L9" s="41">
        <f t="shared" si="1"/>
        <v>2088.1</v>
      </c>
      <c r="M9" s="42">
        <f t="shared" si="1"/>
        <v>2307.9</v>
      </c>
      <c r="N9" s="43" t="s">
        <v>316</v>
      </c>
      <c r="O9" s="44">
        <v>2100</v>
      </c>
      <c r="P9" s="45">
        <f t="shared" si="2"/>
        <v>0.92952123374931728</v>
      </c>
      <c r="Q9" s="45">
        <f t="shared" si="3"/>
        <v>1.6917286454237574</v>
      </c>
      <c r="R9" s="41">
        <f t="shared" si="4"/>
        <v>1868.3</v>
      </c>
      <c r="S9" s="45">
        <f t="shared" si="5"/>
        <v>0.89569006135575246</v>
      </c>
      <c r="T9" s="57" t="s">
        <v>363</v>
      </c>
      <c r="U9" s="54" t="s">
        <v>310</v>
      </c>
    </row>
    <row r="10" spans="1:21" x14ac:dyDescent="0.25">
      <c r="A10" s="30" t="s">
        <v>317</v>
      </c>
      <c r="B10" s="30">
        <v>2000</v>
      </c>
      <c r="C10" s="30">
        <v>3000</v>
      </c>
      <c r="D10" s="30">
        <v>6000</v>
      </c>
      <c r="E10" s="30">
        <v>9000</v>
      </c>
      <c r="F10" s="30">
        <v>4200</v>
      </c>
      <c r="G10" s="30">
        <f t="shared" si="0"/>
        <v>4500</v>
      </c>
      <c r="H10" s="30">
        <v>4800</v>
      </c>
      <c r="I10" s="30">
        <v>5.22</v>
      </c>
      <c r="J10" s="30">
        <v>1.054</v>
      </c>
      <c r="K10" s="41">
        <f t="shared" si="1"/>
        <v>4426.8</v>
      </c>
      <c r="L10" s="41">
        <f t="shared" si="1"/>
        <v>4743</v>
      </c>
      <c r="M10" s="42">
        <f t="shared" si="1"/>
        <v>5059.2</v>
      </c>
      <c r="N10" s="43" t="s">
        <v>318</v>
      </c>
      <c r="O10" s="44">
        <v>4800</v>
      </c>
      <c r="P10" s="45">
        <f t="shared" si="2"/>
        <v>1.2218744743060006</v>
      </c>
      <c r="Q10" s="45">
        <f t="shared" si="3"/>
        <v>2.2238115432369212</v>
      </c>
      <c r="R10" s="41">
        <f t="shared" si="4"/>
        <v>4426.8</v>
      </c>
      <c r="S10" s="45">
        <f t="shared" si="5"/>
        <v>1.1940949209898202</v>
      </c>
      <c r="T10" s="54" t="s">
        <v>310</v>
      </c>
      <c r="U10" s="54" t="s">
        <v>310</v>
      </c>
    </row>
    <row r="11" spans="1:21" x14ac:dyDescent="0.25">
      <c r="A11" s="30" t="s">
        <v>319</v>
      </c>
      <c r="B11" s="30">
        <v>4000</v>
      </c>
      <c r="C11" s="30">
        <v>6000</v>
      </c>
      <c r="D11" s="30">
        <v>10000</v>
      </c>
      <c r="E11" s="30">
        <v>15000</v>
      </c>
      <c r="F11" s="30">
        <v>7500</v>
      </c>
      <c r="G11" s="30">
        <f t="shared" si="0"/>
        <v>8000</v>
      </c>
      <c r="H11" s="30">
        <v>8500</v>
      </c>
      <c r="I11" s="30">
        <v>7.08</v>
      </c>
      <c r="J11" s="30">
        <v>1.024</v>
      </c>
      <c r="K11" s="41">
        <f t="shared" si="1"/>
        <v>7680</v>
      </c>
      <c r="L11" s="41">
        <f t="shared" si="1"/>
        <v>8192</v>
      </c>
      <c r="M11" s="42">
        <f t="shared" si="1"/>
        <v>8704</v>
      </c>
      <c r="N11" s="43" t="s">
        <v>320</v>
      </c>
      <c r="O11" s="44">
        <v>8500</v>
      </c>
      <c r="P11" s="45">
        <f t="shared" si="2"/>
        <v>1.4660165233186864</v>
      </c>
      <c r="Q11" s="45">
        <f t="shared" si="3"/>
        <v>2.6681500724400093</v>
      </c>
      <c r="R11" s="41">
        <f t="shared" si="4"/>
        <v>7680</v>
      </c>
      <c r="S11" s="45">
        <f t="shared" si="5"/>
        <v>1.4348151621398011</v>
      </c>
      <c r="T11" s="57"/>
      <c r="U11" s="58"/>
    </row>
    <row r="12" spans="1:21" x14ac:dyDescent="0.25">
      <c r="A12" s="30" t="s">
        <v>321</v>
      </c>
      <c r="B12" s="30">
        <v>6500</v>
      </c>
      <c r="C12" s="30">
        <v>10000</v>
      </c>
      <c r="D12" s="30">
        <v>15000</v>
      </c>
      <c r="E12" s="30">
        <v>22500</v>
      </c>
      <c r="F12" s="30">
        <v>12000</v>
      </c>
      <c r="G12" s="30">
        <f t="shared" si="0"/>
        <v>12500</v>
      </c>
      <c r="H12" s="30">
        <v>13000</v>
      </c>
      <c r="I12" s="30">
        <v>8.92</v>
      </c>
      <c r="J12" s="30">
        <v>1.002</v>
      </c>
      <c r="K12" s="41">
        <f t="shared" si="1"/>
        <v>12024</v>
      </c>
      <c r="L12" s="41">
        <f t="shared" si="1"/>
        <v>12525</v>
      </c>
      <c r="M12" s="42">
        <f t="shared" si="1"/>
        <v>13026</v>
      </c>
      <c r="N12" s="43" t="s">
        <v>322</v>
      </c>
      <c r="O12" s="44">
        <v>13000</v>
      </c>
      <c r="P12" s="45">
        <f t="shared" si="2"/>
        <v>1.6888903809640281</v>
      </c>
      <c r="Q12" s="45">
        <f t="shared" si="3"/>
        <v>3.0737804933545312</v>
      </c>
      <c r="R12" s="41">
        <f t="shared" si="4"/>
        <v>12024</v>
      </c>
      <c r="S12" s="45">
        <f t="shared" si="5"/>
        <v>1.6660647399016293</v>
      </c>
      <c r="T12" s="57"/>
      <c r="U12" s="5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E3C9-F1E8-4518-8FC3-9DDBC15FFDFD}">
  <dimension ref="A1:J10"/>
  <sheetViews>
    <sheetView workbookViewId="0">
      <selection activeCell="J6" sqref="J6"/>
    </sheetView>
  </sheetViews>
  <sheetFormatPr defaultRowHeight="15" x14ac:dyDescent="0.25"/>
  <cols>
    <col min="1" max="3" width="10.85546875" customWidth="1"/>
    <col min="4" max="4" width="14.42578125" customWidth="1"/>
    <col min="5" max="5" width="13.7109375" customWidth="1"/>
    <col min="6" max="7" width="15.5703125" customWidth="1"/>
    <col min="8" max="8" width="23.5703125" customWidth="1"/>
    <col min="9" max="9" width="18.7109375" customWidth="1"/>
    <col min="10" max="10" width="19.28515625" customWidth="1"/>
  </cols>
  <sheetData>
    <row r="1" spans="1:10" x14ac:dyDescent="0.25">
      <c r="D1" t="s">
        <v>371</v>
      </c>
      <c r="F1" t="s">
        <v>370</v>
      </c>
      <c r="G1" t="s">
        <v>375</v>
      </c>
    </row>
    <row r="2" spans="1:10" x14ac:dyDescent="0.25">
      <c r="A2" t="s">
        <v>205</v>
      </c>
      <c r="B2" t="s">
        <v>206</v>
      </c>
      <c r="C2" t="s">
        <v>378</v>
      </c>
      <c r="D2" t="s">
        <v>231</v>
      </c>
      <c r="E2" t="s">
        <v>383</v>
      </c>
      <c r="F2" t="s">
        <v>369</v>
      </c>
      <c r="G2" t="s">
        <v>374</v>
      </c>
      <c r="H2" t="s">
        <v>376</v>
      </c>
      <c r="I2" t="s">
        <v>377</v>
      </c>
    </row>
    <row r="3" spans="1:10" x14ac:dyDescent="0.25">
      <c r="A3" t="s">
        <v>212</v>
      </c>
      <c r="B3" t="s">
        <v>215</v>
      </c>
      <c r="C3" t="s">
        <v>379</v>
      </c>
      <c r="D3">
        <v>1.99</v>
      </c>
      <c r="E3" t="s">
        <v>372</v>
      </c>
      <c r="G3">
        <v>3</v>
      </c>
      <c r="H3" t="s">
        <v>321</v>
      </c>
      <c r="I3" t="s">
        <v>315</v>
      </c>
    </row>
    <row r="4" spans="1:10" x14ac:dyDescent="0.25">
      <c r="A4" t="s">
        <v>212</v>
      </c>
      <c r="B4" t="s">
        <v>216</v>
      </c>
      <c r="C4" t="s">
        <v>379</v>
      </c>
      <c r="D4">
        <v>1.99</v>
      </c>
      <c r="E4" t="s">
        <v>373</v>
      </c>
      <c r="F4" t="s">
        <v>380</v>
      </c>
      <c r="H4" t="s">
        <v>380</v>
      </c>
      <c r="I4" t="s">
        <v>315</v>
      </c>
    </row>
    <row r="5" spans="1:10" x14ac:dyDescent="0.25">
      <c r="A5" t="s">
        <v>212</v>
      </c>
      <c r="B5" t="s">
        <v>217</v>
      </c>
      <c r="C5" t="s">
        <v>379</v>
      </c>
      <c r="D5">
        <v>1.99</v>
      </c>
      <c r="E5" t="s">
        <v>373</v>
      </c>
      <c r="F5" t="s">
        <v>380</v>
      </c>
      <c r="H5" t="s">
        <v>380</v>
      </c>
      <c r="I5" t="s">
        <v>380</v>
      </c>
    </row>
    <row r="6" spans="1:10" x14ac:dyDescent="0.25">
      <c r="A6" t="s">
        <v>212</v>
      </c>
      <c r="B6" t="s">
        <v>218</v>
      </c>
      <c r="C6" t="s">
        <v>379</v>
      </c>
      <c r="D6">
        <v>1.8</v>
      </c>
      <c r="E6" t="s">
        <v>373</v>
      </c>
      <c r="F6" t="s">
        <v>310</v>
      </c>
      <c r="H6" t="s">
        <v>380</v>
      </c>
      <c r="I6" t="s">
        <v>380</v>
      </c>
    </row>
    <row r="7" spans="1:10" x14ac:dyDescent="0.25">
      <c r="A7" t="s">
        <v>212</v>
      </c>
      <c r="B7" t="s">
        <v>219</v>
      </c>
      <c r="C7" t="s">
        <v>27</v>
      </c>
      <c r="D7">
        <v>2.35</v>
      </c>
      <c r="E7" t="s">
        <v>373</v>
      </c>
      <c r="F7" t="s">
        <v>310</v>
      </c>
      <c r="H7" t="s">
        <v>310</v>
      </c>
      <c r="I7" t="s">
        <v>380</v>
      </c>
    </row>
    <row r="8" spans="1:10" x14ac:dyDescent="0.25">
      <c r="A8" t="s">
        <v>212</v>
      </c>
      <c r="B8" t="s">
        <v>220</v>
      </c>
      <c r="C8" t="s">
        <v>27</v>
      </c>
      <c r="D8">
        <v>2.35</v>
      </c>
      <c r="E8" t="s">
        <v>373</v>
      </c>
      <c r="F8" t="s">
        <v>310</v>
      </c>
      <c r="H8" t="s">
        <v>310</v>
      </c>
      <c r="I8" t="s">
        <v>380</v>
      </c>
    </row>
    <row r="9" spans="1:10" x14ac:dyDescent="0.25">
      <c r="A9" t="s">
        <v>212</v>
      </c>
      <c r="B9" t="s">
        <v>221</v>
      </c>
      <c r="C9" t="s">
        <v>27</v>
      </c>
      <c r="D9">
        <v>2.35</v>
      </c>
      <c r="E9" t="s">
        <v>373</v>
      </c>
      <c r="F9" t="s">
        <v>310</v>
      </c>
      <c r="H9" t="s">
        <v>310</v>
      </c>
      <c r="I9" t="s">
        <v>310</v>
      </c>
    </row>
    <row r="10" spans="1:10" x14ac:dyDescent="0.25">
      <c r="A10" s="20"/>
      <c r="B10" s="20"/>
      <c r="C10" s="20"/>
      <c r="D10" s="20"/>
      <c r="E10" s="20"/>
      <c r="F10" s="20"/>
      <c r="G10" s="20"/>
      <c r="I10" s="20"/>
      <c r="J10" s="20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C27F1A-C23E-4325-AD3F-BF27B7EFCF13}">
          <x14:formula1>
            <xm:f>input_rock_gradings!$A$4:$A$12</xm:f>
          </x14:formula1>
          <xm:sqref>F3:F9 H3:I9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  <vt:lpstr>input_rock_gradings</vt:lpstr>
      <vt:lpstr>input_cross_section_validation</vt:lpstr>
      <vt:lpstr>Lt</vt:lpstr>
      <vt:lpstr>rho_r</vt:lpstr>
      <vt:lpstr>weight_check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2022-10-20T08:15:13Z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