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xr:revisionPtr revIDLastSave="0" documentId="13_ncr:1_{A1E5953B-5206-4153-AD56-2E81BA399F87}" xr6:coauthVersionLast="47" xr6:coauthVersionMax="47" xr10:uidLastSave="{00000000-0000-0000-0000-000000000000}"/>
  <bookViews>
    <workbookView xWindow="-108" yWindow="-108" windowWidth="23256" windowHeight="12576" firstSheet="2" activeTab="7" xr2:uid="{00000000-000D-0000-FFFF-FFFF00000000}"/>
  </bookViews>
  <sheets>
    <sheet name="Attribute Lists (Quicksure)" sheetId="6" r:id="rId1"/>
    <sheet name="Attribute Lists" sheetId="2" r:id="rId2"/>
    <sheet name="Test Cases" sheetId="1" r:id="rId3"/>
    <sheet name="Test Cases (edited rating)" sheetId="7" r:id="rId4"/>
    <sheet name="ResultsPrivate" sheetId="8" r:id="rId5"/>
    <sheet name="For rating engine" sheetId="4" r:id="rId6"/>
    <sheet name="Data" sheetId="10" r:id="rId7"/>
    <sheet name="PrivateData" sheetId="11" r:id="rId8"/>
    <sheet name="Result" sheetId="3" r:id="rId9"/>
    <sheet name="Peril combinations" sheetId="5" r:id="rId10"/>
  </sheets>
  <externalReferences>
    <externalReference r:id="rId11"/>
    <externalReference r:id="rId12"/>
    <externalReference r:id="rId13"/>
  </externalReferences>
  <definedNames>
    <definedName name="_xlnm._FilterDatabase" localSheetId="5" hidden="1">'For rating engine'!$A$1:$AN$58</definedName>
    <definedName name="_xlnm._FilterDatabase" localSheetId="8" hidden="1">Result!$A$3:$AO$3</definedName>
    <definedName name="_xlnm._FilterDatabase" localSheetId="2" hidden="1">'Test Cases'!$A$2:$BR$59</definedName>
    <definedName name="_xlnm._FilterDatabase" localSheetId="3" hidden="1">'Test Cases (edited rating)'!$A$2:$BR$59</definedName>
    <definedName name="Above_Tracking_lookup">'[1]Automatic Lookup tables'!$A$1961:$C$1965</definedName>
    <definedName name="Acc_death_Freq" localSheetId="0">'[2]Other rates'!#REF!</definedName>
    <definedName name="Acc_death_Freq">'[2]Other rates'!#REF!</definedName>
    <definedName name="Acc_death_Prem" localSheetId="0">'[2]Other rates'!#REF!</definedName>
    <definedName name="Acc_death_Prem">'[2]Other rates'!#REF!</definedName>
    <definedName name="Acc_death_Sev" localSheetId="0">'[2]Other rates'!#REF!</definedName>
    <definedName name="Acc_death_Sev">'[2]Other rates'!#REF!</definedName>
    <definedName name="Acc_death_Sev_less_excess" localSheetId="0">'[2]Other rates'!#REF!</definedName>
    <definedName name="Acc_death_Sev_less_excess">'[2]Other rates'!#REF!</definedName>
    <definedName name="ADDBEN1">'[1]Input factors'!$C$40</definedName>
    <definedName name="ADDBEN2">'[1]Input factors'!$C$41</definedName>
    <definedName name="ADMINAMT">'[1]Input factors'!$C$39</definedName>
    <definedName name="ADMINPERC">'[1]Input factors'!$C$36</definedName>
    <definedName name="AR_ALAE">'[1]Accident Models'!$D$53</definedName>
    <definedName name="AR_Cam_Freq" localSheetId="0">#REF!</definedName>
    <definedName name="AR_Cam_Freq">#REF!</definedName>
    <definedName name="AR_Cam_Prem" localSheetId="0">#REF!</definedName>
    <definedName name="AR_Cam_Prem">#REF!</definedName>
    <definedName name="AR_Cam_Sev" localSheetId="0">#REF!</definedName>
    <definedName name="AR_Cam_Sev">#REF!</definedName>
    <definedName name="AR_Cam_Sev_less_excess" localSheetId="0">#REF!</definedName>
    <definedName name="AR_Cam_Sev_less_excess">#REF!</definedName>
    <definedName name="AR_Col_Freq" localSheetId="0">#REF!</definedName>
    <definedName name="AR_Col_Freq">#REF!</definedName>
    <definedName name="AR_Col_Prem" localSheetId="0">#REF!</definedName>
    <definedName name="AR_Col_Prem">#REF!</definedName>
    <definedName name="AR_Col_Sev" localSheetId="0">#REF!</definedName>
    <definedName name="AR_Col_Sev">#REF!</definedName>
    <definedName name="AR_Col_Sev_less_excess" localSheetId="0">#REF!</definedName>
    <definedName name="AR_Col_Sev_less_excess">#REF!</definedName>
    <definedName name="AR_Cycle_Freq" localSheetId="0">#REF!</definedName>
    <definedName name="AR_Cycle_Freq">#REF!</definedName>
    <definedName name="AR_Cycle_Prem" localSheetId="0">#REF!</definedName>
    <definedName name="AR_Cycle_Prem">#REF!</definedName>
    <definedName name="AR_Cycle_Sev" localSheetId="0">#REF!</definedName>
    <definedName name="AR_Cycle_Sev">#REF!</definedName>
    <definedName name="AR_Cycle_Sev_less_excess" localSheetId="0">#REF!</definedName>
    <definedName name="AR_Cycle_Sev_less_excess">#REF!</definedName>
    <definedName name="AR_freq">'[1]Accident Models'!$D$28</definedName>
    <definedName name="AR_Gen_Freq" localSheetId="0">#REF!</definedName>
    <definedName name="AR_Gen_Freq">#REF!</definedName>
    <definedName name="AR_Gen_Prem" localSheetId="0">#REF!</definedName>
    <definedName name="AR_Gen_Prem">#REF!</definedName>
    <definedName name="AR_Gen_Sev" localSheetId="0">#REF!</definedName>
    <definedName name="AR_Gen_Sev">#REF!</definedName>
    <definedName name="AR_Gen_Sev_less_excess" localSheetId="0">#REF!</definedName>
    <definedName name="AR_Gen_Sev_less_excess">#REF!</definedName>
    <definedName name="AR_Gun_Freq" localSheetId="0">#REF!</definedName>
    <definedName name="AR_Gun_Freq">#REF!</definedName>
    <definedName name="AR_Gun_Prem" localSheetId="0">#REF!</definedName>
    <definedName name="AR_Gun_Prem">#REF!</definedName>
    <definedName name="AR_Gun_Sev" localSheetId="0">#REF!</definedName>
    <definedName name="AR_Gun_Sev">#REF!</definedName>
    <definedName name="AR_Gun_Sev_less_excess" localSheetId="0">#REF!</definedName>
    <definedName name="AR_Gun_Sev_less_excess">#REF!</definedName>
    <definedName name="AR_Jewellery_Freq" localSheetId="0">#REF!</definedName>
    <definedName name="AR_Jewellery_Freq">#REF!</definedName>
    <definedName name="AR_Jewellery_Prem" localSheetId="0">#REF!</definedName>
    <definedName name="AR_Jewellery_Prem">#REF!</definedName>
    <definedName name="AR_Jewellery_Sev" localSheetId="0">#REF!</definedName>
    <definedName name="AR_Jewellery_Sev">#REF!</definedName>
    <definedName name="AR_Jewellery_Sev_less_excess" localSheetId="0">#REF!</definedName>
    <definedName name="AR_Jewellery_Sev_less_excess">#REF!</definedName>
    <definedName name="AR_MComm_Freq" localSheetId="0">#REF!</definedName>
    <definedName name="AR_MComm_Freq">#REF!</definedName>
    <definedName name="AR_MComm_Prem" localSheetId="0">#REF!</definedName>
    <definedName name="AR_MComm_Prem">#REF!</definedName>
    <definedName name="AR_MComm_Sev" localSheetId="0">#REF!</definedName>
    <definedName name="AR_MComm_Sev">#REF!</definedName>
    <definedName name="AR_MComm_Sev_less_excess" localSheetId="0">#REF!</definedName>
    <definedName name="AR_MComm_Sev_less_excess">#REF!</definedName>
    <definedName name="AR_MComp_Freq" localSheetId="0">#REF!</definedName>
    <definedName name="AR_MComp_Freq">#REF!</definedName>
    <definedName name="AR_MComp_Prem" localSheetId="0">#REF!</definedName>
    <definedName name="AR_MComp_Prem">#REF!</definedName>
    <definedName name="AR_MComp_Sev" localSheetId="0">#REF!</definedName>
    <definedName name="AR_MComp_Sev">#REF!</definedName>
    <definedName name="AR_MComp_Sev_less_excess" localSheetId="0">#REF!</definedName>
    <definedName name="AR_MComp_Sev_less_excess">#REF!</definedName>
    <definedName name="AR_Motor_Freq" localSheetId="0">#REF!</definedName>
    <definedName name="AR_Motor_Freq">#REF!</definedName>
    <definedName name="AR_Motor_Prem" localSheetId="0">#REF!</definedName>
    <definedName name="AR_Motor_Prem">#REF!</definedName>
    <definedName name="AR_Motor_Sev" localSheetId="0">#REF!</definedName>
    <definedName name="AR_Motor_Sev">#REF!</definedName>
    <definedName name="AR_Motor_Sev_less_excess" localSheetId="0">#REF!</definedName>
    <definedName name="AR_Motor_Sev_less_excess">#REF!</definedName>
    <definedName name="AR_Music_Freq" localSheetId="0">#REF!</definedName>
    <definedName name="AR_Music_Freq">#REF!</definedName>
    <definedName name="AR_Music_Prem" localSheetId="0">#REF!</definedName>
    <definedName name="AR_Music_Prem">#REF!</definedName>
    <definedName name="AR_Music_Sev" localSheetId="0">#REF!</definedName>
    <definedName name="AR_Music_Sev">#REF!</definedName>
    <definedName name="AR_Music_Sev_less_excess" localSheetId="0">#REF!</definedName>
    <definedName name="AR_Music_Sev_less_excess">#REF!</definedName>
    <definedName name="AR_NetSev">'[1]Accident Models'!$D$55</definedName>
    <definedName name="AR_Other_Freq" localSheetId="0">#REF!</definedName>
    <definedName name="AR_Other_Freq">#REF!</definedName>
    <definedName name="AR_Other_Prem" localSheetId="0">#REF!</definedName>
    <definedName name="AR_Other_Prem">#REF!</definedName>
    <definedName name="AR_Other_Sev" localSheetId="0">#REF!</definedName>
    <definedName name="AR_Other_Sev">#REF!</definedName>
    <definedName name="AR_Other_Sev_less_excess" localSheetId="0">#REF!</definedName>
    <definedName name="AR_Other_Sev_less_excess">#REF!</definedName>
    <definedName name="AR_Paint_Freq" localSheetId="0">#REF!</definedName>
    <definedName name="AR_Paint_Freq">#REF!</definedName>
    <definedName name="AR_Paint_Prem" localSheetId="0">#REF!</definedName>
    <definedName name="AR_Paint_Prem">#REF!</definedName>
    <definedName name="AR_Paint_Sev" localSheetId="0">#REF!</definedName>
    <definedName name="AR_Paint_Sev">#REF!</definedName>
    <definedName name="AR_Paint_Sev_less_excess" localSheetId="0">#REF!</definedName>
    <definedName name="AR_Paint_Sev_less_excess">#REF!</definedName>
    <definedName name="AR_RiskPremium">'[1]Accident Models'!$D$56</definedName>
    <definedName name="AR_SDB_Freq" localSheetId="0">#REF!</definedName>
    <definedName name="AR_SDB_Freq">#REF!</definedName>
    <definedName name="AR_SDB_Prem" localSheetId="0">#REF!</definedName>
    <definedName name="AR_SDB_Prem">#REF!</definedName>
    <definedName name="AR_SDB_Sev" localSheetId="0">#REF!</definedName>
    <definedName name="AR_SDB_Sev">#REF!</definedName>
    <definedName name="AR_SDB_Sev_less_excess" localSheetId="0">#REF!</definedName>
    <definedName name="AR_SDB_Sev_less_excess">#REF!</definedName>
    <definedName name="AR_Sev">'[1]Accident Models'!$D$46</definedName>
    <definedName name="AR_Spec_Freq" localSheetId="0">#REF!</definedName>
    <definedName name="AR_Spec_Freq">#REF!</definedName>
    <definedName name="AR_Spec_Prem" localSheetId="0">#REF!</definedName>
    <definedName name="AR_Spec_Prem">#REF!</definedName>
    <definedName name="AR_Spec_Sev" localSheetId="0">#REF!</definedName>
    <definedName name="AR_Spec_Sev">#REF!</definedName>
    <definedName name="AR_Spec_Sev_less_excess" localSheetId="0">#REF!</definedName>
    <definedName name="AR_Spec_Sev_less_excess">#REF!</definedName>
    <definedName name="AR_Sports_Freq" localSheetId="0">#REF!</definedName>
    <definedName name="AR_Sports_Freq">#REF!</definedName>
    <definedName name="AR_Sports_Prem" localSheetId="0">#REF!</definedName>
    <definedName name="AR_Sports_Prem">#REF!</definedName>
    <definedName name="AR_Sports_Sev" localSheetId="0">#REF!</definedName>
    <definedName name="AR_Sports_Sev">#REF!</definedName>
    <definedName name="AR_Sports_Sev_less_excess" localSheetId="0">#REF!</definedName>
    <definedName name="AR_Sports_Sev_less_excess">#REF!</definedName>
    <definedName name="ATM_Assualt_Freq" localSheetId="0">'[2]Other rates'!#REF!</definedName>
    <definedName name="ATM_Assualt_Freq">'[2]Other rates'!#REF!</definedName>
    <definedName name="ATM_Assualt_Prem" localSheetId="0">'[2]Other rates'!#REF!</definedName>
    <definedName name="ATM_Assualt_Prem">'[2]Other rates'!#REF!</definedName>
    <definedName name="ATM_Assualt_Sev" localSheetId="0">'[2]Other rates'!#REF!</definedName>
    <definedName name="ATM_Assualt_Sev">'[2]Other rates'!#REF!</definedName>
    <definedName name="ATM_Assualt_Sev_less_excess" localSheetId="0">'[2]Other rates'!#REF!</definedName>
    <definedName name="ATM_Assualt_Sev_less_excess">'[2]Other rates'!#REF!</definedName>
    <definedName name="AWO_ALAE">'[1]Accident Models'!$D$97</definedName>
    <definedName name="AWO_freq">'[1]Accident Models'!$D$82</definedName>
    <definedName name="AWO_NetSev">'[1]Accident Models'!$D$99</definedName>
    <definedName name="AWO_RiskPremium">'[1]Accident Models'!$D$100</definedName>
    <definedName name="AWO_Sev">'[1]Accident Models'!$D$90</definedName>
    <definedName name="BasePremium">[3]Premiums!$D$14</definedName>
    <definedName name="Basic_excess">'[2]Input factors'!$C$7</definedName>
    <definedName name="Basic_Excess_lookup">'[1]Automatic Lookup tables'!$A$2410:$C$2431</definedName>
    <definedName name="Below_Tracking_lookup">'[1]Automatic Lookup tables'!$A$1954:$C$1958</definedName>
    <definedName name="Body_type">'[1]Lookup values'!$G$6</definedName>
    <definedName name="Body_type_lookup">'[1]Automatic Lookup tables'!$A$188:$G$219</definedName>
    <definedName name="Camera_equipment" localSheetId="0">'[2]Input factors'!#REF!</definedName>
    <definedName name="Camera_equipment">'[2]Input factors'!#REF!</definedName>
    <definedName name="Car_age">'[1]Factor calculation'!$D$10</definedName>
    <definedName name="Car_age_lookup">'[1]Automatic Lookup tables'!$A$222:$H$243</definedName>
    <definedName name="CashBack" localSheetId="1">'[3]Input factors'!$C$12</definedName>
    <definedName name="CashBack" localSheetId="0">'[3]Input factors'!$C$12</definedName>
    <definedName name="CASHBACK">'[1]Input factors'!$C$38</definedName>
    <definedName name="CAT">'[1]Input factors'!$C$33</definedName>
    <definedName name="Category">'[3]Input factors'!$C$5</definedName>
    <definedName name="ClaimFree">'[3]Input factors'!$C$9</definedName>
    <definedName name="Claims_lookup">'[2]Automatic Lookup tables'!$A$54:$H$61</definedName>
    <definedName name="Clearance_cost_Freq" localSheetId="0">'[2]Other rates'!#REF!</definedName>
    <definedName name="Clearance_cost_Freq">'[2]Other rates'!#REF!</definedName>
    <definedName name="Clearance_cost_Prem" localSheetId="0">'[2]Other rates'!#REF!</definedName>
    <definedName name="Clearance_cost_Prem">'[2]Other rates'!#REF!</definedName>
    <definedName name="Clearance_cost_Sev" localSheetId="0">'[2]Other rates'!#REF!</definedName>
    <definedName name="Clearance_cost_Sev">'[2]Other rates'!#REF!</definedName>
    <definedName name="Clearance_cost_Sev_less_excess" localSheetId="0">'[2]Other rates'!#REF!</definedName>
    <definedName name="Clearance_cost_Sev_less_excess">'[2]Other rates'!#REF!</definedName>
    <definedName name="CLV_Discount">'[1]Customer Lifetime Value Model'!$D$11</definedName>
    <definedName name="CLV_Score_lookup">'[1]Automatic Lookup tables'!$A$2207:$C$2289</definedName>
    <definedName name="Collections" localSheetId="0">'[2]Input factors'!#REF!</definedName>
    <definedName name="Collections">'[2]Input factors'!#REF!</definedName>
    <definedName name="COMM">'[1]Input factors'!$C$31</definedName>
    <definedName name="Cover_Hz">'[3]Main Benefits'!$D$7</definedName>
    <definedName name="Cover_Sev">'[3]Main Benefits'!$D$10</definedName>
    <definedName name="CoverType">'[3]Input factors'!$C$8</definedName>
    <definedName name="Docs_Freq" localSheetId="0">'[2]Other rates'!#REF!</definedName>
    <definedName name="Docs_Freq">'[2]Other rates'!#REF!</definedName>
    <definedName name="Docs_Prem" localSheetId="0">'[2]Other rates'!#REF!</definedName>
    <definedName name="Docs_Prem">'[2]Other rates'!#REF!</definedName>
    <definedName name="Docs_Sev" localSheetId="0">'[2]Other rates'!#REF!</definedName>
    <definedName name="Docs_Sev">'[2]Other rates'!#REF!</definedName>
    <definedName name="Docs_Sev_less_excess" localSheetId="0">'[2]Other rates'!#REF!</definedName>
    <definedName name="Docs_Sev_less_excess">'[2]Other rates'!#REF!</definedName>
    <definedName name="Domestic_Freq">'[2]Other rates'!#REF!</definedName>
    <definedName name="Domestic_Prem">'[2]Other rates'!#REF!</definedName>
    <definedName name="Domestic_Sev">'[2]Other rates'!#REF!</definedName>
    <definedName name="Domestic_Sev_less_excess">'[2]Other rates'!#REF!</definedName>
    <definedName name="Driver_age">'[1]Factor calculation'!$D$8</definedName>
    <definedName name="Driver_age_lookup">'[1]Automatic Lookup tables'!$A$1879:$H$1944</definedName>
    <definedName name="Driver_date_of_birth">'[1]Input factors'!$C$12</definedName>
    <definedName name="Dwelling_lookup">'[2]Automatic Lookup tables'!$A$337:$C$348</definedName>
    <definedName name="Emergency_Services_Freq" localSheetId="0">'[2]Other rates'!#REF!</definedName>
    <definedName name="Emergency_Services_Freq">'[2]Other rates'!#REF!</definedName>
    <definedName name="Emergency_Services_Prem">'[2]Other rates'!$B$3</definedName>
    <definedName name="Emergency_Services_Sev" localSheetId="0">'[2]Other rates'!#REF!</definedName>
    <definedName name="Emergency_Services_Sev">'[2]Other rates'!#REF!</definedName>
    <definedName name="Emergency_Services_Sev_less_excess" localSheetId="0">'[2]Other rates'!#REF!</definedName>
    <definedName name="Emergency_Services_Sev_less_excess">'[2]Other rates'!#REF!</definedName>
    <definedName name="ExcessSumInsured">'[1]Factor calculation'!$D$13</definedName>
    <definedName name="Female_licdur_lookup">'[1]Automatic Lookup tables'!$A$2292:$B$2348</definedName>
    <definedName name="FF_Freq" localSheetId="0">'[2]Other rates'!#REF!</definedName>
    <definedName name="FF_Freq">'[2]Other rates'!#REF!</definedName>
    <definedName name="FF_Prem" localSheetId="0">'[2]Other rates'!#REF!</definedName>
    <definedName name="FF_Prem">'[2]Other rates'!#REF!</definedName>
    <definedName name="FF_Sev" localSheetId="0">'[2]Other rates'!#REF!</definedName>
    <definedName name="FF_Sev">'[2]Other rates'!#REF!</definedName>
    <definedName name="FF_Sev_less_excess" localSheetId="0">'[2]Other rates'!#REF!</definedName>
    <definedName name="FF_Sev_less_excess">'[2]Other rates'!#REF!</definedName>
    <definedName name="Fire_brigade_Freq" localSheetId="0">'[2]Other rates'!#REF!</definedName>
    <definedName name="Fire_brigade_Freq">'[2]Other rates'!#REF!</definedName>
    <definedName name="Fire_brigade_Prem">'[2]Other rates'!#REF!</definedName>
    <definedName name="Fire_brigade_Sev">'[2]Other rates'!#REF!</definedName>
    <definedName name="Fire_brigade_Sev_less_excess">'[2]Other rates'!#REF!</definedName>
    <definedName name="Fire_RiskPremium">'[1]Natural Peril and Fire Models'!$D$31</definedName>
    <definedName name="Firearms" localSheetId="0">'[2]Input factors'!#REF!</definedName>
    <definedName name="Firearms">'[2]Input factors'!#REF!</definedName>
    <definedName name="Fridge_motor_Freq" localSheetId="0">'[2]Other rates'!#REF!</definedName>
    <definedName name="Fridge_motor_Freq">'[2]Other rates'!#REF!</definedName>
    <definedName name="Fridge_motor_Prem" localSheetId="0">'[2]Other rates'!#REF!</definedName>
    <definedName name="Fridge_motor_Prem">'[2]Other rates'!#REF!</definedName>
    <definedName name="Fridge_motor_Sev" localSheetId="0">'[2]Other rates'!#REF!</definedName>
    <definedName name="Fridge_motor_Sev">'[2]Other rates'!#REF!</definedName>
    <definedName name="Fridge_motor_Sev_less_excess">'[2]Other rates'!#REF!</definedName>
    <definedName name="Garaged">'[1]Input factors'!$C$17</definedName>
    <definedName name="Garaged_lookup">'[1]Automatic Lookup tables'!$A$1947:$C$1951</definedName>
    <definedName name="Garden_damage_Freq" localSheetId="0">'[2]Other rates'!#REF!</definedName>
    <definedName name="Garden_damage_Freq">'[2]Other rates'!#REF!</definedName>
    <definedName name="Garden_damage_Prem" localSheetId="0">'[2]Other rates'!#REF!</definedName>
    <definedName name="Garden_damage_Prem">'[2]Other rates'!#REF!</definedName>
    <definedName name="Garden_damage_Sev" localSheetId="0">'[2]Other rates'!#REF!</definedName>
    <definedName name="Garden_damage_Sev">'[2]Other rates'!#REF!</definedName>
    <definedName name="Garden_damage_Sev_less_excess" localSheetId="0">'[2]Other rates'!#REF!</definedName>
    <definedName name="Garden_damage_Sev_less_excess">'[2]Other rates'!#REF!</definedName>
    <definedName name="Gender">'[1]Input factors'!$C$13</definedName>
    <definedName name="Gender_lookup">'[1]Automatic Lookup tables'!$A$257:$F$260</definedName>
    <definedName name="General_all_risk" localSheetId="0">'[2]Input factors'!#REF!</definedName>
    <definedName name="General_all_risk">'[2]Input factors'!#REF!</definedName>
    <definedName name="Goods_Freq" localSheetId="0">'[2]Other rates'!#REF!</definedName>
    <definedName name="Goods_Freq">'[2]Other rates'!#REF!</definedName>
    <definedName name="Goods_Prem" localSheetId="0">'[2]Other rates'!#REF!</definedName>
    <definedName name="Goods_Prem">'[2]Other rates'!#REF!</definedName>
    <definedName name="Goods_Sev" localSheetId="0">'[2]Other rates'!#REF!</definedName>
    <definedName name="Goods_Sev">'[2]Other rates'!#REF!</definedName>
    <definedName name="Goods_Sev_less_excess" localSheetId="0">'[2]Other rates'!#REF!</definedName>
    <definedName name="Goods_Sev_less_excess">'[2]Other rates'!#REF!</definedName>
    <definedName name="Guests_Freq">'[2]Other rates'!#REF!</definedName>
    <definedName name="Guests_Prem">'[2]Other rates'!#REF!</definedName>
    <definedName name="Guests_Sev">'[2]Other rates'!#REF!</definedName>
    <definedName name="Guests_Sev_less_excess">'[2]Other rates'!#REF!</definedName>
    <definedName name="Hail_RiskPremium">'[1]Natural Peril and Fire Models'!$D$33</definedName>
    <definedName name="HighRiskLoading">'[1]Input factors'!$C$44</definedName>
    <definedName name="ITC_Lookup">'[2]Automatic Lookup tables'!$A$227:$C$235</definedName>
    <definedName name="Jewellery" localSheetId="0">'[2]Input factors'!#REF!</definedName>
    <definedName name="Jewellery">'[2]Input factors'!#REF!</definedName>
    <definedName name="Keys_Freq" localSheetId="0">'[2]Other rates'!#REF!</definedName>
    <definedName name="Keys_Freq">'[2]Other rates'!#REF!</definedName>
    <definedName name="Keys_Prem" localSheetId="0">'[2]Other rates'!#REF!</definedName>
    <definedName name="Keys_Prem">'[2]Other rates'!#REF!</definedName>
    <definedName name="Keys_RiskPremium">'[1]Other values'!$D$6</definedName>
    <definedName name="Keys_Sev" localSheetId="0">'[2]Other rates'!#REF!</definedName>
    <definedName name="Keys_Sev">'[2]Other rates'!#REF!</definedName>
    <definedName name="Keys_Sev_less_excess" localSheetId="0">'[2]Other rates'!#REF!</definedName>
    <definedName name="Keys_Sev_less_excess">'[2]Other rates'!#REF!</definedName>
    <definedName name="KeysExtension">'[3]Input factors'!$C$14</definedName>
    <definedName name="KeysExtPremium">[3]Premiums!$D$46</definedName>
    <definedName name="KeysRP">'[3]Optional Benefits'!$E$10</definedName>
    <definedName name="Licence_date">'[1]Input factors'!$C$9</definedName>
    <definedName name="Licence_duration">'[1]Factor calculation'!$D$2</definedName>
    <definedName name="Licence_duration_lookup">'[1]Automatic Lookup tables'!$A$270:$E$348</definedName>
    <definedName name="Licence_type">'[1]Input factors'!$C$24</definedName>
    <definedName name="Licence_type_lookup">'[1]Automatic Lookup tables'!$A$3487:$C$3503</definedName>
    <definedName name="Loss_of_water_Freq" localSheetId="0">'[2]Other rates'!#REF!</definedName>
    <definedName name="Loss_of_water_Freq">'[2]Other rates'!#REF!</definedName>
    <definedName name="Loss_of_water_Prem" localSheetId="0">'[2]Other rates'!#REF!</definedName>
    <definedName name="Loss_of_water_Prem">'[2]Other rates'!#REF!</definedName>
    <definedName name="Loss_of_water_Sev" localSheetId="0">'[2]Other rates'!#REF!</definedName>
    <definedName name="Loss_of_water_Sev">'[2]Other rates'!#REF!</definedName>
    <definedName name="Loss_of_water_Sev_less_excess" localSheetId="0">'[2]Other rates'!#REF!</definedName>
    <definedName name="Loss_of_water_Sev_less_excess">'[2]Other rates'!#REF!</definedName>
    <definedName name="Loss_Score_lookup">'[1]Automatic Lookup tables'!$A$2449:$K$3450</definedName>
    <definedName name="LossScore">'[1]Input factors'!$C$25</definedName>
    <definedName name="Make">'[1]Lookup values'!$C$6</definedName>
    <definedName name="Make_lookup">'[1]Automatic Lookup tables'!$A$351:$H$648</definedName>
    <definedName name="Male_LicDur_lookup">'[1]Automatic Lookup tables'!$A$2351:$B$2407</definedName>
    <definedName name="MARGIN">'[1]Input factors'!$C$32</definedName>
    <definedName name="Marital_status">'[1]Input factors'!$C$23</definedName>
    <definedName name="Marital_Status_lookup">'[1]Automatic Lookup tables'!$A$3453:$E$3460</definedName>
    <definedName name="Mass">'[1]Lookup values'!$F$6</definedName>
    <definedName name="Medical_Freq" localSheetId="0">'[2]Other rates'!#REF!</definedName>
    <definedName name="Medical_Freq">'[2]Other rates'!#REF!</definedName>
    <definedName name="Medical_Prem" localSheetId="0">'[2]Other rates'!#REF!</definedName>
    <definedName name="Medical_Prem">'[2]Other rates'!#REF!</definedName>
    <definedName name="Medical_Sev" localSheetId="0">'[2]Other rates'!#REF!</definedName>
    <definedName name="Medical_Sev">'[2]Other rates'!#REF!</definedName>
    <definedName name="Medical_Sev_less_excess" localSheetId="0">'[2]Other rates'!#REF!</definedName>
    <definedName name="Medical_Sev_less_excess">'[2]Other rates'!#REF!</definedName>
    <definedName name="Mileage">'[1]Input factors'!$C$16</definedName>
    <definedName name="Mileage_lookup">'[1]Automatic Lookup tables'!$A$651:$D$673</definedName>
    <definedName name="Mileage_lower">'[1]Factor calculation'!$B$18</definedName>
    <definedName name="Mileage_upper">'[1]Factor calculation'!$C$18</definedName>
    <definedName name="MINPREM">'[1]Input factors'!$C$45</definedName>
    <definedName name="MINPREMPERC">'[1]Input factors'!$C$46</definedName>
    <definedName name="MMCode">'[1]Input factors'!$C$18</definedName>
    <definedName name="Mobile_communication" localSheetId="0">'[2]Input factors'!#REF!</definedName>
    <definedName name="Mobile_communication">'[2]Input factors'!#REF!</definedName>
    <definedName name="Mobile_computer" localSheetId="0">'[2]Input factors'!#REF!</definedName>
    <definedName name="Mobile_computer">'[2]Input factors'!#REF!</definedName>
    <definedName name="Model_lookup">'[1]Automatic Lookup tables'!$A$3506:$D$3526</definedName>
    <definedName name="Model_split_lookup">'[1]Automatic Lookup tables'!$A$1968:$B$1971</definedName>
    <definedName name="Monthly_Premium_lookup">'[1]Automatic Lookup tables'!$A$2069:$B$2204</definedName>
    <definedName name="Motor_AR_Freq_Ward">'[1]Lookup values'!$C$2</definedName>
    <definedName name="Motor_AR_Sev_Ward">'[1]Lookup values'!$D$2</definedName>
    <definedName name="Motor_AWO_Freq_Ward">'[1]Lookup values'!$H$2</definedName>
    <definedName name="Motor_NP_Freq_Ward">'[1]Lookup values'!$J$2</definedName>
    <definedName name="Motor_TH_Freq_Ward">'[1]Lookup values'!$I$2</definedName>
    <definedName name="Motor_TP_Freq_Ward">'[1]Lookup values'!$E$2</definedName>
    <definedName name="Motor_WSRepair_Freq_Ward">'[1]Lookup values'!$G$2</definedName>
    <definedName name="Motor_WSReplace_Freq_Ward">'[1]Lookup values'!$F$2</definedName>
    <definedName name="Motorised_items" localSheetId="0">'[2]Input factors'!#REF!</definedName>
    <definedName name="Motorised_items">'[2]Input factors'!#REF!</definedName>
    <definedName name="MRKTEX">'[1]Input factors'!$C$37</definedName>
    <definedName name="Musical_instruments" localSheetId="0">'[2]Input factors'!#REF!</definedName>
    <definedName name="Musical_instruments">'[2]Input factors'!#REF!</definedName>
    <definedName name="NCD_Lookup">'[2]Automatic Lookup tables'!$A$324:$C$334</definedName>
    <definedName name="NP_NetSev">'[1]Natural Peril and Fire Models'!$D$28</definedName>
    <definedName name="NP_RiskPremium">'[1]Natural Peril and Fire Models'!$D$29</definedName>
    <definedName name="Number_of_buildings_items">'[1]Input factors'!$C$3</definedName>
    <definedName name="Number_of_buildings_lookup">'[1]Automatic Lookup tables'!$A$2060:$B$2066</definedName>
    <definedName name="Number_of_contents_items">'[1]Input factors'!$C$7</definedName>
    <definedName name="Number_of_contents_lookup">'[1]Automatic Lookup tables'!$A$2052:$B$2057</definedName>
    <definedName name="Number_of_motor_items">'[1]Input factors'!$C$8</definedName>
    <definedName name="Number_of_vehicles_lookup">'[1]Automatic Lookup tables'!$A$263:$D$267</definedName>
    <definedName name="Other_specified" localSheetId="0">'[2]Input factors'!#REF!</definedName>
    <definedName name="Other_specified">'[2]Input factors'!#REF!</definedName>
    <definedName name="Paintings" localSheetId="0">'[2]Input factors'!#REF!</definedName>
    <definedName name="Paintings">'[2]Input factors'!#REF!</definedName>
    <definedName name="PaymentFreq">'[3]Input factors'!$C$11</definedName>
    <definedName name="Pedal_cycles" localSheetId="0">'[2]Input factors'!#REF!</definedName>
    <definedName name="Pedal_cycles">'[2]Input factors'!#REF!</definedName>
    <definedName name="Ph_Age_Lookup">'[2]Automatic Lookup tables'!$A$238:$C$321</definedName>
    <definedName name="PL">'[1]Input factors'!$C$34</definedName>
    <definedName name="PL_Freq">'[1]Other values'!$D$8</definedName>
    <definedName name="PL_RiskPremium">'[1]Other values'!$D$10</definedName>
    <definedName name="PL_Sev">'[1]Other values'!$D$9</definedName>
    <definedName name="Power_surge_Freq" localSheetId="0">'[2]Other rates'!#REF!</definedName>
    <definedName name="Power_surge_Freq">'[2]Other rates'!#REF!</definedName>
    <definedName name="Power_surge_Prem" localSheetId="0">'[2]Other rates'!#REF!</definedName>
    <definedName name="Power_surge_Prem">'[2]Other rates'!#REF!</definedName>
    <definedName name="Power_surge_Sev" localSheetId="0">'[2]Other rates'!#REF!</definedName>
    <definedName name="Power_surge_Sev">'[2]Other rates'!#REF!</definedName>
    <definedName name="Power_surge_Sev_less_excess" localSheetId="0">'[2]Other rates'!#REF!</definedName>
    <definedName name="Power_surge_Sev_less_excess">'[2]Other rates'!#REF!</definedName>
    <definedName name="Power_to_weight_lookup">'[1]Automatic Lookup tables'!$A$676:$D$1677</definedName>
    <definedName name="Power_to_weight_ratio">'[1]Lookup values'!$H$6</definedName>
    <definedName name="PREMADJ">'[1]Input factors'!$C$43</definedName>
    <definedName name="PremAfterAdj">'[1]Premium Calculation'!$D$50</definedName>
    <definedName name="PremBeforeAdj">'[1]Premium Calculation'!$D$46</definedName>
    <definedName name="Proportion_Lookup">'[2]Automatic Lookup tables'!$A$397:$B$401</definedName>
    <definedName name="Ptw_lower">'[1]Factor calculation'!$B$16</definedName>
    <definedName name="Ptw_upper">'[1]Factor calculation'!$C$16</definedName>
    <definedName name="PUC_lookup">'[1]Automatic Lookup tables'!$A$3464:$E$3484</definedName>
    <definedName name="Radio_Freq">'[1]Other values'!$D$12</definedName>
    <definedName name="Radio_RiskPremium">'[1]Other values'!$D$16</definedName>
    <definedName name="Radio_Sev">'[1]Other values'!$D$15</definedName>
    <definedName name="Relocation_Freq" localSheetId="0">'[2]Other rates'!#REF!</definedName>
    <definedName name="Relocation_Freq">'[2]Other rates'!#REF!</definedName>
    <definedName name="Relocation_Prem" localSheetId="0">'[2]Other rates'!#REF!</definedName>
    <definedName name="Relocation_Prem">'[2]Other rates'!#REF!</definedName>
    <definedName name="Relocation_Sev" localSheetId="0">'[2]Other rates'!#REF!</definedName>
    <definedName name="Relocation_Sev">'[2]Other rates'!#REF!</definedName>
    <definedName name="Relocation_Sev_less_excess" localSheetId="0">'[2]Other rates'!#REF!</definedName>
    <definedName name="Relocation_Sev_less_excess">'[2]Other rates'!#REF!</definedName>
    <definedName name="Rent_Freq">'[2]Other rates'!#REF!</definedName>
    <definedName name="Rent_Prem">'[2]Other rates'!#REF!</definedName>
    <definedName name="Rent_Sev">'[2]Other rates'!#REF!</definedName>
    <definedName name="Rent_Sev_less_excess">'[2]Other rates'!#REF!</definedName>
    <definedName name="Resultant_Freq">'[2]Other rates'!#REF!</definedName>
    <definedName name="Resultant_Prem">'[2]Other rates'!#REF!</definedName>
    <definedName name="Resultant_Sev">'[2]Other rates'!#REF!</definedName>
    <definedName name="Resultant_Sev_less_excess">'[2]Other rates'!#REF!</definedName>
    <definedName name="RiskPremium">'[1]Premium Calculation'!$D$33</definedName>
    <definedName name="RXL">'[1]Input factors'!$C$35</definedName>
    <definedName name="Safety_deposit_box" localSheetId="0">'[2]Input factors'!#REF!</definedName>
    <definedName name="Safety_deposit_box">'[2]Input factors'!#REF!</definedName>
    <definedName name="Security_Factor" localSheetId="0">'[2]Factor calculation'!#REF!</definedName>
    <definedName name="Security_Factor">'[2]Factor calculation'!#REF!</definedName>
    <definedName name="Security_guard_Freq" localSheetId="0">'[2]Other rates'!#REF!</definedName>
    <definedName name="Security_guard_Freq">'[2]Other rates'!#REF!</definedName>
    <definedName name="Security_guard_Prem" localSheetId="0">'[2]Other rates'!#REF!</definedName>
    <definedName name="Security_guard_Prem">'[2]Other rates'!#REF!</definedName>
    <definedName name="Security_guard_Sev">'[2]Other rates'!#REF!</definedName>
    <definedName name="Security_guard_Sev_less_excess">'[2]Other rates'!#REF!</definedName>
    <definedName name="Security_Guards_Lookup">'[2]Automatic Lookup tables'!$A$351:$B$355</definedName>
    <definedName name="Shortfall_Hz">'[3]Optional Benefits'!$E$3</definedName>
    <definedName name="Shortfall_Sev">'[3]Optional Benefits'!$E$6</definedName>
    <definedName name="ShortfallCoverLevel">'[3]Input factors'!$C$13</definedName>
    <definedName name="ShortfallPremium">[3]Premiums!$D$30</definedName>
    <definedName name="Software_Freq" localSheetId="0">'[2]Other rates'!#REF!</definedName>
    <definedName name="Software_Freq">'[2]Other rates'!#REF!</definedName>
    <definedName name="Software_Prem" localSheetId="0">'[2]Other rates'!#REF!</definedName>
    <definedName name="Software_Prem">'[2]Other rates'!#REF!</definedName>
    <definedName name="Software_Sev" localSheetId="0">'[2]Other rates'!#REF!</definedName>
    <definedName name="Software_Sev">'[2]Other rates'!#REF!</definedName>
    <definedName name="Software_Sev_less_excess" localSheetId="0">'[2]Other rates'!#REF!</definedName>
    <definedName name="Software_Sev_less_excess">'[2]Other rates'!#REF!</definedName>
    <definedName name="Spectacles">'[2]Input factors'!#REF!</definedName>
    <definedName name="Sports_equipment">'[2]Input factors'!#REF!</definedName>
    <definedName name="Storage_Freq">'[2]Other rates'!#REF!</definedName>
    <definedName name="Storage_Prem">'[2]Other rates'!#REF!</definedName>
    <definedName name="Storage_Sev">'[2]Other rates'!#REF!</definedName>
    <definedName name="Storage_Sev_less_excess">'[2]Other rates'!#REF!</definedName>
    <definedName name="StormFlood_RiskPremium">'[1]Natural Peril and Fire Models'!$D$35</definedName>
    <definedName name="Sum_insured">'[2]Input factors'!$L$7</definedName>
    <definedName name="Sum_Insured_Lookup">'[2]Automatic Lookup tables'!$A$64:$F$224</definedName>
    <definedName name="Sum_insured_type">'[1]Input factors'!$C$21</definedName>
    <definedName name="Sum_insured_type_lookup">'[1]Automatic Lookup tables'!$B$1869:$D$1876</definedName>
    <definedName name="Supported">'[3]Input factors'!$C$10</definedName>
    <definedName name="Temp1_CLV_Score">'[1]Customer Lifetime Value Model'!$D$10</definedName>
    <definedName name="Temp1_Exp" localSheetId="0">'[2]Peril combinations'!#REF!</definedName>
    <definedName name="Temp1_Exp">'[2]Peril combinations'!#REF!</definedName>
    <definedName name="Temp1_OP" localSheetId="0">'[2]Peril combinations'!#REF!</definedName>
    <definedName name="Temp1_OP">'[2]Peril combinations'!#REF!</definedName>
    <definedName name="Temp2_Exp" localSheetId="0">'[2]Peril combinations'!#REF!</definedName>
    <definedName name="Temp2_Exp">'[2]Peril combinations'!#REF!</definedName>
    <definedName name="Temp2_OP" localSheetId="0">'[2]Peril combinations'!#REF!</definedName>
    <definedName name="Temp2_OP">'[2]Peril combinations'!#REF!</definedName>
    <definedName name="Temp2_RP">'[2]Peril combinations'!#REF!</definedName>
    <definedName name="Temp3_Exp">'[2]Peril combinations'!#REF!</definedName>
    <definedName name="TH_NetSev">'[1]Theft Models'!$D$32</definedName>
    <definedName name="TH_RiskPremium">'[1]Theft Models'!$D$33</definedName>
    <definedName name="Theft_make">'[1]Lookup values'!$D$6</definedName>
    <definedName name="TotalSumInsured">'[3]Input factors'!$C$4</definedName>
    <definedName name="TP_Freq">'[1]Third Party Models'!$D$14</definedName>
    <definedName name="TP_NetSev">'[1]Third Party Models'!$D$16</definedName>
    <definedName name="TP_RiskPremium">'[1]Third Party Models'!$D$17</definedName>
    <definedName name="TPExtension">'[3]Input factors'!$C$15</definedName>
    <definedName name="TPExtPremium">[3]Premiums!$D$62</definedName>
    <definedName name="TPRP">'[3]Optional Benefits'!$E$13</definedName>
    <definedName name="Tracking">'[1]Input factors'!$C$15</definedName>
    <definedName name="Trauma_Freq" localSheetId="0">'[2]Other rates'!#REF!</definedName>
    <definedName name="Trauma_Freq">'[2]Other rates'!#REF!</definedName>
    <definedName name="Trauma_Prem" localSheetId="0">'[2]Other rates'!#REF!</definedName>
    <definedName name="Trauma_Prem">'[2]Other rates'!#REF!</definedName>
    <definedName name="Trauma_Sev" localSheetId="0">'[2]Other rates'!#REF!</definedName>
    <definedName name="Trauma_Sev">'[2]Other rates'!#REF!</definedName>
    <definedName name="Trauma_Sev_less_excess" localSheetId="0">'[2]Other rates'!#REF!</definedName>
    <definedName name="Trauma_Sev_less_excess">'[2]Other rates'!#REF!</definedName>
    <definedName name="TypeOfCover">'[1]Input factors'!$C$30</definedName>
    <definedName name="Use">'[3]Input factors'!$C$7</definedName>
    <definedName name="VAT" localSheetId="1">'Attribute Lists'!$B$64</definedName>
    <definedName name="VAT" localSheetId="0">'Attribute Lists (Quicksure)'!$B$82</definedName>
    <definedName name="VAT">'[2]Audit Trail'!$B$29</definedName>
    <definedName name="Vehicle_Colour_lookup">'[1]Automatic Lookup tables'!$A$2434:$B$2446</definedName>
    <definedName name="Vehicle_use_lookup">'[1]Automatic Lookup tables'!$A$1680:$E$1686</definedName>
    <definedName name="VehicleColour">'[1]Input factors'!$C$26</definedName>
    <definedName name="VoluntaryExcess">'[3]Input factors'!$C$6</definedName>
    <definedName name="Ward_lookup">'[1]Automatic Lookup tables'!$A$154:$J$185</definedName>
    <definedName name="Wards_lookup">'[2]Automatic Lookup tables'!$A$30:$E$51</definedName>
    <definedName name="Waterpump_Freq" localSheetId="0">'[2]Other rates'!#REF!</definedName>
    <definedName name="Waterpump_Freq">'[2]Other rates'!#REF!</definedName>
    <definedName name="Waterpump_Prem" localSheetId="0">'[2]Other rates'!#REF!</definedName>
    <definedName name="Waterpump_Prem">'[2]Other rates'!#REF!</definedName>
    <definedName name="Waterpump_Sev" localSheetId="0">'[2]Other rates'!#REF!</definedName>
    <definedName name="Waterpump_Sev">'[2]Other rates'!#REF!</definedName>
    <definedName name="Waterpump_Sev_less_excess" localSheetId="0">'[2]Other rates'!#REF!</definedName>
    <definedName name="Waterpump_Sev_less_excess">'[2]Other rates'!#REF!</definedName>
    <definedName name="WS_Excess">'[1]Input factors'!$C$28</definedName>
    <definedName name="WSRepair_Freq">'[1]Windscreen Models'!$D$13</definedName>
    <definedName name="WSRepair_NetSev">'[1]Windscreen Models'!$D$15</definedName>
    <definedName name="WSRepair_RiskPremium">'[1]Windscreen Models'!$D$16</definedName>
    <definedName name="WSReplace_Freq">'[1]Windscreen Models'!$D$34</definedName>
    <definedName name="WSReplace_NetSev">'[1]Windscreen Models'!$D$42</definedName>
    <definedName name="WSReplace_RiskPremium">'[1]Windscreen Models'!$D$43</definedName>
    <definedName name="XSBUYBACK">'[1]Input factors'!$C$42</definedName>
    <definedName name="XSType">'[1]Input factors'!$C$27</definedName>
    <definedName name="Year_of_manufacture">'[1]Input factors'!$C$22</definedName>
  </definedNames>
  <calcPr calcId="191028"/>
</workbook>
</file>

<file path=xl/calcChain.xml><?xml version="1.0" encoding="utf-8"?>
<calcChain xmlns="http://schemas.openxmlformats.org/spreadsheetml/2006/main">
  <c r="R1" i="7" l="1"/>
  <c r="AU1" i="7"/>
  <c r="AF1" i="7"/>
  <c r="AE1" i="7"/>
  <c r="AA1" i="7"/>
  <c r="Z1" i="7"/>
  <c r="L59" i="7" l="1"/>
  <c r="F59" i="7"/>
  <c r="E59" i="7"/>
  <c r="D59" i="7"/>
  <c r="C59" i="7"/>
  <c r="B59" i="7"/>
  <c r="L58" i="7"/>
  <c r="F58" i="7"/>
  <c r="E58" i="7"/>
  <c r="D58" i="7"/>
  <c r="C58" i="7"/>
  <c r="B58" i="7"/>
  <c r="L57" i="7"/>
  <c r="F57" i="7"/>
  <c r="E57" i="7"/>
  <c r="D57" i="7"/>
  <c r="C57" i="7"/>
  <c r="B57" i="7"/>
  <c r="L56" i="7"/>
  <c r="F56" i="7"/>
  <c r="E56" i="7"/>
  <c r="D56" i="7"/>
  <c r="C56" i="7"/>
  <c r="B56" i="7"/>
  <c r="L55" i="7"/>
  <c r="F55" i="7"/>
  <c r="E55" i="7"/>
  <c r="D55" i="7"/>
  <c r="C55" i="7"/>
  <c r="B55" i="7"/>
  <c r="L54" i="7"/>
  <c r="F54" i="7"/>
  <c r="E54" i="7"/>
  <c r="D54" i="7"/>
  <c r="C54" i="7"/>
  <c r="B54" i="7"/>
  <c r="L53" i="7"/>
  <c r="F53" i="7"/>
  <c r="E53" i="7"/>
  <c r="D53" i="7"/>
  <c r="C53" i="7"/>
  <c r="R53" i="7" s="1"/>
  <c r="B53" i="7"/>
  <c r="L52" i="7"/>
  <c r="F52" i="7"/>
  <c r="E52" i="7"/>
  <c r="D52" i="7"/>
  <c r="C52" i="7"/>
  <c r="B52" i="7"/>
  <c r="L51" i="7"/>
  <c r="F51" i="7"/>
  <c r="E51" i="7"/>
  <c r="D51" i="7"/>
  <c r="C51" i="7"/>
  <c r="B51" i="7"/>
  <c r="L50" i="7"/>
  <c r="F50" i="7"/>
  <c r="E50" i="7"/>
  <c r="D50" i="7"/>
  <c r="C50" i="7"/>
  <c r="B50" i="7"/>
  <c r="L49" i="7"/>
  <c r="F49" i="7"/>
  <c r="E49" i="7"/>
  <c r="D49" i="7"/>
  <c r="C49" i="7"/>
  <c r="B49" i="7"/>
  <c r="L48" i="7"/>
  <c r="F48" i="7"/>
  <c r="E48" i="7"/>
  <c r="D48" i="7"/>
  <c r="C48" i="7"/>
  <c r="B48" i="7"/>
  <c r="L47" i="7"/>
  <c r="F47" i="7"/>
  <c r="E47" i="7"/>
  <c r="D47" i="7"/>
  <c r="C47" i="7"/>
  <c r="B47" i="7"/>
  <c r="L46" i="7"/>
  <c r="F46" i="7"/>
  <c r="E46" i="7"/>
  <c r="D46" i="7"/>
  <c r="C46" i="7"/>
  <c r="B46" i="7"/>
  <c r="L45" i="7"/>
  <c r="F45" i="7"/>
  <c r="E45" i="7"/>
  <c r="D45" i="7"/>
  <c r="C45" i="7"/>
  <c r="R45" i="7" s="1"/>
  <c r="B45" i="7"/>
  <c r="L44" i="7"/>
  <c r="F44" i="7"/>
  <c r="E44" i="7"/>
  <c r="D44" i="7"/>
  <c r="C44" i="7"/>
  <c r="B44" i="7"/>
  <c r="L43" i="7"/>
  <c r="F43" i="7"/>
  <c r="E43" i="7"/>
  <c r="D43" i="7"/>
  <c r="C43" i="7"/>
  <c r="B43" i="7"/>
  <c r="L42" i="7"/>
  <c r="F42" i="7"/>
  <c r="E42" i="7"/>
  <c r="D42" i="7"/>
  <c r="C42" i="7"/>
  <c r="B42" i="7"/>
  <c r="L41" i="7"/>
  <c r="F41" i="7"/>
  <c r="E41" i="7"/>
  <c r="D41" i="7"/>
  <c r="C41" i="7"/>
  <c r="R41" i="7" s="1"/>
  <c r="B41" i="7"/>
  <c r="L40" i="7"/>
  <c r="F40" i="7"/>
  <c r="E40" i="7"/>
  <c r="D40" i="7"/>
  <c r="C40" i="7"/>
  <c r="B40" i="7"/>
  <c r="L39" i="7"/>
  <c r="F39" i="7"/>
  <c r="E39" i="7"/>
  <c r="D39" i="7"/>
  <c r="C39" i="7"/>
  <c r="B39" i="7"/>
  <c r="L38" i="7"/>
  <c r="F38" i="7"/>
  <c r="E38" i="7"/>
  <c r="D38" i="7"/>
  <c r="C38" i="7"/>
  <c r="B38" i="7"/>
  <c r="L37" i="7"/>
  <c r="F37" i="7"/>
  <c r="E37" i="7"/>
  <c r="D37" i="7"/>
  <c r="C37" i="7"/>
  <c r="R37" i="7" s="1"/>
  <c r="B37" i="7"/>
  <c r="L36" i="7"/>
  <c r="F36" i="7"/>
  <c r="E36" i="7"/>
  <c r="D36" i="7"/>
  <c r="C36" i="7"/>
  <c r="B36" i="7"/>
  <c r="L35" i="7"/>
  <c r="F35" i="7"/>
  <c r="E35" i="7"/>
  <c r="D35" i="7"/>
  <c r="C35" i="7"/>
  <c r="B35" i="7"/>
  <c r="L34" i="7"/>
  <c r="F34" i="7"/>
  <c r="E34" i="7"/>
  <c r="D34" i="7"/>
  <c r="C34" i="7"/>
  <c r="B34" i="7"/>
  <c r="L33" i="7"/>
  <c r="F33" i="7"/>
  <c r="E33" i="7"/>
  <c r="D33" i="7"/>
  <c r="C33" i="7"/>
  <c r="R33" i="7" s="1"/>
  <c r="B33" i="7"/>
  <c r="L32" i="7"/>
  <c r="F32" i="7"/>
  <c r="E32" i="7"/>
  <c r="D32" i="7"/>
  <c r="C32" i="7"/>
  <c r="B32" i="7"/>
  <c r="L31" i="7"/>
  <c r="F31" i="7"/>
  <c r="E31" i="7"/>
  <c r="D31" i="7"/>
  <c r="C31" i="7"/>
  <c r="B31" i="7"/>
  <c r="L30" i="7"/>
  <c r="F30" i="7"/>
  <c r="E30" i="7"/>
  <c r="D30" i="7"/>
  <c r="C30" i="7"/>
  <c r="B30" i="7"/>
  <c r="L29" i="7"/>
  <c r="F29" i="7"/>
  <c r="E29" i="7"/>
  <c r="D29" i="7"/>
  <c r="C29" i="7"/>
  <c r="R29" i="7" s="1"/>
  <c r="B29" i="7"/>
  <c r="L28" i="7"/>
  <c r="F28" i="7"/>
  <c r="E28" i="7"/>
  <c r="D28" i="7"/>
  <c r="C28" i="7"/>
  <c r="B28" i="7"/>
  <c r="L27" i="7"/>
  <c r="F27" i="7"/>
  <c r="E27" i="7"/>
  <c r="D27" i="7"/>
  <c r="C27" i="7"/>
  <c r="B27" i="7"/>
  <c r="L26" i="7"/>
  <c r="F26" i="7"/>
  <c r="E26" i="7"/>
  <c r="D26" i="7"/>
  <c r="C26" i="7"/>
  <c r="B26" i="7"/>
  <c r="L25" i="7"/>
  <c r="F25" i="7"/>
  <c r="E25" i="7"/>
  <c r="D25" i="7"/>
  <c r="C25" i="7"/>
  <c r="R25" i="7" s="1"/>
  <c r="B25" i="7"/>
  <c r="L24" i="7"/>
  <c r="F24" i="7"/>
  <c r="E24" i="7"/>
  <c r="D24" i="7"/>
  <c r="C24" i="7"/>
  <c r="B24" i="7"/>
  <c r="L23" i="7"/>
  <c r="F23" i="7"/>
  <c r="E23" i="7"/>
  <c r="D23" i="7"/>
  <c r="C23" i="7"/>
  <c r="B23" i="7"/>
  <c r="L22" i="7"/>
  <c r="F22" i="7"/>
  <c r="E22" i="7"/>
  <c r="D22" i="7"/>
  <c r="C22" i="7"/>
  <c r="B22" i="7"/>
  <c r="L21" i="7"/>
  <c r="F21" i="7"/>
  <c r="E21" i="7"/>
  <c r="D21" i="7"/>
  <c r="C21" i="7"/>
  <c r="R21" i="7" s="1"/>
  <c r="B21" i="7"/>
  <c r="L20" i="7"/>
  <c r="F20" i="7"/>
  <c r="E20" i="7"/>
  <c r="D20" i="7"/>
  <c r="C20" i="7"/>
  <c r="B20" i="7"/>
  <c r="L19" i="7"/>
  <c r="F19" i="7"/>
  <c r="E19" i="7"/>
  <c r="D19" i="7"/>
  <c r="C19" i="7"/>
  <c r="B19" i="7"/>
  <c r="L18" i="7"/>
  <c r="F18" i="7"/>
  <c r="E18" i="7"/>
  <c r="D18" i="7"/>
  <c r="C18" i="7"/>
  <c r="B18" i="7"/>
  <c r="L17" i="7"/>
  <c r="F17" i="7"/>
  <c r="E17" i="7"/>
  <c r="D17" i="7"/>
  <c r="C17" i="7"/>
  <c r="R17" i="7" s="1"/>
  <c r="B17" i="7"/>
  <c r="L16" i="7"/>
  <c r="F16" i="7"/>
  <c r="E16" i="7"/>
  <c r="D16" i="7"/>
  <c r="C16" i="7"/>
  <c r="B16" i="7"/>
  <c r="L15" i="7"/>
  <c r="F15" i="7"/>
  <c r="E15" i="7"/>
  <c r="D15" i="7"/>
  <c r="C15" i="7"/>
  <c r="B15" i="7"/>
  <c r="L14" i="7"/>
  <c r="F14" i="7"/>
  <c r="E14" i="7"/>
  <c r="D14" i="7"/>
  <c r="C14" i="7"/>
  <c r="B14" i="7"/>
  <c r="L13" i="7"/>
  <c r="F13" i="7"/>
  <c r="E13" i="7"/>
  <c r="D13" i="7"/>
  <c r="C13" i="7"/>
  <c r="R13" i="7" s="1"/>
  <c r="B13" i="7"/>
  <c r="L12" i="7"/>
  <c r="E12" i="7"/>
  <c r="C12" i="7"/>
  <c r="B12" i="7"/>
  <c r="L11" i="7"/>
  <c r="F11" i="7"/>
  <c r="E11" i="7"/>
  <c r="D11" i="7"/>
  <c r="C11" i="7"/>
  <c r="B11" i="7"/>
  <c r="L10" i="7"/>
  <c r="F10" i="7"/>
  <c r="E10" i="7"/>
  <c r="D10" i="7"/>
  <c r="C10" i="7"/>
  <c r="R10" i="7" s="1"/>
  <c r="B10" i="7"/>
  <c r="L9" i="7"/>
  <c r="F9" i="7"/>
  <c r="E9" i="7"/>
  <c r="D9" i="7"/>
  <c r="C9" i="7"/>
  <c r="B9" i="7"/>
  <c r="L8" i="7"/>
  <c r="F8" i="7"/>
  <c r="E8" i="7"/>
  <c r="D8" i="7"/>
  <c r="C8" i="7"/>
  <c r="B8" i="7"/>
  <c r="L7" i="7"/>
  <c r="F7" i="7"/>
  <c r="E7" i="7"/>
  <c r="D7" i="7"/>
  <c r="C7" i="7"/>
  <c r="B7" i="7"/>
  <c r="L6" i="7"/>
  <c r="F6" i="7"/>
  <c r="E6" i="7"/>
  <c r="D6" i="7"/>
  <c r="C6" i="7"/>
  <c r="R6" i="7" s="1"/>
  <c r="B6" i="7"/>
  <c r="L5" i="7"/>
  <c r="F5" i="7"/>
  <c r="E5" i="7"/>
  <c r="D5" i="7"/>
  <c r="C5" i="7"/>
  <c r="B5" i="7"/>
  <c r="L4" i="7"/>
  <c r="F4" i="7"/>
  <c r="E4" i="7"/>
  <c r="D4" i="7"/>
  <c r="C4" i="7"/>
  <c r="B4" i="7"/>
  <c r="L3" i="7"/>
  <c r="F3" i="7"/>
  <c r="E3" i="7"/>
  <c r="D3" i="7"/>
  <c r="C3" i="7"/>
  <c r="B3" i="7"/>
  <c r="BQ1" i="7"/>
  <c r="BP1" i="7"/>
  <c r="BO1" i="7"/>
  <c r="BN1" i="7"/>
  <c r="BM1" i="7"/>
  <c r="BL1" i="7"/>
  <c r="BK1" i="7"/>
  <c r="BJ1" i="7"/>
  <c r="BI1" i="7"/>
  <c r="BH1" i="7"/>
  <c r="BG1" i="7"/>
  <c r="BF1" i="7"/>
  <c r="BE1" i="7"/>
  <c r="BB1" i="7"/>
  <c r="BA1" i="7"/>
  <c r="AZ1" i="7"/>
  <c r="AY1" i="7"/>
  <c r="AX1" i="7"/>
  <c r="AW1" i="7"/>
  <c r="AV1" i="7"/>
  <c r="AT1" i="7"/>
  <c r="AS1" i="7"/>
  <c r="AR1" i="7"/>
  <c r="AQ1" i="7"/>
  <c r="AP1" i="7"/>
  <c r="AO1" i="7"/>
  <c r="AN1" i="7"/>
  <c r="AM1" i="7"/>
  <c r="AL1" i="7"/>
  <c r="AK1" i="7"/>
  <c r="AJ1" i="7"/>
  <c r="AI1" i="7"/>
  <c r="AH1" i="7"/>
  <c r="AG1" i="7"/>
  <c r="AD1" i="7"/>
  <c r="AC1" i="7"/>
  <c r="AB1" i="7"/>
  <c r="Y1" i="7"/>
  <c r="X1" i="7"/>
  <c r="W1" i="7"/>
  <c r="V1" i="7"/>
  <c r="U1" i="7"/>
  <c r="T1" i="7"/>
  <c r="S1" i="7"/>
  <c r="M1" i="7"/>
  <c r="L1" i="7"/>
  <c r="K1" i="7"/>
  <c r="J1" i="7"/>
  <c r="I1" i="7"/>
  <c r="H1" i="7"/>
  <c r="G1" i="7"/>
  <c r="B1" i="7"/>
  <c r="A1" i="7"/>
  <c r="H237" i="6"/>
  <c r="H236" i="6"/>
  <c r="H229" i="6"/>
  <c r="H230" i="6"/>
  <c r="R11" i="7" l="1"/>
  <c r="R18" i="7"/>
  <c r="R22" i="7"/>
  <c r="R34" i="7"/>
  <c r="R38" i="7"/>
  <c r="R42" i="7"/>
  <c r="R7" i="7"/>
  <c r="R14" i="7"/>
  <c r="R26" i="7"/>
  <c r="R30" i="7"/>
  <c r="R3" i="7"/>
  <c r="R46" i="7"/>
  <c r="R49" i="7"/>
  <c r="R5" i="7"/>
  <c r="R9" i="7"/>
  <c r="R16" i="7"/>
  <c r="R24" i="7"/>
  <c r="R32" i="7"/>
  <c r="R44" i="7"/>
  <c r="R48" i="7"/>
  <c r="R52" i="7"/>
  <c r="R20" i="7"/>
  <c r="R28" i="7"/>
  <c r="R36" i="7"/>
  <c r="R40" i="7"/>
  <c r="R8" i="7"/>
  <c r="R15" i="7"/>
  <c r="R23" i="7"/>
  <c r="R31" i="7"/>
  <c r="R35" i="7"/>
  <c r="R43" i="7"/>
  <c r="R47" i="7"/>
  <c r="R4" i="7"/>
  <c r="R12" i="7"/>
  <c r="R19" i="7"/>
  <c r="R27" i="7"/>
  <c r="R39" i="7"/>
  <c r="R51" i="7"/>
  <c r="R50" i="7"/>
  <c r="R56" i="7"/>
  <c r="R57" i="7"/>
  <c r="R55" i="7"/>
  <c r="R59" i="7"/>
  <c r="R54" i="7"/>
  <c r="R58" i="7"/>
  <c r="H224" i="6"/>
  <c r="H223" i="6"/>
  <c r="H65" i="6"/>
  <c r="H64" i="6"/>
  <c r="H63" i="6"/>
  <c r="H62" i="6"/>
  <c r="H61" i="6"/>
  <c r="H60" i="6"/>
  <c r="H59" i="6"/>
  <c r="H45" i="6"/>
  <c r="H44" i="6"/>
  <c r="H43" i="6"/>
  <c r="H42" i="6"/>
  <c r="H41" i="6"/>
  <c r="H40" i="6"/>
  <c r="H39" i="6"/>
  <c r="H50" i="6"/>
  <c r="H51" i="6"/>
  <c r="H52" i="6"/>
  <c r="H53" i="6"/>
  <c r="H54" i="6"/>
  <c r="H55" i="6"/>
  <c r="H49" i="6"/>
  <c r="H6" i="6"/>
  <c r="H142" i="6"/>
  <c r="H105" i="6"/>
  <c r="H99" i="6"/>
  <c r="H93" i="6"/>
  <c r="H29" i="6"/>
  <c r="H98" i="6"/>
  <c r="H104" i="6"/>
  <c r="D218" i="6"/>
  <c r="D217" i="6"/>
  <c r="D216" i="6"/>
  <c r="D215" i="6"/>
  <c r="D214" i="6"/>
  <c r="D213" i="6"/>
  <c r="D212" i="6"/>
  <c r="D211" i="6"/>
  <c r="D210" i="6"/>
  <c r="D209" i="6"/>
  <c r="D208" i="6"/>
  <c r="D207" i="6"/>
  <c r="D206" i="6"/>
  <c r="D205" i="6"/>
  <c r="D204" i="6"/>
  <c r="D203" i="6"/>
  <c r="D197" i="6"/>
  <c r="D196" i="6"/>
  <c r="D195" i="6"/>
  <c r="D194" i="6"/>
  <c r="D193" i="6"/>
  <c r="D192" i="6"/>
  <c r="D191" i="6"/>
  <c r="D189" i="6"/>
  <c r="D188" i="6"/>
  <c r="D187" i="6"/>
  <c r="D186" i="6"/>
  <c r="D185" i="6"/>
  <c r="H92" i="6"/>
  <c r="H28" i="6"/>
  <c r="H17" i="6"/>
  <c r="C17" i="6"/>
  <c r="H141" i="6"/>
  <c r="C6" i="6"/>
  <c r="F59" i="1" l="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F45" i="1"/>
  <c r="E45" i="1"/>
  <c r="D45" i="1"/>
  <c r="F44" i="1"/>
  <c r="E44" i="1"/>
  <c r="D44" i="1"/>
  <c r="F43" i="1"/>
  <c r="E43" i="1"/>
  <c r="D43" i="1"/>
  <c r="F42" i="1"/>
  <c r="E42" i="1"/>
  <c r="D42" i="1"/>
  <c r="F41" i="1"/>
  <c r="E41" i="1"/>
  <c r="D41" i="1"/>
  <c r="F40" i="1"/>
  <c r="E40" i="1"/>
  <c r="D40" i="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E12" i="1"/>
  <c r="F11" i="1"/>
  <c r="E11" i="1"/>
  <c r="D11" i="1"/>
  <c r="F10" i="1"/>
  <c r="E10" i="1"/>
  <c r="D10" i="1"/>
  <c r="F9" i="1"/>
  <c r="E9" i="1"/>
  <c r="D9" i="1"/>
  <c r="F8" i="1"/>
  <c r="E8" i="1"/>
  <c r="D8" i="1"/>
  <c r="F7" i="1"/>
  <c r="E7" i="1"/>
  <c r="D7" i="1"/>
  <c r="F6" i="1"/>
  <c r="E6" i="1"/>
  <c r="D6" i="1"/>
  <c r="F5" i="1"/>
  <c r="E5" i="1"/>
  <c r="D5" i="1"/>
  <c r="F4" i="1"/>
  <c r="E4" i="1"/>
  <c r="D4" i="1"/>
  <c r="F3" i="1"/>
  <c r="E3" i="1"/>
  <c r="D3" i="1"/>
  <c r="AM60" i="3" l="1"/>
  <c r="AM59" i="3"/>
  <c r="AN59" i="3" s="1"/>
  <c r="AM58" i="3"/>
  <c r="AM57" i="3"/>
  <c r="AM56" i="3"/>
  <c r="AM55" i="3"/>
  <c r="AM54" i="3"/>
  <c r="AM53" i="3"/>
  <c r="AM52" i="3"/>
  <c r="AM51" i="3"/>
  <c r="AM50" i="3"/>
  <c r="AM49" i="3"/>
  <c r="AN49" i="3" s="1"/>
  <c r="AM48" i="3"/>
  <c r="AM47" i="3"/>
  <c r="AN47" i="3" s="1"/>
  <c r="AM46" i="3"/>
  <c r="AM45" i="3"/>
  <c r="AM44" i="3"/>
  <c r="AM43" i="3"/>
  <c r="AM42" i="3"/>
  <c r="AM41" i="3"/>
  <c r="AM40" i="3"/>
  <c r="AM39" i="3"/>
  <c r="AM38" i="3"/>
  <c r="AM37" i="3"/>
  <c r="AN37" i="3" s="1"/>
  <c r="AM36" i="3"/>
  <c r="AM35" i="3"/>
  <c r="AN35" i="3" s="1"/>
  <c r="AM34" i="3"/>
  <c r="AM33" i="3"/>
  <c r="AM32" i="3"/>
  <c r="AM31" i="3"/>
  <c r="AM30" i="3"/>
  <c r="AM29" i="3"/>
  <c r="AM28" i="3"/>
  <c r="AM27" i="3"/>
  <c r="AM26" i="3"/>
  <c r="AM25" i="3"/>
  <c r="AN25" i="3" s="1"/>
  <c r="AM24" i="3"/>
  <c r="AM23" i="3"/>
  <c r="AN23" i="3" s="1"/>
  <c r="AM22" i="3"/>
  <c r="AM21" i="3"/>
  <c r="AM20" i="3"/>
  <c r="AM19" i="3"/>
  <c r="AM18" i="3"/>
  <c r="AM17" i="3"/>
  <c r="AM16" i="3"/>
  <c r="AM15" i="3"/>
  <c r="AM14" i="3"/>
  <c r="AM13" i="3"/>
  <c r="AN13" i="3" s="1"/>
  <c r="AM12" i="3"/>
  <c r="AM11" i="3"/>
  <c r="AN11" i="3" s="1"/>
  <c r="AM10" i="3"/>
  <c r="AM9" i="3"/>
  <c r="AM8" i="3"/>
  <c r="AM7" i="3"/>
  <c r="AM6" i="3"/>
  <c r="AM5" i="3"/>
  <c r="AM4" i="3"/>
  <c r="AN4" i="3" s="1"/>
  <c r="AN60" i="3"/>
  <c r="AN58" i="3"/>
  <c r="AN57" i="3"/>
  <c r="AN56" i="3"/>
  <c r="AN55" i="3"/>
  <c r="AN54" i="3"/>
  <c r="AN53" i="3"/>
  <c r="AN52" i="3"/>
  <c r="AN51" i="3"/>
  <c r="AN50" i="3"/>
  <c r="AN48" i="3"/>
  <c r="AN46" i="3"/>
  <c r="AN45" i="3"/>
  <c r="AN44" i="3"/>
  <c r="AN43" i="3"/>
  <c r="AN42" i="3"/>
  <c r="AN41" i="3"/>
  <c r="AN40" i="3"/>
  <c r="AN39" i="3"/>
  <c r="AN38" i="3"/>
  <c r="AN36" i="3"/>
  <c r="AN34" i="3"/>
  <c r="AN33" i="3"/>
  <c r="AN32" i="3"/>
  <c r="AN31" i="3"/>
  <c r="AN30" i="3"/>
  <c r="AN29" i="3"/>
  <c r="AN28" i="3"/>
  <c r="AN27" i="3"/>
  <c r="AN26" i="3"/>
  <c r="AN24" i="3"/>
  <c r="AN22" i="3"/>
  <c r="AN21" i="3"/>
  <c r="AN20" i="3"/>
  <c r="AN19" i="3"/>
  <c r="AN18" i="3"/>
  <c r="AN17" i="3"/>
  <c r="AN16" i="3"/>
  <c r="AN15" i="3"/>
  <c r="AN14" i="3"/>
  <c r="AN12" i="3"/>
  <c r="AN10" i="3"/>
  <c r="AN9" i="3"/>
  <c r="AN8" i="3"/>
  <c r="AN7" i="3"/>
  <c r="AN6" i="3"/>
  <c r="AN5" i="3"/>
  <c r="W5"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 i="3"/>
  <c r="U58" i="4"/>
  <c r="U57" i="4"/>
  <c r="U56" i="4"/>
  <c r="U55" i="4"/>
  <c r="U54" i="4"/>
  <c r="U53" i="4"/>
  <c r="U52" i="4"/>
  <c r="U51" i="4"/>
  <c r="U50" i="4"/>
  <c r="U49" i="4"/>
  <c r="U48" i="4"/>
  <c r="U47" i="4"/>
  <c r="U46" i="4"/>
  <c r="U45" i="4"/>
  <c r="U44" i="4"/>
  <c r="U43" i="4"/>
  <c r="U42" i="4"/>
  <c r="U41" i="4"/>
  <c r="U40" i="4"/>
  <c r="U39" i="4"/>
  <c r="U38" i="4"/>
  <c r="U37" i="4"/>
  <c r="U36" i="4"/>
  <c r="U35" i="4"/>
  <c r="U34" i="4"/>
  <c r="U33" i="4"/>
  <c r="U32" i="4"/>
  <c r="U31" i="4"/>
  <c r="U30" i="4"/>
  <c r="U29" i="4"/>
  <c r="U28" i="4"/>
  <c r="U27" i="4"/>
  <c r="U26" i="4"/>
  <c r="U25" i="4"/>
  <c r="U24" i="4"/>
  <c r="U23" i="4"/>
  <c r="U22" i="4"/>
  <c r="U21" i="4"/>
  <c r="U20" i="4"/>
  <c r="U19" i="4"/>
  <c r="U18" i="4"/>
  <c r="U17" i="4"/>
  <c r="U16" i="4"/>
  <c r="U15" i="4"/>
  <c r="U14" i="4"/>
  <c r="U13" i="4"/>
  <c r="U12" i="4"/>
  <c r="U11" i="4"/>
  <c r="U10" i="4"/>
  <c r="U9" i="4"/>
  <c r="U8" i="4"/>
  <c r="U7" i="4"/>
  <c r="U6" i="4"/>
  <c r="U5" i="4"/>
  <c r="U4" i="4"/>
  <c r="U3" i="4"/>
  <c r="U2" i="4"/>
  <c r="A59" i="3" l="1"/>
  <c r="S59" i="3" l="1"/>
  <c r="A60" i="3"/>
  <c r="O59" i="3"/>
  <c r="P59" i="3" s="1"/>
  <c r="K59" i="3"/>
  <c r="L59" i="3" s="1"/>
  <c r="AE59" i="3"/>
  <c r="AF59" i="3" s="1"/>
  <c r="AI59" i="3"/>
  <c r="AJ59" i="3" s="1"/>
  <c r="AA59" i="3"/>
  <c r="AB59" i="3" s="1"/>
  <c r="W59" i="3"/>
  <c r="X59" i="3" s="1"/>
  <c r="AI60" i="3" l="1"/>
  <c r="AJ60" i="3" s="1"/>
  <c r="AE60" i="3"/>
  <c r="AF60" i="3" s="1"/>
  <c r="AA60" i="3"/>
  <c r="AB60" i="3" s="1"/>
  <c r="W60" i="3"/>
  <c r="X60" i="3" s="1"/>
  <c r="S60" i="3"/>
  <c r="O60" i="3"/>
  <c r="P60" i="3" s="1"/>
  <c r="K60" i="3"/>
  <c r="L60" i="3" s="1"/>
  <c r="U59" i="3"/>
  <c r="T59" i="3"/>
  <c r="U60" i="3" l="1"/>
  <c r="T60" i="3"/>
  <c r="O58" i="4" l="1"/>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O7" i="4"/>
  <c r="O6" i="4"/>
  <c r="O5" i="4"/>
  <c r="O4" i="4"/>
  <c r="O3" i="4"/>
  <c r="O2" i="4"/>
  <c r="D166" i="2"/>
  <c r="D165" i="2"/>
  <c r="D164" i="2"/>
  <c r="D163" i="2"/>
  <c r="D162" i="2"/>
  <c r="D161" i="2"/>
  <c r="D160" i="2"/>
  <c r="D159" i="2"/>
  <c r="D158" i="2"/>
  <c r="D157" i="2"/>
  <c r="D156" i="2"/>
  <c r="D155" i="2"/>
  <c r="W27"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6" i="4"/>
  <c r="W25" i="4"/>
  <c r="W24" i="4"/>
  <c r="W23" i="4"/>
  <c r="W22" i="4"/>
  <c r="W21" i="4"/>
  <c r="W20" i="4"/>
  <c r="W19" i="4"/>
  <c r="W18" i="4"/>
  <c r="W17" i="4"/>
  <c r="W16" i="4"/>
  <c r="W15" i="4"/>
  <c r="W14" i="4"/>
  <c r="W13" i="4"/>
  <c r="W12" i="4"/>
  <c r="W11" i="4"/>
  <c r="W10" i="4"/>
  <c r="W9" i="4"/>
  <c r="W8" i="4"/>
  <c r="W7" i="4"/>
  <c r="W6" i="4"/>
  <c r="W5" i="4"/>
  <c r="W4" i="4"/>
  <c r="W3" i="4"/>
  <c r="W2" i="4"/>
  <c r="Y58" i="4" l="1"/>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Y3" i="4"/>
  <c r="Y2" i="4"/>
  <c r="AN58" i="4" l="1"/>
  <c r="AM58" i="4"/>
  <c r="AN57" i="4"/>
  <c r="AM57" i="4"/>
  <c r="AN56" i="4"/>
  <c r="AM56" i="4"/>
  <c r="AN55" i="4"/>
  <c r="AM55" i="4"/>
  <c r="AN54" i="4"/>
  <c r="AM54" i="4"/>
  <c r="AN53" i="4"/>
  <c r="AM53" i="4"/>
  <c r="AN52" i="4"/>
  <c r="AM52" i="4"/>
  <c r="AN51" i="4"/>
  <c r="AM51" i="4"/>
  <c r="AN50" i="4"/>
  <c r="AM50" i="4"/>
  <c r="AN49" i="4"/>
  <c r="AM49" i="4"/>
  <c r="AN48" i="4"/>
  <c r="AM48" i="4"/>
  <c r="AN47" i="4"/>
  <c r="AM47" i="4"/>
  <c r="AN46" i="4"/>
  <c r="AM46" i="4"/>
  <c r="AN45" i="4"/>
  <c r="AM45" i="4"/>
  <c r="AN44" i="4"/>
  <c r="AM44" i="4"/>
  <c r="AN43" i="4"/>
  <c r="AM43" i="4"/>
  <c r="AN42" i="4"/>
  <c r="AM42" i="4"/>
  <c r="AN41" i="4"/>
  <c r="AM41" i="4"/>
  <c r="AN40" i="4"/>
  <c r="AM40" i="4"/>
  <c r="AN39" i="4"/>
  <c r="AM39" i="4"/>
  <c r="AN38" i="4"/>
  <c r="AM38" i="4"/>
  <c r="AN37" i="4"/>
  <c r="AM37" i="4"/>
  <c r="AN36" i="4"/>
  <c r="AM36" i="4"/>
  <c r="AN35" i="4"/>
  <c r="AM35" i="4"/>
  <c r="AN34" i="4"/>
  <c r="AM34" i="4"/>
  <c r="AN33" i="4"/>
  <c r="AM33" i="4"/>
  <c r="AN32" i="4"/>
  <c r="AM32" i="4"/>
  <c r="AN31" i="4"/>
  <c r="AM31" i="4"/>
  <c r="AN30" i="4"/>
  <c r="AM30" i="4"/>
  <c r="AN29" i="4"/>
  <c r="AM29" i="4"/>
  <c r="AN28" i="4"/>
  <c r="AM28" i="4"/>
  <c r="AN27" i="4"/>
  <c r="AM27" i="4"/>
  <c r="AN26" i="4"/>
  <c r="AM26" i="4"/>
  <c r="AN25" i="4"/>
  <c r="AM25" i="4"/>
  <c r="AN24" i="4"/>
  <c r="AM24" i="4"/>
  <c r="AN23" i="4"/>
  <c r="AM23" i="4"/>
  <c r="AN22" i="4"/>
  <c r="AM22" i="4"/>
  <c r="AN21" i="4"/>
  <c r="AM21" i="4"/>
  <c r="AN20" i="4"/>
  <c r="AM20" i="4"/>
  <c r="AN19" i="4"/>
  <c r="AM19" i="4"/>
  <c r="AN18" i="4"/>
  <c r="AM18" i="4"/>
  <c r="AN17" i="4"/>
  <c r="AM17" i="4"/>
  <c r="AN16" i="4"/>
  <c r="AM16" i="4"/>
  <c r="AN15" i="4"/>
  <c r="AM15" i="4"/>
  <c r="AN14" i="4"/>
  <c r="AM14" i="4"/>
  <c r="AN13" i="4"/>
  <c r="AM13" i="4"/>
  <c r="AN12" i="4"/>
  <c r="AM12" i="4"/>
  <c r="AN11" i="4"/>
  <c r="AM11" i="4"/>
  <c r="AN10" i="4"/>
  <c r="AM10" i="4"/>
  <c r="AN9" i="4"/>
  <c r="AM9" i="4"/>
  <c r="AN8" i="4"/>
  <c r="AM8" i="4"/>
  <c r="AN7" i="4"/>
  <c r="AM7" i="4"/>
  <c r="AN6" i="4"/>
  <c r="AM6" i="4"/>
  <c r="AN5" i="4"/>
  <c r="AM5" i="4"/>
  <c r="AN4" i="4"/>
  <c r="AM4" i="4"/>
  <c r="AN3" i="4"/>
  <c r="AM3" i="4"/>
  <c r="AN2" i="4"/>
  <c r="AM2" i="4"/>
  <c r="AL58" i="4"/>
  <c r="AL57" i="4"/>
  <c r="AL56" i="4"/>
  <c r="AL55" i="4"/>
  <c r="AL54" i="4"/>
  <c r="AL53" i="4"/>
  <c r="AL52" i="4"/>
  <c r="AL51" i="4"/>
  <c r="AL50" i="4"/>
  <c r="AL49" i="4"/>
  <c r="AL48" i="4"/>
  <c r="AL47" i="4"/>
  <c r="AL46" i="4"/>
  <c r="AL45" i="4"/>
  <c r="AL44" i="4"/>
  <c r="AL43" i="4"/>
  <c r="AL42" i="4"/>
  <c r="AL41" i="4"/>
  <c r="AL40" i="4"/>
  <c r="AL39" i="4"/>
  <c r="AL38" i="4"/>
  <c r="AL37" i="4"/>
  <c r="AL36" i="4"/>
  <c r="AL35" i="4"/>
  <c r="AL34" i="4"/>
  <c r="AL33" i="4"/>
  <c r="AL32" i="4"/>
  <c r="AL31" i="4"/>
  <c r="AL30" i="4"/>
  <c r="AL29" i="4"/>
  <c r="AL28" i="4"/>
  <c r="AL27" i="4"/>
  <c r="AL26" i="4"/>
  <c r="AL25" i="4"/>
  <c r="AL24" i="4"/>
  <c r="AL23" i="4"/>
  <c r="AL22" i="4"/>
  <c r="AL21" i="4"/>
  <c r="AL20" i="4"/>
  <c r="AL19" i="4"/>
  <c r="AL18" i="4"/>
  <c r="AL17" i="4"/>
  <c r="AL16" i="4"/>
  <c r="AL15" i="4"/>
  <c r="AL14" i="4"/>
  <c r="AL13" i="4"/>
  <c r="AL12" i="4"/>
  <c r="AL11" i="4"/>
  <c r="AL10" i="4"/>
  <c r="AL9" i="4"/>
  <c r="AL8" i="4"/>
  <c r="AL7" i="4"/>
  <c r="AL6" i="4"/>
  <c r="AL5" i="4"/>
  <c r="AL4" i="4"/>
  <c r="AL3" i="4"/>
  <c r="AL2" i="4"/>
  <c r="AK58" i="4"/>
  <c r="AK57" i="4"/>
  <c r="AK56" i="4"/>
  <c r="AK55" i="4"/>
  <c r="AK54" i="4"/>
  <c r="AK53" i="4"/>
  <c r="AK52" i="4"/>
  <c r="AK51" i="4"/>
  <c r="AK50" i="4"/>
  <c r="AK49" i="4"/>
  <c r="AK48" i="4"/>
  <c r="AK47" i="4"/>
  <c r="AK46" i="4"/>
  <c r="AK45" i="4"/>
  <c r="AK44" i="4"/>
  <c r="AK43" i="4"/>
  <c r="AK42" i="4"/>
  <c r="AK41" i="4"/>
  <c r="AK40" i="4"/>
  <c r="AK39" i="4"/>
  <c r="AK38" i="4"/>
  <c r="AK37" i="4"/>
  <c r="AK36" i="4"/>
  <c r="AK35" i="4"/>
  <c r="AK34" i="4"/>
  <c r="AK33" i="4"/>
  <c r="AK32" i="4"/>
  <c r="AK31" i="4"/>
  <c r="AK30" i="4"/>
  <c r="AK29" i="4"/>
  <c r="AK28" i="4"/>
  <c r="AK27" i="4"/>
  <c r="AK26" i="4"/>
  <c r="AK25" i="4"/>
  <c r="AK24" i="4"/>
  <c r="AK23" i="4"/>
  <c r="AK22" i="4"/>
  <c r="AK21" i="4"/>
  <c r="AK20" i="4"/>
  <c r="AK19" i="4"/>
  <c r="AK18" i="4"/>
  <c r="AK17" i="4"/>
  <c r="AK16" i="4"/>
  <c r="AK15" i="4"/>
  <c r="AK14" i="4"/>
  <c r="AK13" i="4"/>
  <c r="AK12" i="4"/>
  <c r="AK11" i="4"/>
  <c r="AK10" i="4"/>
  <c r="AK9" i="4"/>
  <c r="AK8" i="4"/>
  <c r="AK7" i="4"/>
  <c r="AK6" i="4"/>
  <c r="AK5" i="4"/>
  <c r="AK4" i="4"/>
  <c r="AK3" i="4"/>
  <c r="AK2" i="4"/>
  <c r="AI58" i="4"/>
  <c r="AI57" i="4"/>
  <c r="AI56" i="4"/>
  <c r="AI55" i="4"/>
  <c r="AI54" i="4"/>
  <c r="AI53" i="4"/>
  <c r="AI52" i="4"/>
  <c r="AI51" i="4"/>
  <c r="AI50" i="4"/>
  <c r="AI49" i="4"/>
  <c r="AI48" i="4"/>
  <c r="AI47" i="4"/>
  <c r="AI46" i="4"/>
  <c r="AI45" i="4"/>
  <c r="AI44" i="4"/>
  <c r="AI43" i="4"/>
  <c r="AI42" i="4"/>
  <c r="AI41" i="4"/>
  <c r="AI40" i="4"/>
  <c r="AI39" i="4"/>
  <c r="AI38" i="4"/>
  <c r="AI37" i="4"/>
  <c r="AI36" i="4"/>
  <c r="AI35" i="4"/>
  <c r="AI34" i="4"/>
  <c r="AI33" i="4"/>
  <c r="AI32" i="4"/>
  <c r="AI31" i="4"/>
  <c r="AI30" i="4"/>
  <c r="AI29" i="4"/>
  <c r="AI28" i="4"/>
  <c r="AI27" i="4"/>
  <c r="AI26" i="4"/>
  <c r="AI25" i="4"/>
  <c r="AI24" i="4"/>
  <c r="AI23" i="4"/>
  <c r="AI22" i="4"/>
  <c r="AI21" i="4"/>
  <c r="AI20" i="4"/>
  <c r="AI19" i="4"/>
  <c r="AI18" i="4"/>
  <c r="AI17" i="4"/>
  <c r="AI16" i="4"/>
  <c r="AI15" i="4"/>
  <c r="AI14" i="4"/>
  <c r="AI13" i="4"/>
  <c r="AI12" i="4"/>
  <c r="AI11" i="4"/>
  <c r="AI10" i="4"/>
  <c r="AI9" i="4"/>
  <c r="AI8" i="4"/>
  <c r="AI7" i="4"/>
  <c r="AI5" i="4"/>
  <c r="AI4" i="4"/>
  <c r="AI3" i="4"/>
  <c r="AI2" i="4"/>
  <c r="AI6" i="4"/>
  <c r="AH58" i="4"/>
  <c r="AH57" i="4"/>
  <c r="AH56" i="4"/>
  <c r="AH55" i="4"/>
  <c r="AH54" i="4"/>
  <c r="AH53" i="4"/>
  <c r="AH52" i="4"/>
  <c r="AH51" i="4"/>
  <c r="AH50" i="4"/>
  <c r="AH49" i="4"/>
  <c r="AH48" i="4"/>
  <c r="AH47" i="4"/>
  <c r="AH46" i="4"/>
  <c r="AH45" i="4"/>
  <c r="AH44" i="4"/>
  <c r="AH43" i="4"/>
  <c r="AH42" i="4"/>
  <c r="AH41" i="4"/>
  <c r="AH40" i="4"/>
  <c r="AH39" i="4"/>
  <c r="AH38" i="4"/>
  <c r="AH37" i="4"/>
  <c r="AH36" i="4"/>
  <c r="AH35" i="4"/>
  <c r="AH34" i="4"/>
  <c r="AH33" i="4"/>
  <c r="AH32" i="4"/>
  <c r="AH31" i="4"/>
  <c r="AH30" i="4"/>
  <c r="AH29" i="4"/>
  <c r="AH28" i="4"/>
  <c r="AH27" i="4"/>
  <c r="AH26" i="4"/>
  <c r="AH25" i="4"/>
  <c r="AH24" i="4"/>
  <c r="AH23" i="4"/>
  <c r="AH22" i="4"/>
  <c r="AH21" i="4"/>
  <c r="AH20" i="4"/>
  <c r="AH19" i="4"/>
  <c r="AH18" i="4"/>
  <c r="AH17" i="4"/>
  <c r="AH16" i="4"/>
  <c r="AH15" i="4"/>
  <c r="AH14" i="4"/>
  <c r="AH13" i="4"/>
  <c r="AH12" i="4"/>
  <c r="AH11" i="4"/>
  <c r="AH10" i="4"/>
  <c r="AH9" i="4"/>
  <c r="AH8" i="4"/>
  <c r="AH7" i="4"/>
  <c r="AH6" i="4"/>
  <c r="AH5" i="4"/>
  <c r="AH4" i="4"/>
  <c r="AH3" i="4"/>
  <c r="AH2" i="4"/>
  <c r="AG58" i="4"/>
  <c r="AF58" i="4"/>
  <c r="AG57" i="4"/>
  <c r="AF57" i="4"/>
  <c r="AG56" i="4"/>
  <c r="AF56" i="4"/>
  <c r="AG55" i="4"/>
  <c r="AF55" i="4"/>
  <c r="AG54" i="4"/>
  <c r="AF54" i="4"/>
  <c r="AG53" i="4"/>
  <c r="AF53" i="4"/>
  <c r="AG52" i="4"/>
  <c r="AF52" i="4"/>
  <c r="AG51" i="4"/>
  <c r="AF51" i="4"/>
  <c r="AG50" i="4"/>
  <c r="AF50" i="4"/>
  <c r="AG49" i="4"/>
  <c r="AF49" i="4"/>
  <c r="AG48" i="4"/>
  <c r="AF48" i="4"/>
  <c r="AG47" i="4"/>
  <c r="AF47" i="4"/>
  <c r="AG46" i="4"/>
  <c r="AF46" i="4"/>
  <c r="AG45" i="4"/>
  <c r="AF45" i="4"/>
  <c r="AG44" i="4"/>
  <c r="AF44" i="4"/>
  <c r="AG43" i="4"/>
  <c r="AF43" i="4"/>
  <c r="AG42" i="4"/>
  <c r="AF42" i="4"/>
  <c r="AG41" i="4"/>
  <c r="AF41" i="4"/>
  <c r="AG40" i="4"/>
  <c r="AF40" i="4"/>
  <c r="AG39" i="4"/>
  <c r="AF39" i="4"/>
  <c r="AG38" i="4"/>
  <c r="AF38" i="4"/>
  <c r="AG37" i="4"/>
  <c r="AF37" i="4"/>
  <c r="AG36" i="4"/>
  <c r="AF36" i="4"/>
  <c r="AG35" i="4"/>
  <c r="AF35" i="4"/>
  <c r="AG34" i="4"/>
  <c r="AF34" i="4"/>
  <c r="AG33" i="4"/>
  <c r="AF33" i="4"/>
  <c r="AG32" i="4"/>
  <c r="AF32" i="4"/>
  <c r="AG31" i="4"/>
  <c r="AF31" i="4"/>
  <c r="AG30" i="4"/>
  <c r="AF30" i="4"/>
  <c r="AG29" i="4"/>
  <c r="AF29" i="4"/>
  <c r="AG28" i="4"/>
  <c r="AF28" i="4"/>
  <c r="AG27" i="4"/>
  <c r="AF27" i="4"/>
  <c r="AG26" i="4"/>
  <c r="AF26" i="4"/>
  <c r="AG25" i="4"/>
  <c r="AF25" i="4"/>
  <c r="AG24" i="4"/>
  <c r="AF24" i="4"/>
  <c r="AG23" i="4"/>
  <c r="AF23" i="4"/>
  <c r="AG22" i="4"/>
  <c r="AF22" i="4"/>
  <c r="AG21" i="4"/>
  <c r="AF21" i="4"/>
  <c r="AG20" i="4"/>
  <c r="AF20" i="4"/>
  <c r="AG19" i="4"/>
  <c r="AF19" i="4"/>
  <c r="AG18" i="4"/>
  <c r="AF18" i="4"/>
  <c r="AG17" i="4"/>
  <c r="AF17" i="4"/>
  <c r="AG16" i="4"/>
  <c r="AF16" i="4"/>
  <c r="AG15" i="4"/>
  <c r="AF15" i="4"/>
  <c r="AG14" i="4"/>
  <c r="AF14" i="4"/>
  <c r="AG13" i="4"/>
  <c r="AF13" i="4"/>
  <c r="AG12" i="4"/>
  <c r="AF12" i="4"/>
  <c r="AG11" i="4"/>
  <c r="AF11" i="4"/>
  <c r="AG10" i="4"/>
  <c r="AF10" i="4"/>
  <c r="AG9" i="4"/>
  <c r="AF9" i="4"/>
  <c r="AG8" i="4"/>
  <c r="AF8" i="4"/>
  <c r="AG7" i="4"/>
  <c r="AF7" i="4"/>
  <c r="AG6" i="4"/>
  <c r="AF6" i="4"/>
  <c r="AG5" i="4"/>
  <c r="AF5" i="4"/>
  <c r="AG4" i="4"/>
  <c r="AF4" i="4"/>
  <c r="AG3" i="4"/>
  <c r="AF3" i="4"/>
  <c r="AG2" i="4"/>
  <c r="AF2"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2" i="4"/>
  <c r="AE58" i="4"/>
  <c r="AD58" i="4"/>
  <c r="AE57" i="4"/>
  <c r="AD57" i="4"/>
  <c r="AE56" i="4"/>
  <c r="AD56" i="4"/>
  <c r="AE55" i="4"/>
  <c r="AD55" i="4"/>
  <c r="AE54" i="4"/>
  <c r="AD54" i="4"/>
  <c r="AE53" i="4"/>
  <c r="AD53" i="4"/>
  <c r="AE52" i="4"/>
  <c r="AD52" i="4"/>
  <c r="AE51" i="4"/>
  <c r="AD51" i="4"/>
  <c r="AE50" i="4"/>
  <c r="AD50" i="4"/>
  <c r="AE49" i="4"/>
  <c r="AD49" i="4"/>
  <c r="AE48" i="4"/>
  <c r="AD48" i="4"/>
  <c r="AE47" i="4"/>
  <c r="AD47" i="4"/>
  <c r="AE46" i="4"/>
  <c r="AD46" i="4"/>
  <c r="AE45" i="4"/>
  <c r="AD45" i="4"/>
  <c r="AE44" i="4"/>
  <c r="AD44" i="4"/>
  <c r="AE43" i="4"/>
  <c r="AD43" i="4"/>
  <c r="AE42" i="4"/>
  <c r="AD42" i="4"/>
  <c r="AE41" i="4"/>
  <c r="AD41" i="4"/>
  <c r="AE40" i="4"/>
  <c r="AD40" i="4"/>
  <c r="AE39" i="4"/>
  <c r="AD39" i="4"/>
  <c r="AE38" i="4"/>
  <c r="AD38" i="4"/>
  <c r="AE37" i="4"/>
  <c r="AD37" i="4"/>
  <c r="AE36" i="4"/>
  <c r="AD36" i="4"/>
  <c r="AE35" i="4"/>
  <c r="AD35" i="4"/>
  <c r="AE34" i="4"/>
  <c r="AD34" i="4"/>
  <c r="AE33" i="4"/>
  <c r="AD33" i="4"/>
  <c r="AE32" i="4"/>
  <c r="AD32" i="4"/>
  <c r="AE31" i="4"/>
  <c r="AD31" i="4"/>
  <c r="AE30" i="4"/>
  <c r="AD30" i="4"/>
  <c r="AE29" i="4"/>
  <c r="AD29" i="4"/>
  <c r="AE28" i="4"/>
  <c r="AD28" i="4"/>
  <c r="AE27" i="4"/>
  <c r="AD27" i="4"/>
  <c r="AE26" i="4"/>
  <c r="AD26" i="4"/>
  <c r="AE25" i="4"/>
  <c r="AD25" i="4"/>
  <c r="AE24" i="4"/>
  <c r="AD24" i="4"/>
  <c r="AE23" i="4"/>
  <c r="AD23" i="4"/>
  <c r="AE22" i="4"/>
  <c r="AD22" i="4"/>
  <c r="AE21" i="4"/>
  <c r="AD21" i="4"/>
  <c r="AE20" i="4"/>
  <c r="AD20" i="4"/>
  <c r="AE19" i="4"/>
  <c r="AD19" i="4"/>
  <c r="AE18" i="4"/>
  <c r="AD18" i="4"/>
  <c r="AE17" i="4"/>
  <c r="AD17" i="4"/>
  <c r="AE16" i="4"/>
  <c r="AD16" i="4"/>
  <c r="AE15" i="4"/>
  <c r="AD15" i="4"/>
  <c r="AE14" i="4"/>
  <c r="AD14" i="4"/>
  <c r="AE13" i="4"/>
  <c r="AD13" i="4"/>
  <c r="AE12" i="4"/>
  <c r="AD12" i="4"/>
  <c r="AE11" i="4"/>
  <c r="AD11" i="4"/>
  <c r="AE10" i="4"/>
  <c r="AD10" i="4"/>
  <c r="AE9" i="4"/>
  <c r="AD9" i="4"/>
  <c r="AE8" i="4"/>
  <c r="AD8" i="4"/>
  <c r="AE7" i="4"/>
  <c r="AD7" i="4"/>
  <c r="AE6" i="4"/>
  <c r="AD6" i="4"/>
  <c r="AE5" i="4"/>
  <c r="AD5" i="4"/>
  <c r="AE4" i="4"/>
  <c r="AD4" i="4"/>
  <c r="AE3" i="4"/>
  <c r="AD3" i="4"/>
  <c r="AE2" i="4"/>
  <c r="AD2"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AC8" i="4"/>
  <c r="AC7" i="4"/>
  <c r="AC6" i="4"/>
  <c r="AC5" i="4"/>
  <c r="AC4" i="4"/>
  <c r="AC3" i="4"/>
  <c r="AC2" i="4"/>
  <c r="AA58" i="4"/>
  <c r="AA57" i="4"/>
  <c r="AA56" i="4"/>
  <c r="AA55" i="4"/>
  <c r="AA54" i="4"/>
  <c r="AA53" i="4"/>
  <c r="AA52" i="4"/>
  <c r="AA51" i="4"/>
  <c r="AA50" i="4"/>
  <c r="AA49" i="4"/>
  <c r="AA48" i="4"/>
  <c r="AA47" i="4"/>
  <c r="AA46" i="4"/>
  <c r="AA45" i="4"/>
  <c r="AA44" i="4"/>
  <c r="AA43" i="4"/>
  <c r="AA42" i="4"/>
  <c r="AA41" i="4"/>
  <c r="AA40" i="4"/>
  <c r="AA39" i="4"/>
  <c r="AA38" i="4"/>
  <c r="AA37" i="4"/>
  <c r="AA36" i="4"/>
  <c r="AA35" i="4"/>
  <c r="AA34" i="4"/>
  <c r="AA33" i="4"/>
  <c r="AA32" i="4"/>
  <c r="AA31" i="4"/>
  <c r="AA30" i="4"/>
  <c r="AA29" i="4"/>
  <c r="AA28" i="4"/>
  <c r="AA27" i="4"/>
  <c r="AA26" i="4"/>
  <c r="AA25" i="4"/>
  <c r="AA24" i="4"/>
  <c r="AA23" i="4"/>
  <c r="AA22" i="4"/>
  <c r="AA21" i="4"/>
  <c r="AA20" i="4"/>
  <c r="AA19" i="4"/>
  <c r="AA18" i="4"/>
  <c r="AA17" i="4"/>
  <c r="AA16" i="4"/>
  <c r="AA15" i="4"/>
  <c r="AA14" i="4"/>
  <c r="AA13" i="4"/>
  <c r="AA12" i="4"/>
  <c r="AA11" i="4"/>
  <c r="AA10" i="4"/>
  <c r="AA9" i="4"/>
  <c r="AA8" i="4"/>
  <c r="AA7" i="4"/>
  <c r="AA6" i="4"/>
  <c r="AA5" i="4"/>
  <c r="AA4" i="4"/>
  <c r="AA3" i="4"/>
  <c r="AA2" i="4"/>
  <c r="V58" i="4"/>
  <c r="V57" i="4"/>
  <c r="V56" i="4"/>
  <c r="V55" i="4"/>
  <c r="V54" i="4"/>
  <c r="V53" i="4"/>
  <c r="V52" i="4"/>
  <c r="V51" i="4"/>
  <c r="V50" i="4"/>
  <c r="V49" i="4"/>
  <c r="V48" i="4"/>
  <c r="V47" i="4"/>
  <c r="V46" i="4"/>
  <c r="V45" i="4"/>
  <c r="V44" i="4"/>
  <c r="V43" i="4"/>
  <c r="V42" i="4"/>
  <c r="V41" i="4"/>
  <c r="V40" i="4"/>
  <c r="V39" i="4"/>
  <c r="V38" i="4"/>
  <c r="V37" i="4"/>
  <c r="V36" i="4"/>
  <c r="V35" i="4"/>
  <c r="V34" i="4"/>
  <c r="V33" i="4"/>
  <c r="V32" i="4"/>
  <c r="V31" i="4"/>
  <c r="V30" i="4"/>
  <c r="V29" i="4"/>
  <c r="V28" i="4"/>
  <c r="V27" i="4"/>
  <c r="V26" i="4"/>
  <c r="V25" i="4"/>
  <c r="V24" i="4"/>
  <c r="V23" i="4"/>
  <c r="V22" i="4"/>
  <c r="V21" i="4"/>
  <c r="V20" i="4"/>
  <c r="V19" i="4"/>
  <c r="V18" i="4"/>
  <c r="V17" i="4"/>
  <c r="V16" i="4"/>
  <c r="V15" i="4"/>
  <c r="V14" i="4"/>
  <c r="V13" i="4"/>
  <c r="V12" i="4"/>
  <c r="V11" i="4"/>
  <c r="V10" i="4"/>
  <c r="V9" i="4"/>
  <c r="V8" i="4"/>
  <c r="V7" i="4"/>
  <c r="V6" i="4"/>
  <c r="V5" i="4"/>
  <c r="V4" i="4"/>
  <c r="V3" i="4"/>
  <c r="V2"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2"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2" i="4"/>
  <c r="N58" i="4"/>
  <c r="N57" i="4"/>
  <c r="N56" i="4"/>
  <c r="N55" i="4"/>
  <c r="N54" i="4"/>
  <c r="N53" i="4"/>
  <c r="N52" i="4"/>
  <c r="N51" i="4"/>
  <c r="N50" i="4"/>
  <c r="N49" i="4"/>
  <c r="N48" i="4"/>
  <c r="N47" i="4"/>
  <c r="N46" i="4"/>
  <c r="N45" i="4"/>
  <c r="N44" i="4"/>
  <c r="N43" i="4"/>
  <c r="N42" i="4"/>
  <c r="N41" i="4"/>
  <c r="N40" i="4"/>
  <c r="N39" i="4"/>
  <c r="N38" i="4"/>
  <c r="N37" i="4"/>
  <c r="N36" i="4"/>
  <c r="N35" i="4"/>
  <c r="N34" i="4"/>
  <c r="N33" i="4"/>
  <c r="N32" i="4"/>
  <c r="N31" i="4"/>
  <c r="N30" i="4"/>
  <c r="N29" i="4"/>
  <c r="N28" i="4"/>
  <c r="N27" i="4"/>
  <c r="N26" i="4"/>
  <c r="N25" i="4"/>
  <c r="N24" i="4"/>
  <c r="N23" i="4"/>
  <c r="N22" i="4"/>
  <c r="N21" i="4"/>
  <c r="N20" i="4"/>
  <c r="N19" i="4"/>
  <c r="N18" i="4"/>
  <c r="N17" i="4"/>
  <c r="N16" i="4"/>
  <c r="N15" i="4"/>
  <c r="N14" i="4"/>
  <c r="N13" i="4"/>
  <c r="N12" i="4"/>
  <c r="N11" i="4"/>
  <c r="N10" i="4"/>
  <c r="N9" i="4"/>
  <c r="N8" i="4"/>
  <c r="N7" i="4"/>
  <c r="N6" i="4"/>
  <c r="N5" i="4"/>
  <c r="N4" i="4"/>
  <c r="N3" i="4"/>
  <c r="N2"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 i="4"/>
  <c r="G58" i="4"/>
  <c r="F58" i="4"/>
  <c r="E58" i="4"/>
  <c r="G57" i="4"/>
  <c r="F57" i="4"/>
  <c r="E57" i="4"/>
  <c r="G56" i="4"/>
  <c r="F56" i="4"/>
  <c r="E56" i="4"/>
  <c r="G55" i="4"/>
  <c r="F55" i="4"/>
  <c r="E55" i="4"/>
  <c r="G54" i="4"/>
  <c r="F54" i="4"/>
  <c r="E54" i="4"/>
  <c r="G53" i="4"/>
  <c r="F53" i="4"/>
  <c r="E53" i="4"/>
  <c r="G52" i="4"/>
  <c r="F52" i="4"/>
  <c r="E52" i="4"/>
  <c r="G51" i="4"/>
  <c r="F51" i="4"/>
  <c r="E51" i="4"/>
  <c r="G50" i="4"/>
  <c r="F50" i="4"/>
  <c r="E50" i="4"/>
  <c r="G49" i="4"/>
  <c r="F49" i="4"/>
  <c r="E49" i="4"/>
  <c r="G48" i="4"/>
  <c r="F48" i="4"/>
  <c r="E48" i="4"/>
  <c r="G47" i="4"/>
  <c r="F47" i="4"/>
  <c r="E47" i="4"/>
  <c r="G46" i="4"/>
  <c r="F46" i="4"/>
  <c r="E46" i="4"/>
  <c r="G45" i="4"/>
  <c r="F45" i="4"/>
  <c r="E45" i="4"/>
  <c r="G44" i="4"/>
  <c r="F44" i="4"/>
  <c r="E44" i="4"/>
  <c r="G43" i="4"/>
  <c r="F43" i="4"/>
  <c r="E43" i="4"/>
  <c r="G42" i="4"/>
  <c r="F42" i="4"/>
  <c r="E42" i="4"/>
  <c r="G41" i="4"/>
  <c r="F41" i="4"/>
  <c r="E41" i="4"/>
  <c r="G40" i="4"/>
  <c r="F40" i="4"/>
  <c r="E40" i="4"/>
  <c r="G39" i="4"/>
  <c r="F39" i="4"/>
  <c r="E39" i="4"/>
  <c r="G38" i="4"/>
  <c r="F38" i="4"/>
  <c r="E38" i="4"/>
  <c r="G37" i="4"/>
  <c r="F37" i="4"/>
  <c r="E37" i="4"/>
  <c r="G36" i="4"/>
  <c r="F36" i="4"/>
  <c r="E36" i="4"/>
  <c r="G35" i="4"/>
  <c r="F35" i="4"/>
  <c r="E35" i="4"/>
  <c r="G34" i="4"/>
  <c r="F34" i="4"/>
  <c r="E34" i="4"/>
  <c r="G33" i="4"/>
  <c r="F33" i="4"/>
  <c r="E33" i="4"/>
  <c r="G32" i="4"/>
  <c r="F32" i="4"/>
  <c r="E32" i="4"/>
  <c r="G31" i="4"/>
  <c r="F31" i="4"/>
  <c r="E31" i="4"/>
  <c r="G30" i="4"/>
  <c r="F30" i="4"/>
  <c r="E30" i="4"/>
  <c r="G29" i="4"/>
  <c r="F29" i="4"/>
  <c r="E29" i="4"/>
  <c r="G28" i="4"/>
  <c r="F28" i="4"/>
  <c r="E28" i="4"/>
  <c r="G27" i="4"/>
  <c r="F27" i="4"/>
  <c r="E27" i="4"/>
  <c r="G26" i="4"/>
  <c r="F26" i="4"/>
  <c r="E26" i="4"/>
  <c r="G25" i="4"/>
  <c r="F25" i="4"/>
  <c r="E25" i="4"/>
  <c r="G24" i="4"/>
  <c r="F24" i="4"/>
  <c r="E24" i="4"/>
  <c r="G23" i="4"/>
  <c r="F23" i="4"/>
  <c r="E23" i="4"/>
  <c r="G22" i="4"/>
  <c r="F22" i="4"/>
  <c r="E22" i="4"/>
  <c r="G21" i="4"/>
  <c r="F21" i="4"/>
  <c r="E21" i="4"/>
  <c r="G20" i="4"/>
  <c r="F20" i="4"/>
  <c r="E20" i="4"/>
  <c r="G19" i="4"/>
  <c r="F19" i="4"/>
  <c r="E19" i="4"/>
  <c r="G18" i="4"/>
  <c r="F18" i="4"/>
  <c r="E18" i="4"/>
  <c r="G17" i="4"/>
  <c r="F17" i="4"/>
  <c r="E17" i="4"/>
  <c r="G16" i="4"/>
  <c r="F16" i="4"/>
  <c r="E16" i="4"/>
  <c r="G15" i="4"/>
  <c r="F15" i="4"/>
  <c r="E15" i="4"/>
  <c r="G14" i="4"/>
  <c r="F14" i="4"/>
  <c r="E14" i="4"/>
  <c r="G13" i="4"/>
  <c r="F13" i="4"/>
  <c r="E13" i="4"/>
  <c r="G12" i="4"/>
  <c r="F12" i="4"/>
  <c r="E12" i="4"/>
  <c r="G11" i="4"/>
  <c r="F11" i="4"/>
  <c r="E11" i="4"/>
  <c r="G10" i="4"/>
  <c r="F10" i="4"/>
  <c r="E10" i="4"/>
  <c r="G9" i="4"/>
  <c r="F9" i="4"/>
  <c r="E9" i="4"/>
  <c r="G8" i="4"/>
  <c r="F8" i="4"/>
  <c r="E8" i="4"/>
  <c r="G7" i="4"/>
  <c r="F7" i="4"/>
  <c r="E7" i="4"/>
  <c r="G6" i="4"/>
  <c r="F6" i="4"/>
  <c r="E6" i="4"/>
  <c r="G5" i="4"/>
  <c r="F5" i="4"/>
  <c r="E5" i="4"/>
  <c r="G4" i="4"/>
  <c r="F4" i="4"/>
  <c r="E4" i="4"/>
  <c r="G3" i="4"/>
  <c r="F3" i="4"/>
  <c r="E3" i="4"/>
  <c r="G2" i="4"/>
  <c r="F2" i="4"/>
  <c r="E2" i="4"/>
  <c r="D58" i="4"/>
  <c r="C58" i="4"/>
  <c r="B58" i="4"/>
  <c r="D57" i="4"/>
  <c r="C57" i="4"/>
  <c r="B57" i="4"/>
  <c r="D56" i="4"/>
  <c r="C56" i="4"/>
  <c r="B56" i="4"/>
  <c r="D55" i="4"/>
  <c r="C55" i="4"/>
  <c r="B55" i="4"/>
  <c r="D54" i="4"/>
  <c r="C54" i="4"/>
  <c r="B54" i="4"/>
  <c r="D53" i="4"/>
  <c r="C53" i="4"/>
  <c r="B53" i="4"/>
  <c r="D52" i="4"/>
  <c r="C52" i="4"/>
  <c r="B52" i="4"/>
  <c r="D51" i="4"/>
  <c r="C51" i="4"/>
  <c r="B51" i="4"/>
  <c r="D50" i="4"/>
  <c r="C50" i="4"/>
  <c r="B50" i="4"/>
  <c r="D49" i="4"/>
  <c r="C49" i="4"/>
  <c r="B49" i="4"/>
  <c r="D48" i="4"/>
  <c r="C48" i="4"/>
  <c r="B48" i="4"/>
  <c r="D47" i="4"/>
  <c r="C47" i="4"/>
  <c r="B47" i="4"/>
  <c r="D46" i="4"/>
  <c r="C46" i="4"/>
  <c r="B46" i="4"/>
  <c r="D45" i="4"/>
  <c r="C45" i="4"/>
  <c r="B45" i="4"/>
  <c r="D44" i="4"/>
  <c r="C44" i="4"/>
  <c r="B44" i="4"/>
  <c r="D43" i="4"/>
  <c r="C43" i="4"/>
  <c r="B43" i="4"/>
  <c r="D42" i="4"/>
  <c r="C42" i="4"/>
  <c r="B42" i="4"/>
  <c r="D41" i="4"/>
  <c r="C41" i="4"/>
  <c r="B41" i="4"/>
  <c r="D40" i="4"/>
  <c r="C40" i="4"/>
  <c r="B40" i="4"/>
  <c r="D39" i="4"/>
  <c r="C39" i="4"/>
  <c r="B39" i="4"/>
  <c r="D38" i="4"/>
  <c r="C38" i="4"/>
  <c r="B38" i="4"/>
  <c r="D37" i="4"/>
  <c r="C37" i="4"/>
  <c r="B37" i="4"/>
  <c r="D36" i="4"/>
  <c r="C36" i="4"/>
  <c r="B36" i="4"/>
  <c r="D35" i="4"/>
  <c r="C35" i="4"/>
  <c r="B35" i="4"/>
  <c r="D34" i="4"/>
  <c r="C34" i="4"/>
  <c r="B34" i="4"/>
  <c r="D33" i="4"/>
  <c r="C33" i="4"/>
  <c r="B33" i="4"/>
  <c r="D32" i="4"/>
  <c r="C32" i="4"/>
  <c r="B32" i="4"/>
  <c r="D31" i="4"/>
  <c r="C31" i="4"/>
  <c r="B31" i="4"/>
  <c r="D30" i="4"/>
  <c r="C30" i="4"/>
  <c r="B30" i="4"/>
  <c r="D29" i="4"/>
  <c r="C29" i="4"/>
  <c r="B29" i="4"/>
  <c r="D28" i="4"/>
  <c r="C28" i="4"/>
  <c r="B28" i="4"/>
  <c r="D27" i="4"/>
  <c r="C27" i="4"/>
  <c r="B27" i="4"/>
  <c r="D26" i="4"/>
  <c r="C26" i="4"/>
  <c r="B26" i="4"/>
  <c r="D25" i="4"/>
  <c r="C25" i="4"/>
  <c r="B25" i="4"/>
  <c r="D24" i="4"/>
  <c r="C24" i="4"/>
  <c r="B24" i="4"/>
  <c r="D23" i="4"/>
  <c r="C23" i="4"/>
  <c r="B23" i="4"/>
  <c r="D22" i="4"/>
  <c r="C22" i="4"/>
  <c r="B22" i="4"/>
  <c r="D21" i="4"/>
  <c r="C21" i="4"/>
  <c r="B21" i="4"/>
  <c r="D20" i="4"/>
  <c r="C20" i="4"/>
  <c r="B20" i="4"/>
  <c r="D19" i="4"/>
  <c r="C19" i="4"/>
  <c r="B19" i="4"/>
  <c r="D18" i="4"/>
  <c r="C18" i="4"/>
  <c r="B18" i="4"/>
  <c r="D17" i="4"/>
  <c r="C17" i="4"/>
  <c r="B17" i="4"/>
  <c r="D16" i="4"/>
  <c r="C16" i="4"/>
  <c r="B16" i="4"/>
  <c r="D15" i="4"/>
  <c r="C15" i="4"/>
  <c r="B15" i="4"/>
  <c r="D14" i="4"/>
  <c r="C14" i="4"/>
  <c r="B14" i="4"/>
  <c r="D13" i="4"/>
  <c r="C13" i="4"/>
  <c r="B13" i="4"/>
  <c r="D12" i="4"/>
  <c r="C12" i="4"/>
  <c r="B12" i="4"/>
  <c r="D11" i="4"/>
  <c r="C11" i="4"/>
  <c r="B11" i="4"/>
  <c r="D10" i="4"/>
  <c r="C10" i="4"/>
  <c r="B10" i="4"/>
  <c r="D9" i="4"/>
  <c r="C9" i="4"/>
  <c r="B9" i="4"/>
  <c r="D8" i="4"/>
  <c r="C8" i="4"/>
  <c r="B8" i="4"/>
  <c r="D7" i="4"/>
  <c r="C7" i="4"/>
  <c r="B7" i="4"/>
  <c r="D6" i="4"/>
  <c r="C6" i="4"/>
  <c r="B6" i="4"/>
  <c r="D5" i="4"/>
  <c r="C5" i="4"/>
  <c r="B5" i="4"/>
  <c r="D4" i="4"/>
  <c r="C4" i="4"/>
  <c r="B4" i="4"/>
  <c r="D3" i="4"/>
  <c r="C3" i="4"/>
  <c r="B3" i="4"/>
  <c r="D2" i="4"/>
  <c r="B2" i="4"/>
  <c r="C2" i="4"/>
  <c r="AX59" i="1" l="1"/>
  <c r="Q58" i="4" s="1"/>
  <c r="L59" i="1"/>
  <c r="C59" i="1"/>
  <c r="I58" i="4" s="1"/>
  <c r="B59" i="1"/>
  <c r="A58" i="4" s="1"/>
  <c r="AI5" i="3"/>
  <c r="AI6" i="3"/>
  <c r="AI7" i="3"/>
  <c r="AI8" i="3"/>
  <c r="AI9" i="3"/>
  <c r="AI10" i="3"/>
  <c r="AI11" i="3"/>
  <c r="AI12" i="3"/>
  <c r="AI13" i="3"/>
  <c r="AI14" i="3"/>
  <c r="AI15" i="3"/>
  <c r="AI16" i="3"/>
  <c r="AI17" i="3"/>
  <c r="AI18" i="3"/>
  <c r="AI19" i="3"/>
  <c r="AI20" i="3"/>
  <c r="AI21" i="3"/>
  <c r="AI22" i="3"/>
  <c r="AI23" i="3"/>
  <c r="AI24" i="3"/>
  <c r="AI25" i="3"/>
  <c r="AI26" i="3"/>
  <c r="AI27" i="3"/>
  <c r="AI28" i="3"/>
  <c r="AI29" i="3"/>
  <c r="AI30" i="3"/>
  <c r="AI31" i="3"/>
  <c r="AI32" i="3"/>
  <c r="AI33" i="3"/>
  <c r="AI34" i="3"/>
  <c r="AI35" i="3"/>
  <c r="AI36" i="3"/>
  <c r="AI37" i="3"/>
  <c r="AI38" i="3"/>
  <c r="AI39" i="3"/>
  <c r="AI40" i="3"/>
  <c r="AI41" i="3"/>
  <c r="AI42" i="3"/>
  <c r="AI43" i="3"/>
  <c r="AI44" i="3"/>
  <c r="AI45" i="3"/>
  <c r="AI46" i="3"/>
  <c r="AI47" i="3"/>
  <c r="AI48" i="3"/>
  <c r="AI49" i="3"/>
  <c r="AI50" i="3"/>
  <c r="AI51" i="3"/>
  <c r="AI52" i="3"/>
  <c r="AI53" i="3"/>
  <c r="AI54" i="3"/>
  <c r="AI55" i="3"/>
  <c r="AI56" i="3"/>
  <c r="AI57" i="3"/>
  <c r="AI58" i="3"/>
  <c r="AI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4"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N59" i="1" l="1"/>
  <c r="A1" i="1"/>
  <c r="B1" i="1"/>
  <c r="L5" i="3" l="1"/>
  <c r="P5" i="3"/>
  <c r="T5" i="3"/>
  <c r="U5" i="3"/>
  <c r="X5" i="3"/>
  <c r="AB5" i="3"/>
  <c r="AF5" i="3"/>
  <c r="AJ5" i="3"/>
  <c r="L6" i="3"/>
  <c r="P6" i="3"/>
  <c r="T6" i="3"/>
  <c r="U6" i="3"/>
  <c r="X6" i="3"/>
  <c r="AB6" i="3"/>
  <c r="AF6" i="3"/>
  <c r="AJ6" i="3"/>
  <c r="L7" i="3"/>
  <c r="P7" i="3"/>
  <c r="T7" i="3"/>
  <c r="U7" i="3"/>
  <c r="X7" i="3"/>
  <c r="AB7" i="3"/>
  <c r="AF7" i="3"/>
  <c r="AJ7" i="3"/>
  <c r="L8" i="3"/>
  <c r="P8" i="3"/>
  <c r="T8" i="3"/>
  <c r="U8" i="3"/>
  <c r="X8" i="3"/>
  <c r="AB8" i="3"/>
  <c r="AF8" i="3"/>
  <c r="AJ8" i="3"/>
  <c r="L9" i="3"/>
  <c r="P9" i="3"/>
  <c r="T9" i="3"/>
  <c r="U9" i="3"/>
  <c r="X9" i="3"/>
  <c r="AB9" i="3"/>
  <c r="AF9" i="3"/>
  <c r="AJ9" i="3"/>
  <c r="L10" i="3"/>
  <c r="P10" i="3"/>
  <c r="T10" i="3"/>
  <c r="U10" i="3"/>
  <c r="X10" i="3"/>
  <c r="AB10" i="3"/>
  <c r="AF10" i="3"/>
  <c r="AJ10" i="3"/>
  <c r="L11" i="3"/>
  <c r="P11" i="3"/>
  <c r="T11" i="3"/>
  <c r="U11" i="3"/>
  <c r="X11" i="3"/>
  <c r="AB11" i="3"/>
  <c r="AF11" i="3"/>
  <c r="AJ11" i="3"/>
  <c r="L12" i="3"/>
  <c r="P12" i="3"/>
  <c r="T12" i="3"/>
  <c r="U12" i="3"/>
  <c r="X12" i="3"/>
  <c r="AB12" i="3"/>
  <c r="AF12" i="3"/>
  <c r="AJ12" i="3"/>
  <c r="L13" i="3"/>
  <c r="P13" i="3"/>
  <c r="T13" i="3"/>
  <c r="U13" i="3"/>
  <c r="X13" i="3"/>
  <c r="AB13" i="3"/>
  <c r="AF13" i="3"/>
  <c r="AJ13" i="3"/>
  <c r="L14" i="3"/>
  <c r="P14" i="3"/>
  <c r="T14" i="3"/>
  <c r="U14" i="3"/>
  <c r="X14" i="3"/>
  <c r="AB14" i="3"/>
  <c r="AF14" i="3"/>
  <c r="AJ14" i="3"/>
  <c r="L15" i="3"/>
  <c r="P15" i="3"/>
  <c r="T15" i="3"/>
  <c r="U15" i="3"/>
  <c r="X15" i="3"/>
  <c r="AB15" i="3"/>
  <c r="AF15" i="3"/>
  <c r="AJ15" i="3"/>
  <c r="L16" i="3"/>
  <c r="P16" i="3"/>
  <c r="T16" i="3"/>
  <c r="U16" i="3"/>
  <c r="X16" i="3"/>
  <c r="AB16" i="3"/>
  <c r="AF16" i="3"/>
  <c r="AJ16" i="3"/>
  <c r="L17" i="3"/>
  <c r="P17" i="3"/>
  <c r="T17" i="3"/>
  <c r="U17" i="3"/>
  <c r="X17" i="3"/>
  <c r="AB17" i="3"/>
  <c r="AF17" i="3"/>
  <c r="AJ17" i="3"/>
  <c r="L18" i="3"/>
  <c r="P18" i="3"/>
  <c r="T18" i="3"/>
  <c r="U18" i="3"/>
  <c r="X18" i="3"/>
  <c r="AB18" i="3"/>
  <c r="AF18" i="3"/>
  <c r="AJ18" i="3"/>
  <c r="L19" i="3"/>
  <c r="P19" i="3"/>
  <c r="T19" i="3"/>
  <c r="U19" i="3"/>
  <c r="X19" i="3"/>
  <c r="AB19" i="3"/>
  <c r="AF19" i="3"/>
  <c r="AJ19" i="3"/>
  <c r="L20" i="3"/>
  <c r="P20" i="3"/>
  <c r="T20" i="3"/>
  <c r="U20" i="3"/>
  <c r="X20" i="3"/>
  <c r="AB20" i="3"/>
  <c r="AF20" i="3"/>
  <c r="AJ20" i="3"/>
  <c r="L21" i="3"/>
  <c r="P21" i="3"/>
  <c r="T21" i="3"/>
  <c r="U21" i="3"/>
  <c r="X21" i="3"/>
  <c r="AB21" i="3"/>
  <c r="AF21" i="3"/>
  <c r="AJ21" i="3"/>
  <c r="L22" i="3"/>
  <c r="P22" i="3"/>
  <c r="T22" i="3"/>
  <c r="U22" i="3"/>
  <c r="X22" i="3"/>
  <c r="AB22" i="3"/>
  <c r="AF22" i="3"/>
  <c r="AJ22" i="3"/>
  <c r="L23" i="3"/>
  <c r="P23" i="3"/>
  <c r="T23" i="3"/>
  <c r="U23" i="3"/>
  <c r="X23" i="3"/>
  <c r="AB23" i="3"/>
  <c r="AF23" i="3"/>
  <c r="AJ23" i="3"/>
  <c r="L24" i="3"/>
  <c r="P24" i="3"/>
  <c r="T24" i="3"/>
  <c r="U24" i="3"/>
  <c r="X24" i="3"/>
  <c r="AB24" i="3"/>
  <c r="AF24" i="3"/>
  <c r="AJ24" i="3"/>
  <c r="L25" i="3"/>
  <c r="P25" i="3"/>
  <c r="T25" i="3"/>
  <c r="U25" i="3"/>
  <c r="X25" i="3"/>
  <c r="AB25" i="3"/>
  <c r="AF25" i="3"/>
  <c r="AJ25" i="3"/>
  <c r="L26" i="3"/>
  <c r="P26" i="3"/>
  <c r="T26" i="3"/>
  <c r="U26" i="3"/>
  <c r="X26" i="3"/>
  <c r="AB26" i="3"/>
  <c r="AF26" i="3"/>
  <c r="AJ26" i="3"/>
  <c r="L27" i="3"/>
  <c r="P27" i="3"/>
  <c r="T27" i="3"/>
  <c r="U27" i="3"/>
  <c r="X27" i="3"/>
  <c r="AB27" i="3"/>
  <c r="AF27" i="3"/>
  <c r="AJ27" i="3"/>
  <c r="L28" i="3"/>
  <c r="P28" i="3"/>
  <c r="T28" i="3"/>
  <c r="U28" i="3"/>
  <c r="X28" i="3"/>
  <c r="AB28" i="3"/>
  <c r="AF28" i="3"/>
  <c r="AJ28" i="3"/>
  <c r="L29" i="3"/>
  <c r="P29" i="3"/>
  <c r="T29" i="3"/>
  <c r="U29" i="3"/>
  <c r="X29" i="3"/>
  <c r="AB29" i="3"/>
  <c r="AF29" i="3"/>
  <c r="AJ29" i="3"/>
  <c r="L30" i="3"/>
  <c r="P30" i="3"/>
  <c r="T30" i="3"/>
  <c r="U30" i="3"/>
  <c r="X30" i="3"/>
  <c r="AB30" i="3"/>
  <c r="AF30" i="3"/>
  <c r="AJ30" i="3"/>
  <c r="L31" i="3"/>
  <c r="P31" i="3"/>
  <c r="T31" i="3"/>
  <c r="U31" i="3"/>
  <c r="X31" i="3"/>
  <c r="AB31" i="3"/>
  <c r="AF31" i="3"/>
  <c r="AJ31" i="3"/>
  <c r="L32" i="3"/>
  <c r="P32" i="3"/>
  <c r="T32" i="3"/>
  <c r="U32" i="3"/>
  <c r="X32" i="3"/>
  <c r="AB32" i="3"/>
  <c r="AF32" i="3"/>
  <c r="AJ32" i="3"/>
  <c r="L33" i="3"/>
  <c r="P33" i="3"/>
  <c r="T33" i="3"/>
  <c r="U33" i="3"/>
  <c r="X33" i="3"/>
  <c r="AB33" i="3"/>
  <c r="AF33" i="3"/>
  <c r="AJ33" i="3"/>
  <c r="L34" i="3"/>
  <c r="P34" i="3"/>
  <c r="T34" i="3"/>
  <c r="U34" i="3"/>
  <c r="X34" i="3"/>
  <c r="AB34" i="3"/>
  <c r="AF34" i="3"/>
  <c r="AJ34" i="3"/>
  <c r="L35" i="3"/>
  <c r="P35" i="3"/>
  <c r="T35" i="3"/>
  <c r="U35" i="3"/>
  <c r="X35" i="3"/>
  <c r="AB35" i="3"/>
  <c r="AF35" i="3"/>
  <c r="AJ35" i="3"/>
  <c r="L36" i="3"/>
  <c r="P36" i="3"/>
  <c r="T36" i="3"/>
  <c r="U36" i="3"/>
  <c r="X36" i="3"/>
  <c r="AB36" i="3"/>
  <c r="AF36" i="3"/>
  <c r="AJ36" i="3"/>
  <c r="L37" i="3"/>
  <c r="P37" i="3"/>
  <c r="T37" i="3"/>
  <c r="U37" i="3"/>
  <c r="X37" i="3"/>
  <c r="AB37" i="3"/>
  <c r="AF37" i="3"/>
  <c r="AJ37" i="3"/>
  <c r="L38" i="3"/>
  <c r="P38" i="3"/>
  <c r="T38" i="3"/>
  <c r="U38" i="3"/>
  <c r="X38" i="3"/>
  <c r="AB38" i="3"/>
  <c r="AF38" i="3"/>
  <c r="AJ38" i="3"/>
  <c r="L39" i="3"/>
  <c r="P39" i="3"/>
  <c r="T39" i="3"/>
  <c r="U39" i="3"/>
  <c r="X39" i="3"/>
  <c r="AB39" i="3"/>
  <c r="AF39" i="3"/>
  <c r="AJ39" i="3"/>
  <c r="L40" i="3"/>
  <c r="P40" i="3"/>
  <c r="T40" i="3"/>
  <c r="U40" i="3"/>
  <c r="X40" i="3"/>
  <c r="AB40" i="3"/>
  <c r="AF40" i="3"/>
  <c r="AJ40" i="3"/>
  <c r="L41" i="3"/>
  <c r="P41" i="3"/>
  <c r="T41" i="3"/>
  <c r="U41" i="3"/>
  <c r="X41" i="3"/>
  <c r="AB41" i="3"/>
  <c r="AF41" i="3"/>
  <c r="AJ41" i="3"/>
  <c r="L42" i="3"/>
  <c r="P42" i="3"/>
  <c r="T42" i="3"/>
  <c r="U42" i="3"/>
  <c r="X42" i="3"/>
  <c r="AB42" i="3"/>
  <c r="AF42" i="3"/>
  <c r="AJ42" i="3"/>
  <c r="L43" i="3"/>
  <c r="P43" i="3"/>
  <c r="T43" i="3"/>
  <c r="U43" i="3"/>
  <c r="X43" i="3"/>
  <c r="AB43" i="3"/>
  <c r="AF43" i="3"/>
  <c r="AJ43" i="3"/>
  <c r="L44" i="3"/>
  <c r="P44" i="3"/>
  <c r="T44" i="3"/>
  <c r="U44" i="3"/>
  <c r="X44" i="3"/>
  <c r="AB44" i="3"/>
  <c r="AF44" i="3"/>
  <c r="AJ44" i="3"/>
  <c r="L45" i="3"/>
  <c r="P45" i="3"/>
  <c r="T45" i="3"/>
  <c r="U45" i="3"/>
  <c r="X45" i="3"/>
  <c r="AB45" i="3"/>
  <c r="AF45" i="3"/>
  <c r="AJ45" i="3"/>
  <c r="L46" i="3"/>
  <c r="P46" i="3"/>
  <c r="T46" i="3"/>
  <c r="U46" i="3"/>
  <c r="X46" i="3"/>
  <c r="AB46" i="3"/>
  <c r="AF46" i="3"/>
  <c r="AJ46" i="3"/>
  <c r="L47" i="3"/>
  <c r="P47" i="3"/>
  <c r="T47" i="3"/>
  <c r="U47" i="3"/>
  <c r="X47" i="3"/>
  <c r="AB47" i="3"/>
  <c r="AF47" i="3"/>
  <c r="AJ47" i="3"/>
  <c r="L48" i="3"/>
  <c r="P48" i="3"/>
  <c r="T48" i="3"/>
  <c r="U48" i="3"/>
  <c r="X48" i="3"/>
  <c r="AB48" i="3"/>
  <c r="AF48" i="3"/>
  <c r="AJ48" i="3"/>
  <c r="L49" i="3"/>
  <c r="P49" i="3"/>
  <c r="T49" i="3"/>
  <c r="U49" i="3"/>
  <c r="X49" i="3"/>
  <c r="AB49" i="3"/>
  <c r="AF49" i="3"/>
  <c r="AJ49" i="3"/>
  <c r="L50" i="3"/>
  <c r="P50" i="3"/>
  <c r="T50" i="3"/>
  <c r="U50" i="3"/>
  <c r="X50" i="3"/>
  <c r="AB50" i="3"/>
  <c r="AF50" i="3"/>
  <c r="AJ50" i="3"/>
  <c r="L51" i="3"/>
  <c r="P51" i="3"/>
  <c r="T51" i="3"/>
  <c r="U51" i="3"/>
  <c r="X51" i="3"/>
  <c r="AB51" i="3"/>
  <c r="AF51" i="3"/>
  <c r="AJ51" i="3"/>
  <c r="L52" i="3"/>
  <c r="P52" i="3"/>
  <c r="T52" i="3"/>
  <c r="U52" i="3"/>
  <c r="X52" i="3"/>
  <c r="AB52" i="3"/>
  <c r="AF52" i="3"/>
  <c r="AJ52" i="3"/>
  <c r="L53" i="3"/>
  <c r="P53" i="3"/>
  <c r="T53" i="3"/>
  <c r="U53" i="3"/>
  <c r="X53" i="3"/>
  <c r="AB53" i="3"/>
  <c r="AF53" i="3"/>
  <c r="AJ53" i="3"/>
  <c r="L54" i="3"/>
  <c r="P54" i="3"/>
  <c r="T54" i="3"/>
  <c r="U54" i="3"/>
  <c r="X54" i="3"/>
  <c r="AB54" i="3"/>
  <c r="AF54" i="3"/>
  <c r="AJ54" i="3"/>
  <c r="L55" i="3"/>
  <c r="P55" i="3"/>
  <c r="T55" i="3"/>
  <c r="U55" i="3"/>
  <c r="X55" i="3"/>
  <c r="AB55" i="3"/>
  <c r="AF55" i="3"/>
  <c r="AJ55" i="3"/>
  <c r="L56" i="3"/>
  <c r="P56" i="3"/>
  <c r="T56" i="3"/>
  <c r="U56" i="3"/>
  <c r="X56" i="3"/>
  <c r="AB56" i="3"/>
  <c r="AF56" i="3"/>
  <c r="AJ56" i="3"/>
  <c r="L57" i="3"/>
  <c r="P57" i="3"/>
  <c r="T57" i="3"/>
  <c r="U57" i="3"/>
  <c r="X57" i="3"/>
  <c r="AB57" i="3"/>
  <c r="AF57" i="3"/>
  <c r="AJ57" i="3"/>
  <c r="L58" i="3"/>
  <c r="P58" i="3"/>
  <c r="T58" i="3"/>
  <c r="U58" i="3"/>
  <c r="X58" i="3"/>
  <c r="AB58" i="3"/>
  <c r="AF58" i="3"/>
  <c r="AJ58" i="3"/>
  <c r="AJ4" i="3"/>
  <c r="AF4" i="3"/>
  <c r="AB4" i="3"/>
  <c r="X4" i="3"/>
  <c r="T4" i="3"/>
  <c r="U4" i="3" l="1"/>
  <c r="O4" i="3" l="1"/>
  <c r="P4" i="3" s="1"/>
  <c r="K4" i="3"/>
  <c r="L4" i="3" s="1"/>
  <c r="AX58" i="1"/>
  <c r="Q57" i="4" s="1"/>
  <c r="L58" i="1"/>
  <c r="C58" i="1"/>
  <c r="I57" i="4" s="1"/>
  <c r="B58" i="1"/>
  <c r="A57" i="4" s="1"/>
  <c r="B4" i="1"/>
  <c r="A3" i="4" s="1"/>
  <c r="B5" i="1"/>
  <c r="A4" i="4" s="1"/>
  <c r="B6" i="1"/>
  <c r="A5" i="4" s="1"/>
  <c r="B7" i="1"/>
  <c r="A6" i="4" s="1"/>
  <c r="B8" i="1"/>
  <c r="A7" i="4" s="1"/>
  <c r="B9" i="1"/>
  <c r="A8" i="4" s="1"/>
  <c r="B10" i="1"/>
  <c r="A9" i="4" s="1"/>
  <c r="B11" i="1"/>
  <c r="A10" i="4" s="1"/>
  <c r="B12" i="1"/>
  <c r="A11" i="4" s="1"/>
  <c r="B13" i="1"/>
  <c r="A12" i="4" s="1"/>
  <c r="B14" i="1"/>
  <c r="A13" i="4" s="1"/>
  <c r="B15" i="1"/>
  <c r="A14" i="4" s="1"/>
  <c r="B16" i="1"/>
  <c r="A15" i="4" s="1"/>
  <c r="B17" i="1"/>
  <c r="A16" i="4" s="1"/>
  <c r="B18" i="1"/>
  <c r="A17" i="4" s="1"/>
  <c r="B19" i="1"/>
  <c r="A18" i="4" s="1"/>
  <c r="B20" i="1"/>
  <c r="A19" i="4" s="1"/>
  <c r="B21" i="1"/>
  <c r="A20" i="4" s="1"/>
  <c r="B22" i="1"/>
  <c r="A21" i="4" s="1"/>
  <c r="B23" i="1"/>
  <c r="A22" i="4" s="1"/>
  <c r="B24" i="1"/>
  <c r="A23" i="4" s="1"/>
  <c r="B25" i="1"/>
  <c r="A24" i="4" s="1"/>
  <c r="B26" i="1"/>
  <c r="A25" i="4" s="1"/>
  <c r="B27" i="1"/>
  <c r="A26" i="4" s="1"/>
  <c r="B28" i="1"/>
  <c r="A27" i="4" s="1"/>
  <c r="B29" i="1"/>
  <c r="A28" i="4" s="1"/>
  <c r="B30" i="1"/>
  <c r="A29" i="4" s="1"/>
  <c r="B31" i="1"/>
  <c r="A30" i="4" s="1"/>
  <c r="B32" i="1"/>
  <c r="A31" i="4" s="1"/>
  <c r="B33" i="1"/>
  <c r="A32" i="4" s="1"/>
  <c r="B34" i="1"/>
  <c r="A33" i="4" s="1"/>
  <c r="B35" i="1"/>
  <c r="A34" i="4" s="1"/>
  <c r="B36" i="1"/>
  <c r="A35" i="4" s="1"/>
  <c r="B37" i="1"/>
  <c r="A36" i="4" s="1"/>
  <c r="B38" i="1"/>
  <c r="A37" i="4" s="1"/>
  <c r="B39" i="1"/>
  <c r="A38" i="4" s="1"/>
  <c r="B40" i="1"/>
  <c r="A39" i="4" s="1"/>
  <c r="B41" i="1"/>
  <c r="A40" i="4" s="1"/>
  <c r="B42" i="1"/>
  <c r="A41" i="4" s="1"/>
  <c r="B43" i="1"/>
  <c r="A42" i="4" s="1"/>
  <c r="B44" i="1"/>
  <c r="A43" i="4" s="1"/>
  <c r="B45" i="1"/>
  <c r="A44" i="4" s="1"/>
  <c r="B46" i="1"/>
  <c r="A45" i="4" s="1"/>
  <c r="B47" i="1"/>
  <c r="A46" i="4" s="1"/>
  <c r="B48" i="1"/>
  <c r="A47" i="4" s="1"/>
  <c r="B49" i="1"/>
  <c r="A48" i="4" s="1"/>
  <c r="B50" i="1"/>
  <c r="A49" i="4" s="1"/>
  <c r="B51" i="1"/>
  <c r="A50" i="4" s="1"/>
  <c r="B52" i="1"/>
  <c r="A51" i="4" s="1"/>
  <c r="B53" i="1"/>
  <c r="A52" i="4" s="1"/>
  <c r="B54" i="1"/>
  <c r="A53" i="4" s="1"/>
  <c r="B55" i="1"/>
  <c r="A54" i="4" s="1"/>
  <c r="B56" i="1"/>
  <c r="A55" i="4" s="1"/>
  <c r="B57" i="1"/>
  <c r="A56" i="4" s="1"/>
  <c r="B3" i="1"/>
  <c r="A2" i="4" s="1"/>
  <c r="AX57" i="1"/>
  <c r="Q56" i="4" s="1"/>
  <c r="L57" i="1"/>
  <c r="C57" i="1"/>
  <c r="I56" i="4" s="1"/>
  <c r="BE1" i="1"/>
  <c r="BF1" i="1"/>
  <c r="BG1" i="1"/>
  <c r="BH1" i="1"/>
  <c r="BI1" i="1"/>
  <c r="BJ1" i="1"/>
  <c r="BK1" i="1"/>
  <c r="BL1" i="1"/>
  <c r="BM1" i="1"/>
  <c r="BN1" i="1"/>
  <c r="BO1" i="1"/>
  <c r="BP1" i="1"/>
  <c r="BQ1" i="1"/>
  <c r="BB1" i="1"/>
  <c r="BA1" i="1"/>
  <c r="AZ1" i="1"/>
  <c r="AY1" i="1"/>
  <c r="N57" i="1" l="1"/>
  <c r="N58" i="1"/>
  <c r="C21" i="2"/>
  <c r="C12" i="2"/>
  <c r="H1" i="1" l="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T1" i="1"/>
  <c r="AU1" i="1"/>
  <c r="AV1" i="1"/>
  <c r="AW1" i="1"/>
  <c r="AX1" i="1"/>
  <c r="L3" i="1" l="1"/>
  <c r="C4" i="1" l="1"/>
  <c r="I3" i="4" s="1"/>
  <c r="C5" i="1"/>
  <c r="I4" i="4" s="1"/>
  <c r="C6" i="1"/>
  <c r="I5" i="4" s="1"/>
  <c r="C7" i="1"/>
  <c r="I6" i="4" s="1"/>
  <c r="C8" i="1"/>
  <c r="I7" i="4" s="1"/>
  <c r="C9" i="1"/>
  <c r="I8" i="4" s="1"/>
  <c r="C10" i="1"/>
  <c r="I9" i="4" s="1"/>
  <c r="C11" i="1"/>
  <c r="I10" i="4" s="1"/>
  <c r="C12" i="1"/>
  <c r="I11" i="4" s="1"/>
  <c r="C13" i="1"/>
  <c r="I12" i="4" s="1"/>
  <c r="C14" i="1"/>
  <c r="I13" i="4" s="1"/>
  <c r="C15" i="1"/>
  <c r="I14" i="4" s="1"/>
  <c r="C16" i="1"/>
  <c r="I15" i="4" s="1"/>
  <c r="C17" i="1"/>
  <c r="I16" i="4" s="1"/>
  <c r="C18" i="1"/>
  <c r="I17" i="4" s="1"/>
  <c r="C19" i="1"/>
  <c r="I18" i="4" s="1"/>
  <c r="C20" i="1"/>
  <c r="I19" i="4" s="1"/>
  <c r="C21" i="1"/>
  <c r="I20" i="4" s="1"/>
  <c r="C22" i="1"/>
  <c r="I21" i="4" s="1"/>
  <c r="C23" i="1"/>
  <c r="I22" i="4" s="1"/>
  <c r="C24" i="1"/>
  <c r="I23" i="4" s="1"/>
  <c r="C25" i="1"/>
  <c r="I24" i="4" s="1"/>
  <c r="C26" i="1"/>
  <c r="I25" i="4" s="1"/>
  <c r="C27" i="1"/>
  <c r="I26" i="4" s="1"/>
  <c r="C28" i="1"/>
  <c r="I27" i="4" s="1"/>
  <c r="C29" i="1"/>
  <c r="I28" i="4" s="1"/>
  <c r="C30" i="1"/>
  <c r="I29" i="4" s="1"/>
  <c r="C31" i="1"/>
  <c r="I30" i="4" s="1"/>
  <c r="C32" i="1"/>
  <c r="I31" i="4" s="1"/>
  <c r="C33" i="1"/>
  <c r="I32" i="4" s="1"/>
  <c r="C34" i="1"/>
  <c r="I33" i="4" s="1"/>
  <c r="C35" i="1"/>
  <c r="I34" i="4" s="1"/>
  <c r="C36" i="1"/>
  <c r="I35" i="4" s="1"/>
  <c r="C37" i="1"/>
  <c r="I36" i="4" s="1"/>
  <c r="C38" i="1"/>
  <c r="I37" i="4" s="1"/>
  <c r="C39" i="1"/>
  <c r="I38" i="4" s="1"/>
  <c r="C40" i="1"/>
  <c r="I39" i="4" s="1"/>
  <c r="C41" i="1"/>
  <c r="I40" i="4" s="1"/>
  <c r="C42" i="1"/>
  <c r="I41" i="4" s="1"/>
  <c r="C43" i="1"/>
  <c r="I42" i="4" s="1"/>
  <c r="C44" i="1"/>
  <c r="I43" i="4" s="1"/>
  <c r="C45" i="1"/>
  <c r="I44" i="4" s="1"/>
  <c r="C46" i="1"/>
  <c r="I45" i="4" s="1"/>
  <c r="C47" i="1"/>
  <c r="I46" i="4" s="1"/>
  <c r="C48" i="1"/>
  <c r="I47" i="4" s="1"/>
  <c r="C49" i="1"/>
  <c r="I48" i="4" s="1"/>
  <c r="C50" i="1"/>
  <c r="I49" i="4" s="1"/>
  <c r="C51" i="1"/>
  <c r="I50" i="4" s="1"/>
  <c r="C52" i="1"/>
  <c r="I51" i="4" s="1"/>
  <c r="C53" i="1"/>
  <c r="I52" i="4" s="1"/>
  <c r="C54" i="1"/>
  <c r="I53" i="4" s="1"/>
  <c r="C55" i="1"/>
  <c r="I54" i="4" s="1"/>
  <c r="C56" i="1"/>
  <c r="I55" i="4" s="1"/>
  <c r="C3" i="1"/>
  <c r="N3" i="1" l="1"/>
  <c r="I2" i="4"/>
  <c r="AX4" i="1"/>
  <c r="Q3" i="4" s="1"/>
  <c r="AX5" i="1"/>
  <c r="Q4" i="4" s="1"/>
  <c r="AX6" i="1"/>
  <c r="Q5" i="4" s="1"/>
  <c r="AX7" i="1"/>
  <c r="Q6" i="4" s="1"/>
  <c r="AX8" i="1"/>
  <c r="Q7" i="4" s="1"/>
  <c r="AX9" i="1"/>
  <c r="Q8" i="4" s="1"/>
  <c r="AX10" i="1"/>
  <c r="Q9" i="4" s="1"/>
  <c r="AX11" i="1"/>
  <c r="Q10" i="4" s="1"/>
  <c r="AX12" i="1"/>
  <c r="Q11" i="4" s="1"/>
  <c r="AX13" i="1"/>
  <c r="Q12" i="4" s="1"/>
  <c r="AX14" i="1"/>
  <c r="Q13" i="4" s="1"/>
  <c r="AX15" i="1"/>
  <c r="Q14" i="4" s="1"/>
  <c r="AX16" i="1"/>
  <c r="Q15" i="4" s="1"/>
  <c r="AX17" i="1"/>
  <c r="Q16" i="4" s="1"/>
  <c r="AX18" i="1"/>
  <c r="Q17" i="4" s="1"/>
  <c r="AX19" i="1"/>
  <c r="Q18" i="4" s="1"/>
  <c r="AX20" i="1"/>
  <c r="Q19" i="4" s="1"/>
  <c r="AX21" i="1"/>
  <c r="Q20" i="4" s="1"/>
  <c r="AX22" i="1"/>
  <c r="Q21" i="4" s="1"/>
  <c r="AX23" i="1"/>
  <c r="Q22" i="4" s="1"/>
  <c r="AX24" i="1"/>
  <c r="Q23" i="4" s="1"/>
  <c r="AX25" i="1"/>
  <c r="Q24" i="4" s="1"/>
  <c r="AX26" i="1"/>
  <c r="Q25" i="4" s="1"/>
  <c r="AX27" i="1"/>
  <c r="Q26" i="4" s="1"/>
  <c r="AX28" i="1"/>
  <c r="Q27" i="4" s="1"/>
  <c r="AX29" i="1"/>
  <c r="Q28" i="4" s="1"/>
  <c r="AX30" i="1"/>
  <c r="Q29" i="4" s="1"/>
  <c r="AX31" i="1"/>
  <c r="Q30" i="4" s="1"/>
  <c r="AX32" i="1"/>
  <c r="Q31" i="4" s="1"/>
  <c r="AX33" i="1"/>
  <c r="Q32" i="4" s="1"/>
  <c r="AX34" i="1"/>
  <c r="Q33" i="4" s="1"/>
  <c r="AX35" i="1"/>
  <c r="Q34" i="4" s="1"/>
  <c r="AX36" i="1"/>
  <c r="Q35" i="4" s="1"/>
  <c r="AX37" i="1"/>
  <c r="Q36" i="4" s="1"/>
  <c r="AX38" i="1"/>
  <c r="Q37" i="4" s="1"/>
  <c r="AX39" i="1"/>
  <c r="Q38" i="4" s="1"/>
  <c r="AX40" i="1"/>
  <c r="Q39" i="4" s="1"/>
  <c r="AX41" i="1"/>
  <c r="Q40" i="4" s="1"/>
  <c r="AX42" i="1"/>
  <c r="Q41" i="4" s="1"/>
  <c r="AX43" i="1"/>
  <c r="Q42" i="4" s="1"/>
  <c r="AX44" i="1"/>
  <c r="Q43" i="4" s="1"/>
  <c r="AX45" i="1"/>
  <c r="Q44" i="4" s="1"/>
  <c r="AX46" i="1"/>
  <c r="Q45" i="4" s="1"/>
  <c r="AX47" i="1"/>
  <c r="Q46" i="4" s="1"/>
  <c r="AX48" i="1"/>
  <c r="Q47" i="4" s="1"/>
  <c r="AX49" i="1"/>
  <c r="Q48" i="4" s="1"/>
  <c r="AX50" i="1"/>
  <c r="Q49" i="4" s="1"/>
  <c r="AX51" i="1"/>
  <c r="Q50" i="4" s="1"/>
  <c r="AX52" i="1"/>
  <c r="Q51" i="4" s="1"/>
  <c r="AX53" i="1"/>
  <c r="Q52" i="4" s="1"/>
  <c r="AX54" i="1"/>
  <c r="Q53" i="4" s="1"/>
  <c r="AX55" i="1"/>
  <c r="Q54" i="4" s="1"/>
  <c r="AX56" i="1"/>
  <c r="Q55" i="4" s="1"/>
  <c r="AX3" i="1"/>
  <c r="Q2" i="4" s="1"/>
  <c r="G1" i="1"/>
  <c r="L4" i="1"/>
  <c r="N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N28" i="1" s="1"/>
  <c r="L29" i="1"/>
  <c r="N29" i="1" s="1"/>
  <c r="L30" i="1"/>
  <c r="N30" i="1" s="1"/>
  <c r="L31" i="1"/>
  <c r="N31" i="1" s="1"/>
  <c r="L32" i="1"/>
  <c r="N32" i="1" s="1"/>
  <c r="L33" i="1"/>
  <c r="N33" i="1" s="1"/>
  <c r="L34" i="1"/>
  <c r="N34" i="1" s="1"/>
  <c r="L35" i="1"/>
  <c r="N35" i="1" s="1"/>
  <c r="L36" i="1"/>
  <c r="N36" i="1" s="1"/>
  <c r="L37" i="1"/>
  <c r="N37" i="1" s="1"/>
  <c r="L38" i="1"/>
  <c r="N38" i="1" s="1"/>
  <c r="L39" i="1"/>
  <c r="N39" i="1" s="1"/>
  <c r="L40" i="1"/>
  <c r="N40" i="1" s="1"/>
  <c r="L41" i="1"/>
  <c r="N41" i="1" s="1"/>
  <c r="L42" i="1"/>
  <c r="N42" i="1" s="1"/>
  <c r="L43" i="1"/>
  <c r="N43" i="1" s="1"/>
  <c r="L44" i="1"/>
  <c r="N44" i="1" s="1"/>
  <c r="L45" i="1"/>
  <c r="N45" i="1" s="1"/>
  <c r="L46" i="1"/>
  <c r="N46" i="1" s="1"/>
  <c r="L47" i="1"/>
  <c r="N47" i="1" s="1"/>
  <c r="L48" i="1"/>
  <c r="N48" i="1" s="1"/>
  <c r="L49" i="1"/>
  <c r="N49" i="1" s="1"/>
  <c r="L50" i="1"/>
  <c r="N50" i="1" s="1"/>
  <c r="L51" i="1"/>
  <c r="N51" i="1" s="1"/>
  <c r="L52" i="1"/>
  <c r="N52" i="1" s="1"/>
  <c r="L53" i="1"/>
  <c r="N53" i="1" s="1"/>
  <c r="L54" i="1"/>
  <c r="N54" i="1" s="1"/>
  <c r="L55" i="1"/>
  <c r="N55" i="1" s="1"/>
  <c r="L56" i="1"/>
  <c r="N56" i="1" s="1"/>
</calcChain>
</file>

<file path=xl/sharedStrings.xml><?xml version="1.0" encoding="utf-8"?>
<sst xmlns="http://schemas.openxmlformats.org/spreadsheetml/2006/main" count="29289" uniqueCount="1961">
  <si>
    <t>Blanks indicate the data is not in the Quicksure extract</t>
  </si>
  <si>
    <t>Basic excess</t>
  </si>
  <si>
    <t>Abacus field name</t>
  </si>
  <si>
    <t>Abacus selection option</t>
  </si>
  <si>
    <t>Hollard</t>
  </si>
  <si>
    <t xml:space="preserve">Subsidence, landslip or heave - extended cover </t>
  </si>
  <si>
    <t>No subsidence and landslip cover</t>
  </si>
  <si>
    <t>Subsidence &amp; Landslip</t>
  </si>
  <si>
    <t>Extended Cover</t>
  </si>
  <si>
    <t>Limited</t>
  </si>
  <si>
    <t>Subsidence, landslip or heave - Limited (Default)</t>
  </si>
  <si>
    <t>Voluntary excess</t>
  </si>
  <si>
    <t>Voluntary Excess</t>
  </si>
  <si>
    <t>Additional R1,000</t>
  </si>
  <si>
    <t>Additional R2,000</t>
  </si>
  <si>
    <t>Additional R3,000</t>
  </si>
  <si>
    <t>Additional R5,000</t>
  </si>
  <si>
    <t>Additional R10,000</t>
  </si>
  <si>
    <t>Additional R15,000</t>
  </si>
  <si>
    <t>Additional R20,000</t>
  </si>
  <si>
    <t>Class of Use</t>
  </si>
  <si>
    <t>Geyser Cover Extended Cover</t>
  </si>
  <si>
    <t>Private</t>
  </si>
  <si>
    <t>Business</t>
  </si>
  <si>
    <t>Geyser Cover - Extended Cover</t>
  </si>
  <si>
    <t>Yes</t>
  </si>
  <si>
    <t>Private/Business</t>
  </si>
  <si>
    <t>No</t>
  </si>
  <si>
    <t>For use in migration</t>
  </si>
  <si>
    <t>Cover Options</t>
  </si>
  <si>
    <t>Full cover</t>
  </si>
  <si>
    <t>Cover Type</t>
  </si>
  <si>
    <t>Claims in last 12 months</t>
  </si>
  <si>
    <t>Claim Free Years</t>
  </si>
  <si>
    <t>Claims in the last 12 to 24 Months</t>
  </si>
  <si>
    <t>Claims in the last 25 to 36 Months</t>
  </si>
  <si>
    <t>Supported</t>
  </si>
  <si>
    <t>U</t>
  </si>
  <si>
    <t>Unsupported</t>
  </si>
  <si>
    <t>S</t>
  </si>
  <si>
    <t>MIGDEF</t>
  </si>
  <si>
    <t>Premium payment frequency</t>
  </si>
  <si>
    <t>Monthly</t>
  </si>
  <si>
    <t>Annual</t>
  </si>
  <si>
    <t>Yes/No (for migration)</t>
  </si>
  <si>
    <t>N</t>
  </si>
  <si>
    <t>Y</t>
  </si>
  <si>
    <t>VAT</t>
  </si>
  <si>
    <t>Agency Code</t>
  </si>
  <si>
    <t>PWV</t>
  </si>
  <si>
    <t>OTHER</t>
  </si>
  <si>
    <t xml:space="preserve">Keys,locks and remote controls </t>
  </si>
  <si>
    <t>Keys, Locks and remote controls - Increased Cover</t>
  </si>
  <si>
    <t>Accidental damage to buildings - increased cover</t>
  </si>
  <si>
    <t>Accidental damage to fixed machinery – increased cover</t>
  </si>
  <si>
    <t>Accidental Damage -Increased Cover Fixed Machinery</t>
  </si>
  <si>
    <t>Type of home</t>
  </si>
  <si>
    <t xml:space="preserve"> Apartment above ground level</t>
  </si>
  <si>
    <t>Apartment above ground level</t>
  </si>
  <si>
    <t>Property Type</t>
  </si>
  <si>
    <t>Flat Above Ground Floor</t>
  </si>
  <si>
    <t xml:space="preserve"> Cluster/Town House</t>
  </si>
  <si>
    <t>Cluster/Town House</t>
  </si>
  <si>
    <t>Townhouse</t>
  </si>
  <si>
    <t xml:space="preserve"> Commune/Boarding House/ Residential hotel</t>
  </si>
  <si>
    <t>Commune</t>
  </si>
  <si>
    <t>Parkhome</t>
  </si>
  <si>
    <t>Property Usage</t>
  </si>
  <si>
    <t>Boarding House</t>
  </si>
  <si>
    <t xml:space="preserve"> Cottage/ Outbuilding</t>
  </si>
  <si>
    <t>Cottage</t>
  </si>
  <si>
    <t>Cottage/Outbuilding</t>
  </si>
  <si>
    <t xml:space="preserve"> Ground Floor Apartment</t>
  </si>
  <si>
    <t>Ground Floor Apartment</t>
  </si>
  <si>
    <t>Flat on Ground Floor</t>
  </si>
  <si>
    <t xml:space="preserve"> Holiday Apartment</t>
  </si>
  <si>
    <t>Holiday Apartment</t>
  </si>
  <si>
    <t>Property Residence Type</t>
  </si>
  <si>
    <t xml:space="preserve"> Holiday House</t>
  </si>
  <si>
    <t>Holiday House</t>
  </si>
  <si>
    <t xml:space="preserve"> Private Home (Default)</t>
  </si>
  <si>
    <t>Private Dwelling House</t>
  </si>
  <si>
    <t>Detached house/cottage</t>
  </si>
  <si>
    <t>Double Storey Dwelling</t>
  </si>
  <si>
    <t>Semi detached house/cottage</t>
  </si>
  <si>
    <t xml:space="preserve"> Retirement Home/Village</t>
  </si>
  <si>
    <t>Retirement Home/Village</t>
  </si>
  <si>
    <t>Property Situation</t>
  </si>
  <si>
    <t>Retirement Complex</t>
  </si>
  <si>
    <t xml:space="preserve"> Security Complex</t>
  </si>
  <si>
    <t>Security Complex</t>
  </si>
  <si>
    <t>Security Village / Complex</t>
  </si>
  <si>
    <t xml:space="preserve"> Run-Off   (Ensure the mapping exist but not selectable option)                                                                                                                                                                                     </t>
  </si>
  <si>
    <t>Run-Off</t>
  </si>
  <si>
    <t xml:space="preserve"> Registered Storage Facility</t>
  </si>
  <si>
    <t>Registered Storage Facility</t>
  </si>
  <si>
    <t>Storage Facility</t>
  </si>
  <si>
    <t>Power Surge Sum Insured</t>
  </si>
  <si>
    <t>None</t>
  </si>
  <si>
    <t>Not applicable</t>
  </si>
  <si>
    <t>Power Surge Increased Cover</t>
  </si>
  <si>
    <t>Power surge - increased cover</t>
  </si>
  <si>
    <t xml:space="preserve">Accidental damage </t>
  </si>
  <si>
    <t>Accidental Damage -Increased Cover</t>
  </si>
  <si>
    <t>Transaction Type</t>
  </si>
  <si>
    <t>New Business</t>
  </si>
  <si>
    <t>Mid term adjustment</t>
  </si>
  <si>
    <t>Renewal</t>
  </si>
  <si>
    <t>Wall construction</t>
  </si>
  <si>
    <t xml:space="preserve"> Brick</t>
  </si>
  <si>
    <t>Brick</t>
  </si>
  <si>
    <t xml:space="preserve"> Brick and Clay</t>
  </si>
  <si>
    <t>Brick and Clay</t>
  </si>
  <si>
    <t>Brick &amp; Clay</t>
  </si>
  <si>
    <t xml:space="preserve"> Clay</t>
  </si>
  <si>
    <t>Clay</t>
  </si>
  <si>
    <t xml:space="preserve"> Concrete</t>
  </si>
  <si>
    <t>Concrete</t>
  </si>
  <si>
    <t xml:space="preserve"> Non-standard</t>
  </si>
  <si>
    <t>Non-standard</t>
  </si>
  <si>
    <t>Non Standard</t>
  </si>
  <si>
    <t xml:space="preserve"> Other</t>
  </si>
  <si>
    <t>Other</t>
  </si>
  <si>
    <t xml:space="preserve"> Standard(Default)</t>
  </si>
  <si>
    <t>Standard</t>
  </si>
  <si>
    <t xml:space="preserve"> Stone</t>
  </si>
  <si>
    <t>Stone</t>
  </si>
  <si>
    <t xml:space="preserve"> Timber</t>
  </si>
  <si>
    <t>Timber</t>
  </si>
  <si>
    <t xml:space="preserve"> Wood and Brick</t>
  </si>
  <si>
    <t>Wood and Brick</t>
  </si>
  <si>
    <t>Prefabricated Sandwich Panels</t>
  </si>
  <si>
    <t>Timber/part timber framed metal</t>
  </si>
  <si>
    <t>Wood &amp; Brick</t>
  </si>
  <si>
    <t xml:space="preserve"> Run-Off</t>
  </si>
  <si>
    <t>Metal frame and fibre glass</t>
  </si>
  <si>
    <t xml:space="preserve"> Asbestos</t>
  </si>
  <si>
    <t>Asbestos</t>
  </si>
  <si>
    <t xml:space="preserve"> Timber frame with Gypsum cladding</t>
  </si>
  <si>
    <t>Timber Frame with Gypsum Cladding</t>
  </si>
  <si>
    <t>Roof construction</t>
  </si>
  <si>
    <t xml:space="preserve"> Chromadeck</t>
  </si>
  <si>
    <t>Chroma Deck</t>
  </si>
  <si>
    <t xml:space="preserve"> Corrugated Iron</t>
  </si>
  <si>
    <t>Metal</t>
  </si>
  <si>
    <t xml:space="preserve"> Non-Standard</t>
  </si>
  <si>
    <t>Fibre Cement Sheets</t>
  </si>
  <si>
    <t xml:space="preserve"> Shingles</t>
  </si>
  <si>
    <t xml:space="preserve"> Slate</t>
  </si>
  <si>
    <t xml:space="preserve"> Standard</t>
  </si>
  <si>
    <t xml:space="preserve"> Thatch</t>
  </si>
  <si>
    <t>Tiles</t>
  </si>
  <si>
    <t>Tile</t>
  </si>
  <si>
    <t>Perimeter Wall</t>
  </si>
  <si>
    <t xml:space="preserve"> No Fence / Wall</t>
  </si>
  <si>
    <t>Perimeter Protection</t>
  </si>
  <si>
    <t xml:space="preserve"> Wire Fence (Any Height)</t>
  </si>
  <si>
    <t>Wire Fence</t>
  </si>
  <si>
    <t xml:space="preserve"> Wire Fence (Any height)</t>
  </si>
  <si>
    <t xml:space="preserve"> Brick wall less than 1.8m</t>
  </si>
  <si>
    <t>Brick Wall lower than 1.8m</t>
  </si>
  <si>
    <t xml:space="preserve"> Brick wall lower than 1.8m</t>
  </si>
  <si>
    <t xml:space="preserve"> Brick Wall (At Least 1.8M)</t>
  </si>
  <si>
    <t>Brick Wall higher than 1.8m</t>
  </si>
  <si>
    <t xml:space="preserve"> Brick Wall higher than 1.8m</t>
  </si>
  <si>
    <t xml:space="preserve"> Brick Wall (At Least 1.8M) With Electric Fencing</t>
  </si>
  <si>
    <t>Brick Wall higher than 1.8m with electric fencing</t>
  </si>
  <si>
    <t xml:space="preserve"> Brick Wall higher than 1.8m with electric fencing</t>
  </si>
  <si>
    <t xml:space="preserve"> Pre-cast wall less than 1.8m</t>
  </si>
  <si>
    <t>Pre-cast Wall lower than 1.8m</t>
  </si>
  <si>
    <t xml:space="preserve"> Pre-cast wall lower than 1.8m</t>
  </si>
  <si>
    <t xml:space="preserve"> Precast Wall (At Least 1.8M)</t>
  </si>
  <si>
    <t>Pre-cast Wall higher than 1.8m</t>
  </si>
  <si>
    <t xml:space="preserve"> Pre-cast Wall higher than 1.8m</t>
  </si>
  <si>
    <t xml:space="preserve"> Pre-cast wall more than 1.8m with electric fencing</t>
  </si>
  <si>
    <t>Pre-cast Wall higher than 1.8m with electric fencing</t>
  </si>
  <si>
    <t xml:space="preserve"> Pre-cast higher than 1.8m with electric fencing</t>
  </si>
  <si>
    <t xml:space="preserve"> Palisade fence less than 1.8m</t>
  </si>
  <si>
    <t>Palisade Fence lower than 1.8m</t>
  </si>
  <si>
    <t xml:space="preserve"> Palisade fence lower than 1.8m</t>
  </si>
  <si>
    <t xml:space="preserve"> Palisade fence more than 1.8m</t>
  </si>
  <si>
    <t>Palisade Fence higher than 1.8m</t>
  </si>
  <si>
    <t xml:space="preserve"> Palisade fence higher than 1.8m</t>
  </si>
  <si>
    <t xml:space="preserve"> Palisade fence more than 1.8m with electric fencing</t>
  </si>
  <si>
    <t>Palisade Fence higher than 1.8m with electric fencing</t>
  </si>
  <si>
    <t xml:space="preserve"> Palisade fence higher than 1.8m with electric fencing</t>
  </si>
  <si>
    <t xml:space="preserve"> Wood fence less than 1.8m</t>
  </si>
  <si>
    <t>Wood Fence lower than 1.8m</t>
  </si>
  <si>
    <t xml:space="preserve"> Wood fence lower than 1.8m</t>
  </si>
  <si>
    <t xml:space="preserve"> Wood Fence (At Least 1.8M)</t>
  </si>
  <si>
    <t>Wood Fence higher than 1.8m</t>
  </si>
  <si>
    <t xml:space="preserve"> Wood Fence higher than 1.8m</t>
  </si>
  <si>
    <t xml:space="preserve"> Wood fence more than 1.8m with electric fencing</t>
  </si>
  <si>
    <t>Wood Fence higher than 1.8m with electric fencing</t>
  </si>
  <si>
    <t xml:space="preserve"> Wood fence higher than 1.8m with electric fencing</t>
  </si>
  <si>
    <t xml:space="preserve"> Electric Fencing only</t>
  </si>
  <si>
    <t>Electric Fencing only</t>
  </si>
  <si>
    <t xml:space="preserve"> Unknown (Default)</t>
  </si>
  <si>
    <t>Unknown</t>
  </si>
  <si>
    <t>Retired</t>
  </si>
  <si>
    <t xml:space="preserve"> </t>
  </si>
  <si>
    <t>Fire Retardant</t>
  </si>
  <si>
    <t>Lightning Conductor</t>
  </si>
  <si>
    <t>Security</t>
  </si>
  <si>
    <t>Burglar Bars and Security Doors</t>
  </si>
  <si>
    <t>Electric Fence</t>
  </si>
  <si>
    <t xml:space="preserve">Guarded Access/High Security </t>
  </si>
  <si>
    <t>Linked Alarm</t>
  </si>
  <si>
    <t xml:space="preserve">Run Off </t>
  </si>
  <si>
    <t>Paying Off your motorcycle</t>
  </si>
  <si>
    <t>Not included/required</t>
  </si>
  <si>
    <t>5% of sum insured</t>
  </si>
  <si>
    <t>10% of sum insured</t>
  </si>
  <si>
    <t>15% of sum insured</t>
  </si>
  <si>
    <t>20% of sum insured</t>
  </si>
  <si>
    <t>Yes/No</t>
  </si>
  <si>
    <t>Third Party Liability</t>
  </si>
  <si>
    <t>Comprehensive (Default)</t>
  </si>
  <si>
    <t>Third Party, Fire and Theft</t>
  </si>
  <si>
    <t>Third Party</t>
  </si>
  <si>
    <t>Basis of settlement</t>
  </si>
  <si>
    <t>Agreed</t>
  </si>
  <si>
    <t>Retail</t>
  </si>
  <si>
    <t>Timber frame with Gypsum cladding</t>
  </si>
  <si>
    <t>No Fence / Wall</t>
  </si>
  <si>
    <t>Wire Fence (Any Height)</t>
  </si>
  <si>
    <t>Brick wall less than 1.8m</t>
  </si>
  <si>
    <t>Brick Wall (At Least 1.8M)</t>
  </si>
  <si>
    <t>Brick Wall (At Least 1.8M) With Electric Fencing</t>
  </si>
  <si>
    <t>Pre-cast wall less than 1.8m</t>
  </si>
  <si>
    <t>Precast Wall (At Least 1.8M)</t>
  </si>
  <si>
    <t>Pre-cast wall more than 1.8m with electric fencing</t>
  </si>
  <si>
    <t>Palisade fence less than 1.8m</t>
  </si>
  <si>
    <t>Palisade fence more than 1.8m</t>
  </si>
  <si>
    <t>Palisade fence more than 1.8m with electric fencing</t>
  </si>
  <si>
    <t>Wood fence less than 1.8m</t>
  </si>
  <si>
    <t>Wood Fence (At Least 1.8M)</t>
  </si>
  <si>
    <t>Wood fence more than 1.8m with electric fencing</t>
  </si>
  <si>
    <t>Agencycode</t>
  </si>
  <si>
    <t>Test case</t>
  </si>
  <si>
    <t>Quote date</t>
  </si>
  <si>
    <t>Effective date</t>
  </si>
  <si>
    <t>Rating date</t>
  </si>
  <si>
    <t>Item inception date</t>
  </si>
  <si>
    <t>Transaction type</t>
  </si>
  <si>
    <t>Claims 12 Months</t>
  </si>
  <si>
    <t>Claims 13 - 24 Months</t>
  </si>
  <si>
    <t>Claims 25 - 36 Months</t>
  </si>
  <si>
    <t>Date of Birth</t>
  </si>
  <si>
    <t>Test ID Number</t>
  </si>
  <si>
    <t>age</t>
  </si>
  <si>
    <t>Standard Excess</t>
  </si>
  <si>
    <t>Address - Postal code</t>
  </si>
  <si>
    <t>Suburb</t>
  </si>
  <si>
    <t>Province</t>
  </si>
  <si>
    <t>Sum insured</t>
  </si>
  <si>
    <t>Building roof construction</t>
  </si>
  <si>
    <t>SABS approved fire retardant</t>
  </si>
  <si>
    <t>Lightning conductor</t>
  </si>
  <si>
    <t>Surge protection (SANS)</t>
  </si>
  <si>
    <t>Type of residence</t>
  </si>
  <si>
    <t>Residence Type</t>
  </si>
  <si>
    <t>Perimeter wall</t>
  </si>
  <si>
    <t>Linked alarm</t>
  </si>
  <si>
    <t xml:space="preserve">High-security complex </t>
  </si>
  <si>
    <t>Security gates on all exit doors</t>
  </si>
  <si>
    <t>Burglar bars on all opening windows</t>
  </si>
  <si>
    <t>Locality</t>
  </si>
  <si>
    <t>Extension AD fix machinery</t>
  </si>
  <si>
    <t>Extension AD fix mac SI</t>
  </si>
  <si>
    <t>Extension geyser wear</t>
  </si>
  <si>
    <t>Extension Key lock</t>
  </si>
  <si>
    <t>Extension Key lock SI</t>
  </si>
  <si>
    <t>Extension Power surge</t>
  </si>
  <si>
    <t>Extension power surge SI</t>
  </si>
  <si>
    <t>Extension subsidence cover</t>
  </si>
  <si>
    <t>Extension subsidence cover option</t>
  </si>
  <si>
    <t>Extension accidental damage</t>
  </si>
  <si>
    <t>Extension accidental damage SI</t>
  </si>
  <si>
    <t>Retirement Adjustment</t>
  </si>
  <si>
    <t>Occupancy</t>
  </si>
  <si>
    <t>Days per year unoccupied</t>
  </si>
  <si>
    <t>Holiday Home Adjustment?</t>
  </si>
  <si>
    <t>Number of Car items on policy</t>
  </si>
  <si>
    <t>Number of Buildings items on policy</t>
  </si>
  <si>
    <t>Number of Contents items on policy</t>
  </si>
  <si>
    <t>Contents Sum insured at the same risk address</t>
  </si>
  <si>
    <t>Unspec All Risks Sum insured</t>
  </si>
  <si>
    <t>Quote Message</t>
  </si>
  <si>
    <t>Rule No</t>
  </si>
  <si>
    <t>Frontend</t>
  </si>
  <si>
    <t>Initial Dev</t>
  </si>
  <si>
    <t>Dev</t>
  </si>
  <si>
    <t>SIT</t>
  </si>
  <si>
    <t>UAT</t>
  </si>
  <si>
    <t>Partner Integration</t>
  </si>
  <si>
    <t>Policy Schedule</t>
  </si>
  <si>
    <t>What are we testing</t>
  </si>
  <si>
    <t>Checklist</t>
  </si>
  <si>
    <t>Priority</t>
  </si>
  <si>
    <t>Checked (Y/N?)</t>
  </si>
  <si>
    <t>Lyndall Notes</t>
  </si>
  <si>
    <t>Amalinda</t>
  </si>
  <si>
    <t>East London</t>
  </si>
  <si>
    <t>MAIN</t>
  </si>
  <si>
    <t>Occupied during day</t>
  </si>
  <si>
    <t>n/a</t>
  </si>
  <si>
    <t>End to End Testing</t>
  </si>
  <si>
    <t>Checked</t>
  </si>
  <si>
    <t>Bloemfontein</t>
  </si>
  <si>
    <t>Free State</t>
  </si>
  <si>
    <t>SECOND</t>
  </si>
  <si>
    <t>The accumulation for a home with a standard roof exceeds the RAL limit. The policy must be referred to Hollard</t>
  </si>
  <si>
    <t>Pietermaritzburg</t>
  </si>
  <si>
    <t>Kwa-Zulu Natal</t>
  </si>
  <si>
    <t>Farm/small holding/plot</t>
  </si>
  <si>
    <t>Hillcrest</t>
  </si>
  <si>
    <t>Golf course/Park/Vacant</t>
  </si>
  <si>
    <t>The Building is used as a commune, boarding house or residential hotel. The policy must be referred to Hollard.</t>
  </si>
  <si>
    <t xml:space="preserve">Industrial area </t>
  </si>
  <si>
    <t xml:space="preserve">Unoccupied 60 days + </t>
  </si>
  <si>
    <t>Extended subsidence, landslip or heave cover has been selected. The policy must be referred to Hollard.</t>
  </si>
  <si>
    <t>Forest Town</t>
  </si>
  <si>
    <t>Gauteng</t>
  </si>
  <si>
    <t>Next to highway/Railway line</t>
  </si>
  <si>
    <t>Unoccupied during day (normal)</t>
  </si>
  <si>
    <t>Bassonia Rock</t>
  </si>
  <si>
    <t xml:space="preserve">Next to shops/cafes </t>
  </si>
  <si>
    <t>Somerset West</t>
  </si>
  <si>
    <t>Western Cape</t>
  </si>
  <si>
    <t>Residential – developing /established (Default)</t>
  </si>
  <si>
    <t>The buildings of a home with a standard roof exceeds the RAL limit. The policy must be referred to Hollard</t>
  </si>
  <si>
    <t>Witbank</t>
  </si>
  <si>
    <t>Mpumalanga</t>
  </si>
  <si>
    <t>Polokwane</t>
  </si>
  <si>
    <t>Limpopo</t>
  </si>
  <si>
    <t>Rustenburg</t>
  </si>
  <si>
    <t>North West</t>
  </si>
  <si>
    <t>Please note: Increased power surge cover is limited until a power surge protection device has been installed in the building or at the individual fixed machinery plug points. Please make your client aware of this requirement  and that an additional excess will apply if the surge protection is not fitted to the DB board, as explained in the excess and limits.</t>
  </si>
  <si>
    <t>Kimberley</t>
  </si>
  <si>
    <t>Northern Cape</t>
  </si>
  <si>
    <t>The minimum security requirements have not been met. The policy must be referred to Hollard.</t>
  </si>
  <si>
    <t>Bloubergstrand</t>
  </si>
  <si>
    <t>Rondebosch</t>
  </si>
  <si>
    <t>Fairland</t>
  </si>
  <si>
    <t>Amberfield</t>
  </si>
  <si>
    <t>Alberton</t>
  </si>
  <si>
    <t>detailed message not displaying on the test case</t>
  </si>
  <si>
    <t>Alexandra</t>
  </si>
  <si>
    <t xml:space="preserve"> R10,000</t>
  </si>
  <si>
    <t xml:space="preserve"> R30,000</t>
  </si>
  <si>
    <t xml:space="preserve"> R50,000</t>
  </si>
  <si>
    <t>We do not offer Buildings cover for buildings with walls made of asbestos. The policy must be referred to Hollard.</t>
  </si>
  <si>
    <t xml:space="preserve"> R100,000</t>
  </si>
  <si>
    <t>The Building's walls are constructed of a Timber frame with Gypsum cladding. The policy must be referred to Hollard.</t>
  </si>
  <si>
    <t xml:space="preserve"> R250,000</t>
  </si>
  <si>
    <t>Atlas Park</t>
  </si>
  <si>
    <t>The Building has a roof made of non-standard material and is not equipped with surge protection or lightning conductor. The policy must be referred to Hollard.</t>
  </si>
  <si>
    <t>Rondebosch East</t>
  </si>
  <si>
    <t>Cape Town</t>
  </si>
  <si>
    <t>The accumulation for a thatch or non-standard building exceeds the RAL limit. The policy must be referred to Hollard.</t>
  </si>
  <si>
    <t>The premises has an outbuilding made of non-standard material which is bigger than 15% of the main building. The outbuilding must be as a separate risk with the correct wall and or roof type.</t>
  </si>
  <si>
    <t>AgencyCode</t>
  </si>
  <si>
    <t xml:space="preserve"> Private Home </t>
  </si>
  <si>
    <t>Quicksure</t>
  </si>
  <si>
    <t>Ilanga</t>
  </si>
  <si>
    <t>AonP</t>
  </si>
  <si>
    <t>PSG</t>
  </si>
  <si>
    <t xml:space="preserve">Subsidence, landslip or heave - Limited </t>
  </si>
  <si>
    <t xml:space="preserve"> Unknown </t>
  </si>
  <si>
    <t>Claims 12 months</t>
  </si>
  <si>
    <t>Claims 24 months</t>
  </si>
  <si>
    <t>Claims 36 months</t>
  </si>
  <si>
    <t>NCD</t>
  </si>
  <si>
    <t>Area</t>
  </si>
  <si>
    <t>Use</t>
  </si>
  <si>
    <t>Source</t>
  </si>
  <si>
    <t>Quote process code</t>
  </si>
  <si>
    <t>Holiday home indicator</t>
  </si>
  <si>
    <t>Other family members residing</t>
  </si>
  <si>
    <t>Other non-family members residing</t>
  </si>
  <si>
    <t>Perimeter wall type</t>
  </si>
  <si>
    <t>Fire retardent</t>
  </si>
  <si>
    <t>Dwelling type</t>
  </si>
  <si>
    <t>Extended subsidence cover</t>
  </si>
  <si>
    <t>Plot</t>
  </si>
  <si>
    <t>Extension subsidence Dolomite</t>
  </si>
  <si>
    <t>RPL</t>
  </si>
  <si>
    <t>House</t>
  </si>
  <si>
    <t>Expected premiums</t>
  </si>
  <si>
    <t>Main item premium testing</t>
  </si>
  <si>
    <t>Accidental damage to Fixed machinery premium testing</t>
  </si>
  <si>
    <t>Geyser Wear and Tear premium testing</t>
  </si>
  <si>
    <t>Keys, Locks and Remote Controls premium testing</t>
  </si>
  <si>
    <t>Power Surge premium testing</t>
  </si>
  <si>
    <t>Subsidence and Landslip premium testing</t>
  </si>
  <si>
    <t>Accidental Damage premium testing</t>
  </si>
  <si>
    <t>Final premium premium testing</t>
  </si>
  <si>
    <t>Base premium</t>
  </si>
  <si>
    <t xml:space="preserve">Accidental damage to Fixed machinery premium </t>
  </si>
  <si>
    <t xml:space="preserve">Geyser Wear and Tear premium </t>
  </si>
  <si>
    <t xml:space="preserve">Keys, Locks and Remote Controls premium </t>
  </si>
  <si>
    <t xml:space="preserve">Power Surge premium </t>
  </si>
  <si>
    <t xml:space="preserve">Subsidence and Landslip premium </t>
  </si>
  <si>
    <t xml:space="preserve">Accidental Damage premium </t>
  </si>
  <si>
    <t>Total premium</t>
  </si>
  <si>
    <t>Risk premium (Frontend)</t>
  </si>
  <si>
    <t>Risk premium diff</t>
  </si>
  <si>
    <t>Risk premium test</t>
  </si>
  <si>
    <t>Risk Premium Test comment</t>
  </si>
  <si>
    <t>Accidental damage to Fixed machinery (Frontend)</t>
  </si>
  <si>
    <t>Accidental damage to Fixed machinery Diff</t>
  </si>
  <si>
    <t>Accidental damage to Fixed machinery Test</t>
  </si>
  <si>
    <t>Accidental damage to Fixed machinery Test comment</t>
  </si>
  <si>
    <t>Geyser Wear and Tear (Frontend)</t>
  </si>
  <si>
    <t>Geyser Wear and Tear Diff</t>
  </si>
  <si>
    <t>Geyser Wear and Tear Test</t>
  </si>
  <si>
    <t>Geyser Wear and Tear Test comment</t>
  </si>
  <si>
    <t>Keys, Locks and Remote Controls (Frontend)</t>
  </si>
  <si>
    <t>Keys, Locks and Remote Controls Diff</t>
  </si>
  <si>
    <t>Keys, Locks and Remote Controls Test</t>
  </si>
  <si>
    <t>Keys, Locks and Remote Controls Test comment</t>
  </si>
  <si>
    <t>Power Surge (Frontend)</t>
  </si>
  <si>
    <t>Power Surge Diff</t>
  </si>
  <si>
    <t>Power Surge Test</t>
  </si>
  <si>
    <t>Power Surge Test comment</t>
  </si>
  <si>
    <t>Subsidence and Landslip (Frontend)</t>
  </si>
  <si>
    <t>Subsidence and Landslip Diff</t>
  </si>
  <si>
    <t>Subsidence and Landslip Test</t>
  </si>
  <si>
    <t>Subsidence and Landslip Test comment</t>
  </si>
  <si>
    <t>Accidental Damage (Frontend)</t>
  </si>
  <si>
    <t>Accidental Damage Diff</t>
  </si>
  <si>
    <t>Accidental Damage Test</t>
  </si>
  <si>
    <t>Accidental Damage Test comment</t>
  </si>
  <si>
    <t>Final premium (Frontend)</t>
  </si>
  <si>
    <t>Final premium Diff</t>
  </si>
  <si>
    <t>Final premium Test</t>
  </si>
  <si>
    <t>Final premium Test comment</t>
  </si>
  <si>
    <t>Fire flood &amp; storm</t>
  </si>
  <si>
    <t>Hail</t>
  </si>
  <si>
    <t>Geyser &amp; consequential damage</t>
  </si>
  <si>
    <t>Accidental Damage</t>
  </si>
  <si>
    <t>Theft &amp; Malicious damage</t>
  </si>
  <si>
    <t>Other perils</t>
  </si>
  <si>
    <t>Total template risk premium</t>
  </si>
  <si>
    <t>Excess_Adj</t>
  </si>
  <si>
    <t>Voluntary_Excess_Adj</t>
  </si>
  <si>
    <t>Admin_Amount</t>
  </si>
  <si>
    <t>Admin_Percentage</t>
  </si>
  <si>
    <t>Commission</t>
  </si>
  <si>
    <t>Margin</t>
  </si>
  <si>
    <t>RI_CAT</t>
  </si>
  <si>
    <t>Disc_adj</t>
  </si>
  <si>
    <t>Template office premium</t>
  </si>
  <si>
    <t>Min_Prem_Percentage</t>
  </si>
  <si>
    <t>Min_Prem</t>
  </si>
  <si>
    <t>Max_Prem_Percentage</t>
  </si>
  <si>
    <t>Final template office premium</t>
  </si>
  <si>
    <t>Extensions AD fix mac</t>
  </si>
  <si>
    <t>Extensions Geyser wear</t>
  </si>
  <si>
    <t>Extensions key lock</t>
  </si>
  <si>
    <t>Extensions power surge</t>
  </si>
  <si>
    <t>Extensions subidence landslip</t>
  </si>
  <si>
    <t>Extensions accidental damage</t>
  </si>
  <si>
    <t>Final template office premium incl. extentions</t>
  </si>
  <si>
    <t>DriverSurname</t>
  </si>
  <si>
    <t>DriverInitials</t>
  </si>
  <si>
    <t>TSAWE</t>
  </si>
  <si>
    <t>PRIMROSE</t>
  </si>
  <si>
    <t>SITHOLE</t>
  </si>
  <si>
    <t>THOMAS</t>
  </si>
  <si>
    <t>SEPTEMBER</t>
  </si>
  <si>
    <t>FLORENCE</t>
  </si>
  <si>
    <t>MLINDI</t>
  </si>
  <si>
    <t>MCACISI</t>
  </si>
  <si>
    <t>MUKENDI</t>
  </si>
  <si>
    <t>KENNEDY</t>
  </si>
  <si>
    <t>MFUNDISI</t>
  </si>
  <si>
    <t>NOMAXESIBE</t>
  </si>
  <si>
    <t>NDWANDWA</t>
  </si>
  <si>
    <t>MBONGENI</t>
  </si>
  <si>
    <t>MBEWU</t>
  </si>
  <si>
    <t>NCEDEKA</t>
  </si>
  <si>
    <t>MATANZIMA</t>
  </si>
  <si>
    <t>SEBENZANI</t>
  </si>
  <si>
    <t>MASIMENE</t>
  </si>
  <si>
    <t>MALESELA</t>
  </si>
  <si>
    <t>XABA</t>
  </si>
  <si>
    <t>DUMISILE</t>
  </si>
  <si>
    <t>NJOKWENI</t>
  </si>
  <si>
    <t>PHILISWA</t>
  </si>
  <si>
    <t>MAHLUTSHANA</t>
  </si>
  <si>
    <t>LUNGILE</t>
  </si>
  <si>
    <t>NDLAMHLABA</t>
  </si>
  <si>
    <t>SIMPHIWE</t>
  </si>
  <si>
    <t>VIKA</t>
  </si>
  <si>
    <t>LUSANDA</t>
  </si>
  <si>
    <t>LABASE</t>
  </si>
  <si>
    <t>SIKHOMBULE</t>
  </si>
  <si>
    <t>TSHABA</t>
  </si>
  <si>
    <t>PATRICIA</t>
  </si>
  <si>
    <t>NOLATSHO</t>
  </si>
  <si>
    <t>MZOLISI</t>
  </si>
  <si>
    <t>THEKISO</t>
  </si>
  <si>
    <t>BENJAMIN</t>
  </si>
  <si>
    <t>NQEVU</t>
  </si>
  <si>
    <t>LOYISO</t>
  </si>
  <si>
    <t>QWELE</t>
  </si>
  <si>
    <t>KULULA</t>
  </si>
  <si>
    <t>JIMBA</t>
  </si>
  <si>
    <t>NOTHANDO</t>
  </si>
  <si>
    <t>MENDELA</t>
  </si>
  <si>
    <t>BOOI</t>
  </si>
  <si>
    <t>DOBE</t>
  </si>
  <si>
    <t>COLBERT</t>
  </si>
  <si>
    <t>CELE</t>
  </si>
  <si>
    <t>MVEZAKWA</t>
  </si>
  <si>
    <t>SODELA</t>
  </si>
  <si>
    <t>MATHEWS</t>
  </si>
  <si>
    <t>DLAMINI</t>
  </si>
  <si>
    <t>SIHLE</t>
  </si>
  <si>
    <t>MDLELENI</t>
  </si>
  <si>
    <t>VUYOKAZI</t>
  </si>
  <si>
    <t>GUGU</t>
  </si>
  <si>
    <t>SITHEMBILE</t>
  </si>
  <si>
    <t>BOKWANA</t>
  </si>
  <si>
    <t>NELISWA</t>
  </si>
  <si>
    <t>NQUBULA</t>
  </si>
  <si>
    <t>SANDILE</t>
  </si>
  <si>
    <t>SAHLUKO</t>
  </si>
  <si>
    <t>K</t>
  </si>
  <si>
    <t>RAMTHIBE</t>
  </si>
  <si>
    <t>SERAME</t>
  </si>
  <si>
    <t>MTHEMBU</t>
  </si>
  <si>
    <t>NOKUPHIWA</t>
  </si>
  <si>
    <t>NKABINDE</t>
  </si>
  <si>
    <t>BRIAN</t>
  </si>
  <si>
    <t>MOHLAKOANA</t>
  </si>
  <si>
    <t>KEFUOE</t>
  </si>
  <si>
    <t>MALOVA</t>
  </si>
  <si>
    <t>PHINDA</t>
  </si>
  <si>
    <t>SOPANGISA</t>
  </si>
  <si>
    <t>NOMONDE</t>
  </si>
  <si>
    <t>MAPHANGA</t>
  </si>
  <si>
    <t>ROSTER</t>
  </si>
  <si>
    <t>MATA</t>
  </si>
  <si>
    <t>TEMBA</t>
  </si>
  <si>
    <t>MAGAXENI</t>
  </si>
  <si>
    <t>XOLISWA</t>
  </si>
  <si>
    <t>JACOB</t>
  </si>
  <si>
    <t>MXOLELWA</t>
  </si>
  <si>
    <t>XOLO</t>
  </si>
  <si>
    <t>LUTHULI</t>
  </si>
  <si>
    <t>NOLUVUKO</t>
  </si>
  <si>
    <t>DIBAKOANE</t>
  </si>
  <si>
    <t>JOHANNA</t>
  </si>
  <si>
    <t>QHAMEKOANE</t>
  </si>
  <si>
    <t>SARAH</t>
  </si>
  <si>
    <t>HARTNICH NE BAKER</t>
  </si>
  <si>
    <t>ALICE</t>
  </si>
  <si>
    <t>LINYANA</t>
  </si>
  <si>
    <t>NOPASIKA</t>
  </si>
  <si>
    <t>MDLANGASO</t>
  </si>
  <si>
    <t>SANDISA</t>
  </si>
  <si>
    <t>Driver Gender</t>
  </si>
  <si>
    <t>F</t>
  </si>
  <si>
    <t>M</t>
  </si>
  <si>
    <t>Marital Status</t>
  </si>
  <si>
    <t>Married - Common Law</t>
  </si>
  <si>
    <t>Single</t>
  </si>
  <si>
    <t>Divorced</t>
  </si>
  <si>
    <t>Separated</t>
  </si>
  <si>
    <t>Married</t>
  </si>
  <si>
    <t>Widowed</t>
  </si>
  <si>
    <t/>
  </si>
  <si>
    <t>Expected Premiums</t>
  </si>
  <si>
    <t>0</t>
  </si>
  <si>
    <t>Excess Waiver premium testing</t>
  </si>
  <si>
    <t>Execution Time</t>
  </si>
  <si>
    <t>Policy No (Frontend)</t>
  </si>
  <si>
    <t>Product info (Frontend)</t>
  </si>
  <si>
    <t>InsurerInXMLs</t>
  </si>
  <si>
    <t>InsurerOutXMLs</t>
  </si>
  <si>
    <t>TraceAndPolicyNumbersXmls</t>
  </si>
  <si>
    <t>TialOutXMLs</t>
  </si>
  <si>
    <t>Excess Waiver premium (Prestige)</t>
  </si>
  <si>
    <t>Excess Waiver (Frontend)</t>
  </si>
  <si>
    <t>Excess Waiver Diff</t>
  </si>
  <si>
    <t>Excess Waiver Test</t>
  </si>
  <si>
    <t>Excess Waiver Test comment</t>
  </si>
  <si>
    <t>Private Portfolio</t>
  </si>
  <si>
    <t>Product</t>
  </si>
  <si>
    <t>E-Mail</t>
  </si>
  <si>
    <t>test@stsafrica.com</t>
  </si>
  <si>
    <t>Cell Phone</t>
  </si>
  <si>
    <t>0712649164</t>
  </si>
  <si>
    <t>0712649165</t>
  </si>
  <si>
    <t>0712649166</t>
  </si>
  <si>
    <t>0712649167</t>
  </si>
  <si>
    <t>0712649168</t>
  </si>
  <si>
    <t>0712649169</t>
  </si>
  <si>
    <t>0712649170</t>
  </si>
  <si>
    <t>0712649171</t>
  </si>
  <si>
    <t>0712649172</t>
  </si>
  <si>
    <t>0712649173</t>
  </si>
  <si>
    <t>0712649174</t>
  </si>
  <si>
    <t>0712649175</t>
  </si>
  <si>
    <t>0712649176</t>
  </si>
  <si>
    <t>0712649177</t>
  </si>
  <si>
    <t>0712649178</t>
  </si>
  <si>
    <t>0712649179</t>
  </si>
  <si>
    <t>0712649180</t>
  </si>
  <si>
    <t>0712649181</t>
  </si>
  <si>
    <t>0712649182</t>
  </si>
  <si>
    <t>0712649183</t>
  </si>
  <si>
    <t>0712649184</t>
  </si>
  <si>
    <t>0712649185</t>
  </si>
  <si>
    <t>0712649186</t>
  </si>
  <si>
    <t>0712649187</t>
  </si>
  <si>
    <t>0712649188</t>
  </si>
  <si>
    <t>0712649189</t>
  </si>
  <si>
    <t>0712649190</t>
  </si>
  <si>
    <t>0712649191</t>
  </si>
  <si>
    <t>0712649192</t>
  </si>
  <si>
    <t>0712649193</t>
  </si>
  <si>
    <t>0712649194</t>
  </si>
  <si>
    <t>0712649195</t>
  </si>
  <si>
    <t>0712649196</t>
  </si>
  <si>
    <t>0712649197</t>
  </si>
  <si>
    <t>0712649198</t>
  </si>
  <si>
    <t>0712649199</t>
  </si>
  <si>
    <t>0712649200</t>
  </si>
  <si>
    <t>0712649201</t>
  </si>
  <si>
    <t>0712649202</t>
  </si>
  <si>
    <t>0712649203</t>
  </si>
  <si>
    <t>0712649204</t>
  </si>
  <si>
    <t>0712649205</t>
  </si>
  <si>
    <t>0712649206</t>
  </si>
  <si>
    <t>0712649207</t>
  </si>
  <si>
    <t>0712649208</t>
  </si>
  <si>
    <t>0712649209</t>
  </si>
  <si>
    <t>0712649210</t>
  </si>
  <si>
    <t>0712649211</t>
  </si>
  <si>
    <t>0712649212</t>
  </si>
  <si>
    <t>0712649213</t>
  </si>
  <si>
    <t>0712649214</t>
  </si>
  <si>
    <t>0712649215</t>
  </si>
  <si>
    <t>0712649216</t>
  </si>
  <si>
    <t>0712649217</t>
  </si>
  <si>
    <t>0712649218</t>
  </si>
  <si>
    <t>0712649219</t>
  </si>
  <si>
    <t>0712649220</t>
  </si>
  <si>
    <t>Preferred Commucation Method</t>
  </si>
  <si>
    <t>E-Mail Address</t>
  </si>
  <si>
    <t>Surname</t>
  </si>
  <si>
    <t>Name</t>
  </si>
  <si>
    <t>ID number</t>
  </si>
  <si>
    <t>Roof Construction</t>
  </si>
  <si>
    <t>Wall Construction</t>
  </si>
  <si>
    <t>AMALINDA</t>
  </si>
  <si>
    <t>FOREST TOWN</t>
  </si>
  <si>
    <t>HD24788</t>
  </si>
  <si>
    <t>Chromadeck</t>
  </si>
  <si>
    <t>Corrugated Iron</t>
  </si>
  <si>
    <t>Shingles</t>
  </si>
  <si>
    <t>Thatch</t>
  </si>
  <si>
    <t xml:space="preserve"> Wood andBricks</t>
  </si>
  <si>
    <t>BLOEMFONTEIN</t>
  </si>
  <si>
    <t>PIETERMARITZBURG</t>
  </si>
  <si>
    <t>HILLCREST</t>
  </si>
  <si>
    <t>BASSONIA ROCK</t>
  </si>
  <si>
    <t>SOMERSET WEST</t>
  </si>
  <si>
    <t>WITBANK</t>
  </si>
  <si>
    <t>POLOKWANE</t>
  </si>
  <si>
    <t>RUSTENBURG</t>
  </si>
  <si>
    <t>KIMBERLEY</t>
  </si>
  <si>
    <t>FAIRLAND</t>
  </si>
  <si>
    <t>AMBERFIELD</t>
  </si>
  <si>
    <t>ALBERTON</t>
  </si>
  <si>
    <t>ALEXANDRA</t>
  </si>
  <si>
    <t>ATLAS PARK</t>
  </si>
  <si>
    <t>RONDEBOSCH EAST</t>
  </si>
  <si>
    <t>BLOUBERGSTRAND</t>
  </si>
  <si>
    <t>Claims last 12 Mth</t>
  </si>
  <si>
    <t>Claims 13-24 Mth</t>
  </si>
  <si>
    <t>Claims 25-36 Mth</t>
  </si>
  <si>
    <t>338.80</t>
  </si>
  <si>
    <t>393.95</t>
  </si>
  <si>
    <t>471.47</t>
  </si>
  <si>
    <t>610.34</t>
  </si>
  <si>
    <t>571.30</t>
  </si>
  <si>
    <t>365.23</t>
  </si>
  <si>
    <t>1887.51</t>
  </si>
  <si>
    <t>398.63</t>
  </si>
  <si>
    <t>10/07/2022 12:21:39</t>
  </si>
  <si>
    <t>HD25398</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</si>
  <si>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25398"&gt;&lt;Client&gt;&lt;Surname&gt;TSAWE&lt;/Surname&gt;&lt;Firstnames&gt;PRIMROSE&lt;/Firstnames&gt;&lt;AddressLine1&gt;Unknown&lt;/AddressLine1&gt;&lt;AddressLine2&gt;AMALINDA&lt;/AddressLine2&gt;&lt;Suburb&gt;AMALINDA&lt;/Suburb&gt;&lt;PostalCode&gt;5252&lt;/PostalCode&gt;&lt;IdentityType&gt;1&lt;/IdentityType&gt;&lt;PassportNumber&gt;5606070207088&lt;/PassportNumber&gt;&lt;IDNumber&gt;5606070207088&lt;/IDNumber&gt;&lt;BirthDate&gt;1956-06-07&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xmlns:user="http://mycompany.com/mynamespace"&gt;5247&lt;/BUILDINGS_POSTAL_CODE&gt;&lt;BUILDINGS_SUM_INSURED xmlns:msxsl="urn:schemas-microsoft-com:xslt" xmlns:user="http://mycompany.com/mynamespace"&gt;2000000&lt;/BUILDINGS_SUM_INSURED&gt;&lt;BUILDINGS_CLM_12_MNTHS xmlns:msxsl="urn:schemas-microsoft-com:xslt" xmlns:user="http://mycompany.com/mynamespace"&gt;0&lt;/BUILDINGS_CLM_12_MNTHS&gt;&lt;BUILDINGS_CLMS_12_24_MNTHS xmlns:msxsl="urn:schemas-microsoft-com:xslt" xmlns:user="http://mycompany.com/mynamespace"&gt;0&lt;/BUILDINGS_CLMS_12_24_MNTHS&gt;&lt;BUILDINGS_CLMS_24_36_MTHS xmlns:msxsl="urn:schemas-microsoft-com:xslt" xmlns:user="http://mycompany.com/mynamespace"&gt;0&lt;/BUILDINGS_CLMS_24_36_MTHS&gt;&lt;BUILDINGS_OT_AD_FIX_MAC_APPL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xmlns:user="http://mycompany.com/mynamespace"&gt;1956-06-07&lt;/DateOfBirth&gt;&lt;BUILDINGS_RETIRED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</si>
  <si>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QRaterMessageId="6bffe337-cd85-4c9b-96a1-a201e833037c"&gt;&lt;QRaterRs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www.qrater.co.za&lt;/Copyright&gt;&lt;Product&gt;ETASTD_DOM_HBMPP&lt;/Product&gt;&lt;Catalog&gt;QRater_RT_2008_PL_UAT&lt;/Catalog&gt;&lt;QReference&gt;dc18b2e4-71cd-46bb-9703-9874b6861d3e&lt;/QReference&gt;&lt;/Header&gt;&lt;Policy Id="HD25398"&gt;&lt;Client Id="" RatingDate="2022-10-01"&gt;&lt;Status Description="OK"&gt;0&lt;/Status&gt;&lt;ITC_CREDITSCORE&gt;860&lt;/ITC_CREDITSCORE&gt;&lt;/Client&gt;&lt;Buildings Id="1" RatingDate="2022-10-01"&gt;&lt;Status Description="OK"&gt;0&lt;/Status&gt;&lt;BUILDINGS_FINAL_PREM&gt;338.80&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338.80&lt;/BUILDINGS_BASEPREMIUM&gt;&lt;/Buildings&gt;&lt;/Policy&gt;&lt;/QRaterRs&gt;&lt;QRaterErrorRs&gt;&lt;/QRaterErrorRs&gt;&lt;/QRaterAssemblyRs&gt;</t>
  </si>
  <si>
    <t>&lt;Operation&gt;
  &lt;Message&gt;
    &lt;Data&gt;
      &lt;PolicyData&gt;
        &lt;Policy UniqueID="TialQuoting"&gt;
          &lt;PolicyNumber&gt;0&lt;/PolicyNumber&gt;
          &lt;DisplayPolicyNo&gt;HD25398&lt;/DisplayPolicyNo&gt;
          &lt;Fees&gt;&lt;/Fees&gt;
        &lt;/Policy&gt;
        &lt;Insurers&gt;
          &lt;HollardMyPVT&gt;
            &lt;Section&gt;
              &lt;Client Coi="0" ItemNumber="0"&gt;
                &lt;CreditScore&gt;860&lt;/CreditScore&gt;860&lt;ReferenceNumber&gt;dc18b2e4-71cd-46bb-9703-9874b6861d3e&lt;/ReferenceNumber&gt;&lt;/Client&gt;
              &lt;Buildings&gt;
                &lt;Building Coi="3" ItemNumber="1"&gt;
                  &lt;Description&gt;BUILDING&lt;/Description&gt;
                  &lt;AnnualPremumium&gt;338.80&lt;/AnnualPremumium&gt;
                  &lt;MonthlyPremium&gt;338.80&lt;/MonthlyPremium&gt;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&lt;TraceNumber&gt;QAT-0024730&lt;/TraceNumber&gt;
  &lt;/Message&gt;
&lt;/Operation&gt;</t>
  </si>
  <si>
    <t>{"PolicyNumber":"HD25398","TraceNumber":"QAT-0024730","QuoteGuid":"42c5864c-4ff2-47fd-97dd-07871edb0843","Url":"https://tialtpq-qa.tialonline.co.za/diagnostic/trace/index/QAT-0024730"}</t>
  </si>
  <si>
    <t>10/07/2022 12:31:58</t>
  </si>
  <si>
    <t>HD25399</t>
  </si>
  <si>
    <t>3020.01</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</si>
  <si>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25399"&gt;&lt;Client&gt;&lt;Surname&gt;SITHOLE&lt;/Surname&gt;&lt;Firstnames&gt;THOMAS&lt;/Firstnames&gt;&lt;AddressLine1&gt;Unknown&lt;/AddressLine1&gt;&lt;AddressLine2&gt;BLOEMFONTEIN&lt;/AddressLine2&gt;&lt;Suburb&gt;BLOEMFONTEIN&lt;/Suburb&gt;&lt;PostalCode&gt;9301&lt;/PostalCode&gt;&lt;IdentityType&gt;1&lt;/IdentityType&gt;&lt;PassportNumber&gt;8105057186180&lt;/PassportNumber&gt;&lt;IDNumber&gt;8105057186180&lt;/IDNumber&gt;&lt;BirthDate&gt;1981-05-05&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xmlns:user="http://mycompany.com/mynamespace"&gt;9301&lt;/BUILDINGS_POSTAL_CODE&gt;&lt;BUILDINGS_SUM_INSURED xmlns:msxsl="urn:schemas-microsoft-com:xslt" xmlns:user="http://mycompany.com/mynamespace"&gt;23000000&lt;/BUILDINGS_SUM_INSURED&gt;&lt;BUILDINGS_CLM_12_MNTHS xmlns:msxsl="urn:schemas-microsoft-com:xslt" xmlns:user="http://mycompany.com/mynamespace"&gt;1&lt;/BUILDINGS_CLM_12_MNTHS&gt;&lt;BUILDINGS_CLMS_12_24_MNTHS xmlns:msxsl="urn:schemas-microsoft-com:xslt" xmlns:user="http://mycompany.com/mynamespace"&gt;0&lt;/BUILDINGS_CLMS_12_24_MNTHS&gt;&lt;BUILDINGS_CLMS_24_36_MTHS xmlns:msxsl="urn:schemas-microsoft-com:xslt" xmlns:user="http://mycompany.com/mynamespace"&gt;0&lt;/BUILDINGS_CLMS_24_36_MTHS&gt;&lt;BUILDINGS_OT_AD_FIX_MAC_APPL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xmlns:user="http://mycompany.com/mynamespace"&gt;1981-05-05&lt;/DateOfBirth&gt;&lt;BUILDINGS_RETIRED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</si>
  <si>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QRaterMessageId="c4e1fc22-c797-4282-8c3e-c8b026a90f96"&gt;&lt;QRaterRs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www.qrater.co.za&lt;/Copyright&gt;&lt;Product&gt;ETASTD_DOM_HBMPP&lt;/Product&gt;&lt;Catalog&gt;QRater_RT_2008_PL_UAT&lt;/Catalog&gt;&lt;QReference&gt;26f5846a-407f-43a5-a50c-4abc8be0fbea&lt;/QReference&gt;&lt;/Header&gt;&lt;Policy Id="HD25399"&gt;&lt;Client Id="" RatingDate="2022-10-01"&gt;&lt;Status Description="OK"&gt;0&lt;/Status&gt;&lt;ITC_CREDITSCORE&gt;860&lt;/ITC_CREDITSCORE&gt;&lt;/Client&gt;&lt;Buildings Id="1" RatingDate="2022-10-01"&gt;&lt;Status Description="OK"&gt;0&lt;/Status&gt;&lt;BUILDINGS_FINAL_PREM&gt;3020.01&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3020.01&lt;/BUILDINGS_BASEPREMIUM&gt;&lt;/Buildings&gt;&lt;/Policy&gt;&lt;/QRaterRs&gt;&lt;QRaterErrorRs&gt;&lt;/QRaterErrorRs&gt;&lt;/QRaterAssemblyRs&gt;</t>
  </si>
  <si>
    <t>&lt;Operation&gt;
  &lt;Message&gt;
    &lt;Data&gt;
      &lt;PolicyData&gt;
        &lt;Policy UniqueID="TialQuoting"&gt;
          &lt;PolicyNumber&gt;0&lt;/PolicyNumber&gt;
          &lt;DisplayPolicyNo&gt;HD25399&lt;/DisplayPolicyNo&gt;
          &lt;Fees&gt;&lt;/Fees&gt;
        &lt;/Policy&gt;
        &lt;Insurers&gt;
          &lt;HollardMyPVT&gt;
            &lt;Section&gt;
              &lt;Client Coi="0" ItemNumber="0"&gt;
                &lt;CreditScore&gt;860&lt;/CreditScore&gt;860&lt;ReferenceNumber&gt;26f5846a-407f-43a5-a50c-4abc8be0fbea&lt;/ReferenceNumber&gt;&lt;/Client&gt;
              &lt;Buildings&gt;
                &lt;Building Coi="3" ItemNumber="1"&gt;
                  &lt;Description&gt;BUILDING&lt;/Description&gt;
                  &lt;AnnualPremumium&gt;3020.01&lt;/AnnualPremumium&gt;
                  &lt;MonthlyPremium&gt;3020.01&lt;/MonthlyPremium&gt;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&lt;TraceNumber&gt;QAT-002473C&lt;/TraceNumber&gt;
  &lt;/Message&gt;
&lt;/Operation&gt;</t>
  </si>
  <si>
    <t>{"PolicyNumber":"HD25399","TraceNumber":"QAT-002473C","QuoteGuid":"38e24558-0fdd-49e2-a114-310a6834c7b2","Url":"https://tialtpq-qa.tialonline.co.za/diagnostic/trace/index/QAT-002473C"}</t>
  </si>
  <si>
    <t>10/07/2022 13:03:10</t>
  </si>
  <si>
    <t>HD25402</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</si>
  <si>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25402"&gt;&lt;Client&gt;&lt;Surname&gt;MLINDI&lt;/Surname&gt;&lt;Firstnames&gt;MCACISI&lt;/Firstnames&gt;&lt;AddressLine1&gt;Unknown&lt;/AddressLine1&gt;&lt;AddressLine2&gt;HILLCREST&lt;/AddressLine2&gt;&lt;Suburb&gt;HILLCREST&lt;/Suburb&gt;&lt;PostalCode&gt;0083&lt;/PostalCode&gt;&lt;IdentityType&gt;1&lt;/IdentityType&gt;&lt;PassportNumber&gt;7710125453081&lt;/PassportNumber&gt;&lt;IDNumber&gt;7710125453081&lt;/IDNumber&gt;&lt;BirthDate&gt;1977-10-12&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xmlns:user="http://mycompany.com/mynamespace"&gt;0083&lt;/BUILDINGS_POSTAL_CODE&gt;&lt;BUILDINGS_SUM_INSURED xmlns:msxsl="urn:schemas-microsoft-com:xslt" xmlns:user="http://mycompany.com/mynamespace"&gt;2000000&lt;/BUILDINGS_SUM_INSURED&gt;&lt;BUILDINGS_CLM_12_MNTHS xmlns:msxsl="urn:schemas-microsoft-com:xslt" xmlns:user="http://mycompany.com/mynamespace"&gt;0&lt;/BUILDINGS_CLM_12_MNTHS&gt;&lt;BUILDINGS_CLMS_12_24_MNTHS xmlns:msxsl="urn:schemas-microsoft-com:xslt" xmlns:user="http://mycompany.com/mynamespace"&gt;0&lt;/BUILDINGS_CLMS_12_24_MNTHS&gt;&lt;BUILDINGS_CLMS_24_36_MTHS xmlns:msxsl="urn:schemas-microsoft-com:xslt" xmlns:user="http://mycompany.com/mynamespace"&gt;1&lt;/BUILDINGS_CLMS_24_36_MTHS&gt;&lt;BUILDINGS_OT_AD_FIX_MAC_APPL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xmlns:user="http://mycompany.com/mynamespace"&gt;1977-10-12&lt;/DateOfBirth&gt;&lt;BUILDINGS_RETIRED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</si>
  <si>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QRaterMessageId="17227c1a-6eb4-4dc3-b1b9-a50ff5bd1cc0"&gt;&lt;QRaterRs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www.qrater.co.za&lt;/Copyright&gt;&lt;Product&gt;ETASTD_DOM_HBMPP&lt;/Product&gt;&lt;Catalog&gt;QRater_RT_2008_PL_UAT&lt;/Catalog&gt;&lt;QReference&gt;c9855d7f-0281-4434-bc7e-2c8be735d745&lt;/QReference&gt;&lt;/Header&gt;&lt;Policy Id="HD25402"&gt;&lt;Client Id="" RatingDate="2022-10-01"&gt;&lt;Status Description="OK"&gt;0&lt;/Status&gt;&lt;ITC_CREDITSCORE&gt;865&lt;/ITC_CREDITSCORE&gt;&lt;/Client&gt;&lt;Buildings Id="1" RatingDate="2022-10-01"&gt;&lt;Status Description="OK"&gt;0&lt;/Status&gt;&lt;BUILDINGS_FINAL_PREM&gt;471.47&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471.47&lt;/BUILDINGS_BASEPREMIUM&gt;&lt;/Buildings&gt;&lt;/Policy&gt;&lt;/QRaterRs&gt;&lt;QRaterErrorRs&gt;&lt;/QRaterErrorRs&gt;&lt;/QRaterAssemblyRs&gt;</t>
  </si>
  <si>
    <t>&lt;Operation&gt;
  &lt;Message&gt;
    &lt;Data&gt;
      &lt;PolicyData&gt;
        &lt;Policy UniqueID="TialQuoting"&gt;
          &lt;PolicyNumber&gt;0&lt;/PolicyNumber&gt;
          &lt;DisplayPolicyNo&gt;HD25402&lt;/DisplayPolicyNo&gt;
          &lt;Fees&gt;&lt;/Fees&gt;
        &lt;/Policy&gt;
        &lt;Insurers&gt;
          &lt;HollardMyPVT&gt;
            &lt;Section&gt;
              &lt;Client Coi="0" ItemNumber="0"&gt;
                &lt;CreditScore&gt;865&lt;/CreditScore&gt;865&lt;ReferenceNumber&gt;c9855d7f-0281-4434-bc7e-2c8be735d745&lt;/ReferenceNumber&gt;&lt;/Client&gt;
              &lt;Buildings&gt;
                &lt;Building Coi="3" ItemNumber="1"&gt;
                  &lt;Description&gt;BUILDING&lt;/Description&gt;
                  &lt;AnnualPremumium&gt;471.47&lt;/AnnualPremumium&gt;
                  &lt;MonthlyPremium&gt;471.47&lt;/MonthlyPremium&gt;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&lt;TraceNumber&gt;QAT-0024755&lt;/TraceNumber&gt;
  &lt;/Message&gt;
&lt;/Operation&gt;</t>
  </si>
  <si>
    <t>{"PolicyNumber":"HD25402","TraceNumber":"QAT-0024755","QuoteGuid":"a29e0247-6684-41b3-a34c-6d2bc664e42d","Url":"https://tialtpq-qa.tialonline.co.za/diagnostic/trace/index/QAT-0024755"}</t>
  </si>
  <si>
    <t>10/07/2022 13:11:56</t>
  </si>
  <si>
    <t>HD25403</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</si>
  <si>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25403"&gt;&lt;Client&gt;&lt;Surname&gt;MUKENDI&lt;/Surname&gt;&lt;Firstnames&gt;KENNEDY&lt;/Firstnames&gt;&lt;AddressLine1&gt;Unknown&lt;/AddressLine1&gt;&lt;AddressLine2&gt;HILLCREST&lt;/AddressLine2&gt;&lt;Suburb&gt;HILLCREST&lt;/Suburb&gt;&lt;PostalCode&gt;0083&lt;/PostalCode&gt;&lt;IdentityType&gt;1&lt;/IdentityType&gt;&lt;PassportNumber&gt;7712046027184&lt;/PassportNumber&gt;&lt;IDNumber&gt;7712046027184&lt;/IDNumber&gt;&lt;BirthDate&gt;1977-12-04&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xmlns:user="http://mycompany.com/mynamespace"&gt;0083&lt;/BUILDINGS_POSTAL_CODE&gt;&lt;BUILDINGS_SUM_INSURED xmlns:msxsl="urn:schemas-microsoft-com:xslt" xmlns:user="http://mycompany.com/mynamespace"&gt;2000000&lt;/BUILDINGS_SUM_INSURED&gt;&lt;BUILDINGS_CLM_12_MNTHS xmlns:msxsl="urn:schemas-microsoft-com:xslt" xmlns:user="http://mycompany.com/mynamespace"&gt;1&lt;/BUILDINGS_CLM_12_MNTHS&gt;&lt;BUILDINGS_CLMS_12_24_MNTHS xmlns:msxsl="urn:schemas-microsoft-com:xslt" xmlns:user="http://mycompany.com/mynamespace"&gt;1&lt;/BUILDINGS_CLMS_12_24_MNTHS&gt;&lt;BUILDINGS_CLMS_24_36_MTHS xmlns:msxsl="urn:schemas-microsoft-com:xslt" xmlns:user="http://mycompany.com/mynamespace"&gt;1&lt;/BUILDINGS_CLMS_24_36_MTHS&gt;&lt;BUILDINGS_OT_AD_FIX_MAC_APPL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xmlns:user="http://mycompany.com/mynamespace"&gt;1977-12-04&lt;/DateOfBirth&gt;&lt;BUILDINGS_RETIRED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</si>
  <si>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QRaterMessageId="1fdc9a00-823b-40d4-b18d-fa03c01332f4"&gt;&lt;QRaterRs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www.qrater.co.za&lt;/Copyright&gt;&lt;Product&gt;ETASTD_DOM_HBMPP&lt;/Product&gt;&lt;Catalog&gt;QRater_RT_2008_PL_UAT&lt;/Catalog&gt;&lt;QReference&gt;1a0fdd68-e6b9-45e2-b65c-7242ca6a1ccf&lt;/QReference&gt;&lt;/Header&gt;&lt;Policy Id="HD25403"&gt;&lt;Client Id="" RatingDate="2022-10-01"&gt;&lt;Status Description="OK"&gt;0&lt;/Status&gt;&lt;ITC_CREDITSCORE&gt;879&lt;/ITC_CREDITSCORE&gt;&lt;/Client&gt;&lt;Buildings Id="1" RatingDate="2022-10-01"&gt;&lt;Status Description="OK"&gt;0&lt;/Status&gt;&lt;BUILDINGS_FINAL_PREM&gt;471.47&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471.47&lt;/BUILDINGS_BASEPREMIUM&gt;&lt;/Buildings&gt;&lt;/Policy&gt;&lt;/QRaterRs&gt;&lt;QRaterErrorRs&gt;&lt;/QRaterErrorRs&gt;&lt;/QRaterAssemblyRs&gt;</t>
  </si>
  <si>
    <t>&lt;Operation&gt;
  &lt;Message&gt;
    &lt;Data&gt;
      &lt;PolicyData&gt;
        &lt;Policy UniqueID="TialQuoting"&gt;
          &lt;PolicyNumber&gt;0&lt;/PolicyNumber&gt;
          &lt;DisplayPolicyNo&gt;HD25403&lt;/DisplayPolicyNo&gt;
          &lt;Fees&gt;&lt;/Fees&gt;
        &lt;/Policy&gt;
        &lt;Insurers&gt;
          &lt;HollardMyPVT&gt;
            &lt;Section&gt;
              &lt;Client Coi="0" ItemNumber="0"&gt;
                &lt;CreditScore&gt;879&lt;/CreditScore&gt;879&lt;ReferenceNumber&gt;1a0fdd68-e6b9-45e2-b65c-7242ca6a1ccf&lt;/ReferenceNumber&gt;&lt;/Client&gt;
              &lt;Buildings&gt;
                &lt;Building Coi="3" ItemNumber="1"&gt;
                  &lt;Description&gt;BUILDING&lt;/Description&gt;
                  &lt;AnnualPremumium&gt;471.47&lt;/AnnualPremumium&gt;
                  &lt;MonthlyPremium&gt;471.47&lt;/MonthlyPremium&gt;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&lt;TraceNumber&gt;QAT-002475A&lt;/TraceNumber&gt;
  &lt;/Message&gt;
&lt;/Operation&gt;</t>
  </si>
  <si>
    <t>{"PolicyNumber":"HD25403","TraceNumber":"QAT-002475A","QuoteGuid":"7dd7ba21-a2eb-4d8e-984a-6ed404e90a6e","Url":"https://tialtpq-qa.tialonline.co.za/diagnostic/trace/index/QAT-002475A"}</t>
  </si>
  <si>
    <t>10/07/2022 13:20:54</t>
  </si>
  <si>
    <t>HD25404</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</si>
  <si>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Id="HD25404"&gt;&lt;Client&gt;&lt;Surname&gt;MFUNDISI&lt;/Surname&gt;&lt;Firstnames&gt;NOMAXESIBE&lt;/Firstnames&gt;&lt;AddressLine1&gt;Unknown&lt;/AddressLine1&gt;&lt;AddressLine2&gt;FOREST TOWN&lt;/AddressLine2&gt;&lt;Suburb&gt;FOREST TOWN&lt;/Suburb&gt;&lt;PostalCode&gt;2193&lt;/PostalCode&gt;&lt;IdentityType&gt;1&lt;/IdentityType&gt;&lt;PassportNumber&gt;9202171211082&lt;/PassportNumber&gt;&lt;IDNumber&gt;9202171211082&lt;/IDNumber&gt;&lt;BirthDate&gt;1992-02-17&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xmlns:user="http://mycompany.com/mynamespace"&gt;2193&lt;/BUILDINGS_POSTAL_CODE&gt;&lt;BUILDINGS_SUM_INSURED xmlns:msxsl="urn:schemas-microsoft-com:xslt" xmlns:user="http://mycompany.com/mynamespace"&gt;2000000&lt;/BUILDINGS_SUM_INSURED&gt;&lt;BUILDINGS_CLM_12_MNTHS xmlns:msxsl="urn:schemas-microsoft-com:xslt" xmlns:user="http://mycompany.com/mynamespace"&gt;2&lt;/BUILDINGS_CLM_12_MNTHS&gt;&lt;BUILDINGS_CLMS_12_24_MNTHS xmlns:msxsl="urn:schemas-microsoft-com:xslt" xmlns:user="http://mycompany.com/mynamespace"&gt;0&lt;/BUILDINGS_CLMS_12_24_MNTHS&gt;&lt;BUILDINGS_CLMS_24_36_MTHS xmlns:msxsl="urn:schemas-microsoft-com:xslt" xmlns:user="http://mycompany.com/mynamespace"&gt;0&lt;/BUILDINGS_CLMS_24_36_MTHS&gt;&lt;BUILDINGS_OT_AD_FIX_MAC_APPL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xmlns:user="http://mycompany.com/mynamespace"&gt;1992-02-17&lt;/DateOfBirth&gt;&lt;BUILDINGS_RETIRED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</si>
  <si>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QRaterMessageId="48313928-b6ed-4ca5-a6d0-b019fe786844"&gt;&lt;QRaterRs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www.qrater.co.za&lt;/Copyright&gt;&lt;Product&gt;ETASTD_DOM_HBMPP&lt;/Product&gt;&lt;Catalog&gt;QRater_RT_2008_PL_UAT&lt;/Catalog&gt;&lt;QReference&gt;91a09cd1-52e4-4866-ad2e-a5abc72fa303&lt;/QReference&gt;&lt;/Header&gt;&lt;Policy Id="HD25404"&gt;&lt;Client Id="" RatingDate="2022-10-01"&gt;&lt;Status Description="OK"&gt;0&lt;/Status&gt;&lt;ITC_CREDITSCORE&gt;870&lt;/ITC_CREDITSCORE&gt;&lt;/Client&gt;&lt;Buildings Id="1" RatingDate="2022-10-01"&gt;&lt;Status Description="OK"&gt;0&lt;/Status&gt;&lt;BUILDINGS_FINAL_PREM&gt;610.34&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610.34&lt;/BUILDINGS_BASEPREMIUM&gt;&lt;/Buildings&gt;&lt;/Policy&gt;&lt;/QRaterRs&gt;&lt;QRaterErrorRs&gt;&lt;/QRaterErrorRs&gt;&lt;/QRaterAssemblyRs&gt;</t>
  </si>
  <si>
    <t>&lt;Operation&gt;
  &lt;Message&gt;
    &lt;Data&gt;
      &lt;PolicyData&gt;
        &lt;Policy UniqueID="TialQuoting"&gt;
          &lt;PolicyNumber&gt;0&lt;/PolicyNumber&gt;
          &lt;DisplayPolicyNo&gt;HD25404&lt;/DisplayPolicyNo&gt;
          &lt;Fees&gt;&lt;/Fees&gt;
        &lt;/Policy&gt;
        &lt;Insurers&gt;
          &lt;HollardMyPVT&gt;
            &lt;Section&gt;
              &lt;Client Coi="0" ItemNumber="0"&gt;
                &lt;CreditScore&gt;870&lt;/CreditScore&gt;870&lt;ReferenceNumber&gt;91a09cd1-52e4-4866-ad2e-a5abc72fa303&lt;/ReferenceNumber&gt;&lt;/Client&gt;
              &lt;Buildings&gt;
                &lt;Building Coi="3" ItemNumber="1"&gt;
                  &lt;Description&gt;BUILDING&lt;/Description&gt;
                  &lt;AnnualPremumium&gt;610.34&lt;/AnnualPremumium&gt;
                  &lt;MonthlyPremium&gt;610.34&lt;/MonthlyPremium&gt;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&lt;TraceNumber&gt;QAT-002475F&lt;/TraceNumber&gt;
  &lt;/Message&gt;
&lt;/Operation&gt;</t>
  </si>
  <si>
    <t>{"PolicyNumber":"HD25404","TraceNumber":"QAT-002475F","QuoteGuid":"fb22111b-2b73-4797-9cee-3b0f61904b1c","Url":"https://tialtpq-qa.tialonline.co.za/diagnostic/trace/index/QAT-002475F"}</t>
  </si>
  <si>
    <t>10/07/2022 13:29:09</t>
  </si>
  <si>
    <t>HD25405</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</si>
  <si>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Id="HD25405"&gt;&lt;Client&gt;&lt;Surname&gt;NDWANDWA&lt;/Surname&gt;&lt;Firstnames&gt;MBONGENI&lt;/Firstnames&gt;&lt;AddressLine1&gt;Unknown&lt;/AddressLine1&gt;&lt;AddressLine2&gt;BASSONIA ROCK EXT 12&lt;/AddressLine2&gt;&lt;Suburb&gt;BASSONIA ROCK EXT 12&lt;/Suburb&gt;&lt;PostalCode&gt;2090&lt;/PostalCode&gt;&lt;IdentityType&gt;1&lt;/IdentityType&gt;&lt;PassportNumber&gt;9202256345086&lt;/PassportNumber&gt;&lt;IDNumber&gt;9202256345086&lt;/IDNumber&gt;&lt;BirthDate&gt;1992-02-25&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xmlns:user="http://mycompany.com/mynamespace"&gt;2090&lt;/BUILDINGS_POSTAL_CODE&gt;&lt;BUILDINGS_SUM_INSURED xmlns:msxsl="urn:schemas-microsoft-com:xslt" xmlns:user="http://mycompany.com/mynamespace"&gt;2000000&lt;/BUILDINGS_SUM_INSURED&gt;&lt;BUILDINGS_CLM_12_MNTHS xmlns:msxsl="urn:schemas-microsoft-com:xslt" xmlns:user="http://mycompany.com/mynamespace"&gt;1&lt;/BUILDINGS_CLM_12_MNTHS&gt;&lt;BUILDINGS_CLMS_12_24_MNTHS xmlns:msxsl="urn:schemas-microsoft-com:xslt" xmlns:user="http://mycompany.com/mynamespace"&gt;1&lt;/BUILDINGS_CLMS_12_24_MNTHS&gt;&lt;BUILDINGS_CLMS_24_36_MTHS xmlns:msxsl="urn:schemas-microsoft-com:xslt" xmlns:user="http://mycompany.com/mynamespace"&gt;0&lt;/BUILDINGS_CLMS_24_36_MTHS&gt;&lt;BUILDINGS_OT_AD_FIX_MAC_APPL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xmlns:user="http://mycompany.com/mynamespace"&gt;1992-02-25&lt;/DateOfBirth&gt;&lt;BUILDINGS_RETIRED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</si>
  <si>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QRaterMessageId="b1bb9e17-ad66-44de-81c8-81138fc4a92a"&gt;&lt;QRaterRs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www.qrater.co.za&lt;/Copyright&gt;&lt;Product&gt;ETASTD_DOM_HBMPP&lt;/Product&gt;&lt;Catalog&gt;QRater_RT_2008_PL_UAT&lt;/Catalog&gt;&lt;QReference&gt;bf4fbca4-84a7-4136-843b-4965c4b548dc&lt;/QReference&gt;&lt;/Header&gt;&lt;Policy Id="HD25405"&gt;&lt;Client Id="" RatingDate="2022-10-01"&gt;&lt;Status Description="OK"&gt;0&lt;/Status&gt;&lt;ITC_CREDITSCORE&gt;860&lt;/ITC_CREDITSCORE&gt;&lt;/Client&gt;&lt;Buildings Id="1" RatingDate="2022-10-01"&gt;&lt;Status Description="OK"&gt;0&lt;/Status&gt;&lt;BUILDINGS_FINAL_PREM&gt;571.30&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571.30&lt;/BUILDINGS_BASEPREMIUM&gt;&lt;/Buildings&gt;&lt;/Policy&gt;&lt;/QRaterRs&gt;&lt;QRaterErrorRs&gt;&lt;/QRaterErrorRs&gt;&lt;/QRaterAssemblyRs&gt;</t>
  </si>
  <si>
    <t>&lt;Operation&gt;
  &lt;Message&gt;
    &lt;Data&gt;
      &lt;PolicyData&gt;
        &lt;Policy UniqueID="TialQuoting"&gt;
          &lt;PolicyNumber&gt;0&lt;/PolicyNumber&gt;
          &lt;DisplayPolicyNo&gt;HD25405&lt;/DisplayPolicyNo&gt;
          &lt;Fees&gt;&lt;/Fees&gt;
        &lt;/Policy&gt;
        &lt;Insurers&gt;
          &lt;HollardMyPVT&gt;
            &lt;Section&gt;
              &lt;Client Coi="0" ItemNumber="0"&gt;
                &lt;CreditScore&gt;860&lt;/CreditScore&gt;860&lt;ReferenceNumber&gt;bf4fbca4-84a7-4136-843b-4965c4b548dc&lt;/ReferenceNumber&gt;&lt;/Client&gt;
              &lt;Buildings&gt;
                &lt;Building Coi="3" ItemNumber="1"&gt;
                  &lt;Description&gt;BUILDING&lt;/Description&gt;
                  &lt;AnnualPremumium&gt;571.30&lt;/AnnualPremumium&gt;
                  &lt;MonthlyPremium&gt;571.30&lt;/MonthlyPremium&gt;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&lt;TraceNumber&gt;QAT-0024768&lt;/TraceNumber&gt;
  &lt;/Message&gt;
&lt;/Operation&gt;</t>
  </si>
  <si>
    <t>{"PolicyNumber":"HD25405","TraceNumber":"QAT-0024768","QuoteGuid":"2822db20-6c6c-4a74-9c3a-bdbb3ccee9fe","Url":"https://tialtpq-qa.tialonline.co.za/diagnostic/trace/index/QAT-0024768"}</t>
  </si>
  <si>
    <t>10/07/2022 13:58:15</t>
  </si>
  <si>
    <t>HD25406</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</si>
  <si>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25406"&gt;&lt;Client&gt;&lt;Surname&gt;SEPTEMBER&lt;/Surname&gt;&lt;Firstnames&gt;FLORENCE&lt;/Firstnames&gt;&lt;AddressLine1&gt;Unknown&lt;/AddressLine1&gt;&lt;AddressLine2&gt;PIETERMARITZBURG&lt;/AddressLine2&gt;&lt;Suburb&gt;PIETERMARITZBURG&lt;/Suburb&gt;&lt;PostalCode&gt;3200&lt;/PostalCode&gt;&lt;IdentityType&gt;1&lt;/IdentityType&gt;&lt;PassportNumber&gt;5806051167083&lt;/PassportNumber&gt;&lt;IDNumber&gt;5806051167083&lt;/IDNumber&gt;&lt;BirthDate&gt;1958-06-05&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xmlns:user="http://mycompany.com/mynamespace"&gt;3201&lt;/BUILDINGS_POSTAL_CODE&gt;&lt;BUILDINGS_SUM_INSURED xmlns:msxsl="urn:schemas-microsoft-com:xslt" xmlns:user="http://mycompany.com/mynamespace"&gt;2000000&lt;/BUILDINGS_SUM_INSURED&gt;&lt;BUILDINGS_CLM_12_MNTHS xmlns:msxsl="urn:schemas-microsoft-com:xslt" xmlns:user="http://mycompany.com/mynamespace"&gt;0&lt;/BUILDINGS_CLM_12_MNTHS&gt;&lt;BUILDINGS_CLMS_12_24_MNTHS xmlns:msxsl="urn:schemas-microsoft-com:xslt" xmlns:user="http://mycompany.com/mynamespace"&gt;1&lt;/BUILDINGS_CLMS_12_24_MNTHS&gt;&lt;BUILDINGS_CLMS_24_36_MTHS xmlns:msxsl="urn:schemas-microsoft-com:xslt" xmlns:user="http://mycompany.com/mynamespace"&gt;0&lt;/BUILDINGS_CLMS_24_36_MTHS&gt;&lt;BUILDINGS_OT_AD_FIX_MAC_APPL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xmlns:user="http://mycompany.com/mynamespace"&gt;1958-06-05&lt;/DateOfBirth&gt;&lt;BUILDINGS_RETIRED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</si>
  <si>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QRaterMessageId="2e61e58c-9a7e-400e-a85d-6a8aa0408935"&gt;&lt;QRaterRs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www.qrater.co.za&lt;/Copyright&gt;&lt;Product&gt;ETASTD_DOM_HBMPP&lt;/Product&gt;&lt;Catalog&gt;QRater_RT_2008_PL_UAT&lt;/Catalog&gt;&lt;QReference&gt;b49b2850-a75d-4805-b07a-d83fb885d66d&lt;/QReference&gt;&lt;/Header&gt;&lt;Policy Id="HD25406"&gt;&lt;Client Id="" RatingDate="2022-10-01"&gt;&lt;Status Description="OK"&gt;0&lt;/Status&gt;&lt;ITC_CREDITSCORE&gt;876&lt;/ITC_CREDITSCORE&gt;&lt;/Client&gt;&lt;Buildings Id="1" RatingDate="2022-10-01"&gt;&lt;Status Description="OK"&gt;0&lt;/Status&gt;&lt;BUILDINGS_FINAL_PREM&gt;393.95&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393.95&lt;/BUILDINGS_BASEPREMIUM&gt;&lt;/Buildings&gt;&lt;/Policy&gt;&lt;/QRaterRs&gt;&lt;QRaterErrorRs&gt;&lt;/QRaterErrorRs&gt;&lt;/QRaterAssemblyRs&gt;</t>
  </si>
  <si>
    <t>&lt;Operation&gt;
  &lt;Message&gt;
    &lt;Data&gt;
      &lt;PolicyData&gt;
        &lt;Policy UniqueID="TialQuoting"&gt;
          &lt;PolicyNumber&gt;0&lt;/PolicyNumber&gt;
          &lt;DisplayPolicyNo&gt;HD25406&lt;/DisplayPolicyNo&gt;
          &lt;Fees&gt;&lt;/Fees&gt;
        &lt;/Policy&gt;
        &lt;Insurers&gt;
          &lt;HollardMyPVT&gt;
            &lt;Section&gt;
              &lt;Client Coi="0" ItemNumber="0"&gt;
                &lt;CreditScore&gt;876&lt;/CreditScore&gt;876&lt;ReferenceNumber&gt;b49b2850-a75d-4805-b07a-d83fb885d66d&lt;/ReferenceNumber&gt;&lt;/Client&gt;
              &lt;Buildings&gt;
                &lt;Building Coi="3" ItemNumber="1"&gt;
                  &lt;Description&gt;BUILDING&lt;/Description&gt;
                  &lt;AnnualPremumium&gt;393.95&lt;/AnnualPremumium&gt;
                  &lt;MonthlyPremium&gt;393.95&lt;/MonthlyPremium&gt;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&lt;TraceNumber&gt;QAT-002476F&lt;/TraceNumber&gt;
  &lt;/Message&gt;
&lt;/Operation&gt;</t>
  </si>
  <si>
    <t>{"PolicyNumber":"HD25406","TraceNumber":"QAT-002476F","QuoteGuid":"00af4009-0c6b-4297-8eb6-4c29cb0f3c00","Url":"https://tialtpq-qa.tialonline.co.za/diagnostic/trace/index/QAT-002476F"}</t>
  </si>
  <si>
    <t>10/07/2022 14:09:15</t>
  </si>
  <si>
    <t>HD25407</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</si>
  <si>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Id="HD25407"&gt;&lt;Client&gt;&lt;Surname&gt;MBEWU&lt;/Surname&gt;&lt;Firstnames&gt;NCEDEKA&lt;/Firstnames&gt;&lt;AddressLine1&gt;Unknown&lt;/AddressLine1&gt;&lt;AddressLine2&gt;SOMERSET WEST&lt;/AddressLine2&gt;&lt;Suburb&gt;SOMERSET WEST&lt;/Suburb&gt;&lt;PostalCode&gt;7129&lt;/PostalCode&gt;&lt;IdentityType&gt;1&lt;/IdentityType&gt;&lt;PassportNumber&gt;5403150208081&lt;/PassportNumber&gt;&lt;IDNumber&gt;5403150208081&lt;/IDNumber&gt;&lt;BirthDate&gt;1954-03-15&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xmlns:user="http://mycompany.com/mynamespace"&gt;7130&lt;/BUILDINGS_POSTAL_CODE&gt;&lt;BUILDINGS_SUM_INSURED xmlns:msxsl="urn:schemas-microsoft-com:xslt" xmlns:user="http://mycompany.com/mynamespace"&gt;2000000&lt;/BUILDINGS_SUM_INSURED&gt;&lt;BUILDINGS_CLM_12_MNTHS xmlns:msxsl="urn:schemas-microsoft-com:xslt" xmlns:user="http://mycompany.com/mynamespace"&gt;0&lt;/BUILDINGS_CLM_12_MNTHS&gt;&lt;BUILDINGS_CLMS_12_24_MNTHS xmlns:msxsl="urn:schemas-microsoft-com:xslt" xmlns:user="http://mycompany.com/mynamespace"&gt;2&lt;/BUILDINGS_CLMS_12_24_MNTHS&gt;&lt;BUILDINGS_CLMS_24_36_MTHS xmlns:msxsl="urn:schemas-microsoft-com:xslt" xmlns:user="http://mycompany.com/mynamespace"&gt;0&lt;/BUILDINGS_CLMS_24_36_MTHS&gt;&lt;BUILDINGS_OT_AD_FIX_MAC_APPL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xmlns:user="http://mycompany.com/mynamespace"&gt;1954-03-15&lt;/DateOfBirth&gt;&lt;BUILDINGS_RETIRED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</si>
  <si>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QRaterMessageId="64305e4e-6c57-4464-8c8c-d4df1bd1fdb6"&gt;&lt;QRaterRs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www.qrater.co.za&lt;/Copyright&gt;&lt;Product&gt;ETASTD_DOM_HBMPP&lt;/Product&gt;&lt;Catalog&gt;QRater_RT_2008_PL_UAT&lt;/Catalog&gt;&lt;QReference&gt;87f1b45d-5ddc-4d02-93c7-3b54902e7aae&lt;/QReference&gt;&lt;/Header&gt;&lt;Policy Id="HD25407"&gt;&lt;Client Id="" RatingDate="2022-10-01"&gt;&lt;Status Description="OK"&gt;0&lt;/Status&gt;&lt;ITC_CREDITSCORE&gt;853&lt;/ITC_CREDITSCORE&gt;&lt;/Client&gt;&lt;Buildings Id="1" RatingDate="2022-10-01"&gt;&lt;Status Description="OK"&gt;0&lt;/Status&gt;&lt;BUILDINGS_FINAL_PREM&gt;365.23&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365.23&lt;/BUILDINGS_BASEPREMIUM&gt;&lt;/Buildings&gt;&lt;/Policy&gt;&lt;/QRaterRs&gt;&lt;QRaterErrorRs&gt;&lt;/QRaterErrorRs&gt;&lt;/QRaterAssemblyRs&gt;</t>
  </si>
  <si>
    <t>&lt;Operation&gt;
  &lt;Message&gt;
    &lt;Data&gt;
      &lt;PolicyData&gt;
        &lt;Policy UniqueID="TialQuoting"&gt;
          &lt;PolicyNumber&gt;0&lt;/PolicyNumber&gt;
          &lt;DisplayPolicyNo&gt;HD25407&lt;/DisplayPolicyNo&gt;
          &lt;Fees&gt;&lt;/Fees&gt;
        &lt;/Policy&gt;
        &lt;Insurers&gt;
          &lt;HollardMyPVT&gt;
            &lt;Section&gt;
              &lt;Client Coi="0" ItemNumber="0"&gt;
                &lt;CreditScore&gt;853&lt;/CreditScore&gt;853&lt;ReferenceNumber&gt;87f1b45d-5ddc-4d02-93c7-3b54902e7aae&lt;/ReferenceNumber&gt;&lt;/Client&gt;
              &lt;Buildings&gt;
                &lt;Building Coi="3" ItemNumber="1"&gt;
                  &lt;Description&gt;BUILDING&lt;/Description&gt;
                  &lt;AnnualPremumium&gt;365.23&lt;/AnnualPremumium&gt;
                  &lt;MonthlyPremium&gt;365.23&lt;/MonthlyPremium&gt;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&lt;TraceNumber&gt;QAT-0024779&lt;/TraceNumber&gt;
  &lt;/Message&gt;
&lt;/Operation&gt;</t>
  </si>
  <si>
    <t>{"PolicyNumber":"HD25407","TraceNumber":"QAT-0024779","QuoteGuid":"88c70c4f-043b-4a98-8404-d85fb8ba1f13","Url":"https://tialtpq-qa.tialonline.co.za/diagnostic/trace/index/QAT-0024779"}</t>
  </si>
  <si>
    <t>10/07/2022 14:19:17</t>
  </si>
  <si>
    <t>HD25408</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</si>
  <si>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25408"&gt;&lt;Client&gt;&lt;Surname&gt;MASIMENE&lt;/Surname&gt;&lt;Firstnames&gt;MALESELA&lt;/Firstnames&gt;&lt;AddressLine1&gt;Unknown&lt;/AddressLine1&gt;&lt;AddressLine2&gt;WITBANK&lt;/AddressLine2&gt;&lt;Suburb&gt;WITBANK&lt;/Suburb&gt;&lt;PostalCode&gt;1035&lt;/PostalCode&gt;&lt;IdentityType&gt;1&lt;/IdentityType&gt;&lt;PassportNumber&gt;3912275172081&lt;/PassportNumber&gt;&lt;IDNumber&gt;3912275172081&lt;/IDNumber&gt;&lt;BirthDate&gt;1939-12-27&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xmlns:user="http://mycompany.com/mynamespace"&gt;1034&lt;/BUILDINGS_POSTAL_CODE&gt;&lt;BUILDINGS_SUM_INSURED xmlns:msxsl="urn:schemas-microsoft-com:xslt" xmlns:user="http://mycompany.com/mynamespace"&gt;2000000&lt;/BUILDINGS_SUM_INSURED&gt;&lt;BUILDINGS_CLM_12_MNTHS xmlns:msxsl="urn:schemas-microsoft-com:xslt" xmlns:user="http://mycompany.com/mynamespace"&gt;1&lt;/BUILDINGS_CLM_12_MNTHS&gt;&lt;BUILDINGS_CLMS_12_24_MNTHS xmlns:msxsl="urn:schemas-microsoft-com:xslt" xmlns:user="http://mycompany.com/mynamespace"&gt;0&lt;/BUILDINGS_CLMS_12_24_MNTHS&gt;&lt;BUILDINGS_CLMS_24_36_MTHS xmlns:msxsl="urn:schemas-microsoft-com:xslt" xmlns:user="http://mycompany.com/mynamespace"&gt;0&lt;/BUILDINGS_CLMS_24_36_MTHS&gt;&lt;BUILDINGS_OT_AD_FIX_MAC_APPL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xmlns:user="http://mycompany.com/mynamespace"&gt;1939-12-27&lt;/DateOfBirth&gt;&lt;BUILDINGS_RETIRED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</si>
  <si>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QRaterMessageId="d1397383-006e-48bc-a161-52ec8e1d6a8d"&gt;&lt;QRaterRs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www.qrater.co.za&lt;/Copyright&gt;&lt;Product&gt;ETASTD_DOM_HBMPP&lt;/Product&gt;&lt;Catalog&gt;QRater_RT_2008_PL_UAT&lt;/Catalog&gt;&lt;QReference&gt;063932da-8230-4202-a6f7-d176c0b29eb5&lt;/QReference&gt;&lt;/Header&gt;&lt;Policy Id="HD25408"&gt;&lt;Client Id="" RatingDate="2022-10-01"&gt;&lt;Status Description="OK"&gt;0&lt;/Status&gt;&lt;ITC_CREDITSCORE&gt;875&lt;/ITC_CREDITSCORE&gt;&lt;/Client&gt;&lt;Buildings Id="1" RatingDate="2022-10-01"&gt;&lt;Status Description="OK"&gt;0&lt;/Status&gt;&lt;BUILDINGS_FINAL_PREM&gt;398.63&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398.63&lt;/BUILDINGS_BASEPREMIUM&gt;&lt;/Buildings&gt;&lt;/Policy&gt;&lt;/QRaterRs&gt;&lt;QRaterErrorRs&gt;&lt;/QRaterErrorRs&gt;&lt;/QRaterAssemblyRs&gt;</t>
  </si>
  <si>
    <t>&lt;Operation&gt;
  &lt;Message&gt;
    &lt;Data&gt;
      &lt;PolicyData&gt;
        &lt;Policy UniqueID="TialQuoting"&gt;
          &lt;PolicyNumber&gt;0&lt;/PolicyNumber&gt;
          &lt;DisplayPolicyNo&gt;HD25408&lt;/DisplayPolicyNo&gt;
          &lt;Fees&gt;&lt;/Fees&gt;
        &lt;/Policy&gt;
        &lt;Insurers&gt;
          &lt;HollardMyPVT&gt;
            &lt;Section&gt;
              &lt;Client Coi="0" ItemNumber="0"&gt;
                &lt;CreditScore&gt;875&lt;/CreditScore&gt;875&lt;ReferenceNumber&gt;063932da-8230-4202-a6f7-d176c0b29eb5&lt;/ReferenceNumber&gt;&lt;/Client&gt;
              &lt;Buildings&gt;
                &lt;Building Coi="3" ItemNumber="1"&gt;
                  &lt;Description&gt;BUILDING&lt;/Description&gt;
                  &lt;AnnualPremumium&gt;398.63&lt;/AnnualPremumium&gt;
                  &lt;MonthlyPremium&gt;398.63&lt;/MonthlyPremium&gt;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&lt;TraceNumber&gt;QAT-0024781&lt;/TraceNumber&gt;
  &lt;/Message&gt;
&lt;/Operation&gt;</t>
  </si>
  <si>
    <t>{"PolicyNumber":"HD25408","TraceNumber":"QAT-0024781","QuoteGuid":"825417cb-7501-42d6-bbd8-ef918c52492b","Url":"https://tialtpq-qa.tialonline.co.za/diagnostic/trace/index/QAT-0024781"}</t>
  </si>
  <si>
    <t>10/07/2022 14:32:50</t>
  </si>
  <si>
    <t>HD25409</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</si>
  <si>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Id="HD25409"&gt;&lt;Client&gt;&lt;Surname&gt;MATANZIMA&lt;/Surname&gt;&lt;Firstnames&gt;SEBENZANI&lt;/Firstnames&gt;&lt;AddressLine1&gt;Unknown&lt;/AddressLine1&gt;&lt;AddressLine2&gt;SOMERSET WEST&lt;/AddressLine2&gt;&lt;Suburb&gt;SOMERSET WEST&lt;/Suburb&gt;&lt;PostalCode&gt;7129&lt;/PostalCode&gt;&lt;IdentityType&gt;1&lt;/IdentityType&gt;&lt;PassportNumber&gt;4002025238082&lt;/PassportNumber&gt;&lt;IDNumber&gt;4002025238082&lt;/IDNumber&gt;&lt;BirthDate&gt;1940-02-02&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xmlns:user="http://mycompany.com/mynamespace"&gt;7130&lt;/BUILDINGS_POSTAL_CODE&gt;&lt;BUILDINGS_SUM_INSURED xmlns:msxsl="urn:schemas-microsoft-com:xslt" xmlns:user="http://mycompany.com/mynamespace"&gt;14375001&lt;/BUILDINGS_SUM_INSURED&gt;&lt;BUILDINGS_CLM_12_MNTHS xmlns:msxsl="urn:schemas-microsoft-com:xslt" xmlns:user="http://mycompany.com/mynamespace"&gt;0&lt;/BUILDINGS_CLM_12_MNTHS&gt;&lt;BUILDINGS_CLMS_12_24_MNTHS xmlns:msxsl="urn:schemas-microsoft-com:xslt" xmlns:user="http://mycompany.com/mynamespace"&gt;0&lt;/BUILDINGS_CLMS_12_24_MNTHS&gt;&lt;BUILDINGS_CLMS_24_36_MTHS xmlns:msxsl="urn:schemas-microsoft-com:xslt" xmlns:user="http://mycompany.com/mynamespace"&gt;0&lt;/BUILDINGS_CLMS_24_36_MTHS&gt;&lt;BUILDINGS_OT_AD_FIX_MAC_APPL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xmlns:user="http://mycompany.com/mynamespace"&gt;1940-02-02&lt;/DateOfBirth&gt;&lt;BUILDINGS_RETIRED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</si>
  <si>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QRaterMessageId="2188cc61-b0dc-46b2-ac52-164e74c546e3"&gt;&lt;QRaterRs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www.qrater.co.za&lt;/Copyright&gt;&lt;Product&gt;ETASTD_DOM_HBMPP&lt;/Product&gt;&lt;Catalog&gt;QRater_RT_2008_PL_UAT&lt;/Catalog&gt;&lt;QReference&gt;d3e75220-7488-47e4-9da6-f3b6251de2c5&lt;/QReference&gt;&lt;/Header&gt;&lt;Policy Id="HD25409"&gt;&lt;Client Id="" RatingDate="2022-10-01"&gt;&lt;Status Description="OK"&gt;0&lt;/Status&gt;&lt;ITC_CREDITSCORE&gt;824&lt;/ITC_CREDITSCORE&gt;&lt;/Client&gt;&lt;Buildings Id="1" RatingDate="2022-10-01"&gt;&lt;Status Description="OK"&gt;0&lt;/Status&gt;&lt;BUILDINGS_FINAL_PREM&gt;1887.51&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1887.51&lt;/BUILDINGS_BASEPREMIUM&gt;&lt;/Buildings&gt;&lt;/Policy&gt;&lt;/QRaterRs&gt;&lt;QRaterErrorRs&gt;&lt;/QRaterErrorRs&gt;&lt;/QRaterAssemblyRs&gt;</t>
  </si>
  <si>
    <t>&lt;Operation&gt;
  &lt;Message&gt;
    &lt;Data&gt;
      &lt;PolicyData&gt;
        &lt;Policy UniqueID="TialQuoting"&gt;
          &lt;PolicyNumber&gt;0&lt;/PolicyNumber&gt;
          &lt;DisplayPolicyNo&gt;HD25409&lt;/DisplayPolicyNo&gt;
          &lt;Fees&gt;&lt;/Fees&gt;
        &lt;/Policy&gt;
        &lt;Insurers&gt;
          &lt;HollardMyPVT&gt;
            &lt;Section&gt;
              &lt;Client Coi="0" ItemNumber="0"&gt;
                &lt;CreditScore&gt;824&lt;/CreditScore&gt;824&lt;ReferenceNumber&gt;d3e75220-7488-47e4-9da6-f3b6251de2c5&lt;/ReferenceNumber&gt;&lt;/Client&gt;
              &lt;Buildings&gt;
                &lt;Building Coi="3" ItemNumber="1"&gt;
                  &lt;Description&gt;BUILDING&lt;/Description&gt;
                  &lt;AnnualPremumium&gt;1887.51&lt;/AnnualPremumium&gt;
                  &lt;MonthlyPremium&gt;1887.51&lt;/MonthlyPremium&gt;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&lt;TraceNumber&gt;QAT-0024788&lt;/TraceNumber&gt;
  &lt;/Message&gt;
&lt;/Operation&gt;</t>
  </si>
  <si>
    <t>{"PolicyNumber":"HD25409","TraceNumber":"QAT-0024788","QuoteGuid":"f0032114-90d8-481b-ab92-6bbea14af6c9","Url":"https://tialtpq-qa.tialonline.co.za/diagnostic/trace/index/QAT-0024788"}</t>
  </si>
  <si>
    <t>10/07/2022 14:42:24</t>
  </si>
  <si>
    <t>HD25410</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</si>
  <si>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25410"&gt;&lt;Client&gt;&lt;Surname&gt;XABA&lt;/Surname&gt;&lt;Firstnames&gt;DUMISILE&lt;/Firstnames&gt;&lt;AddressLine1&gt;Unknown&lt;/AddressLine1&gt;&lt;AddressLine2&gt;WITBANK&lt;/AddressLine2&gt;&lt;Suburb&gt;WITBANK&lt;/Suburb&gt;&lt;PostalCode&gt;1035&lt;/PostalCode&gt;&lt;IdentityType&gt;1&lt;/IdentityType&gt;&lt;PassportNumber&gt;4409280429084&lt;/PassportNumber&gt;&lt;IDNumber&gt;4409280429084&lt;/IDNumber&gt;&lt;BirthDate&gt;1944-09-28&lt;/BirthDate&gt;&lt;CLIENT_ITC_PERMISSION_APPL&gt;1&lt;/CLIENT_ITC_PERMISSION_APPL&gt;&lt;/Client&gt;&lt;Buildings Id="1" RatingDate=""&gt;&lt;BUILDINGS_ROOF_TYPE xmlns:user="http://mycompany.com/mynamespace" xmlns:msxsl="urn:schemas-microsoft-com:xslt"&gt;9&lt;/BUILDINGS_ROOF_TYPE&gt;&lt;BUILDINGS_WALL_TYPE xmlns:msxsl="urn:schemas-microsoft-com:xslt" xmlns:user="http://mycompany.com/mynamespace"&gt;7&lt;/BUILDINGS_WALL_TYPE&gt;&lt;BUILDINGS_POSTAL_CODE xmlns:msxsl="urn:schemas-microsoft-com:xslt" xmlns:user="http://mycompany.com/mynamespace"&gt;1034&lt;/BUILDINGS_POSTAL_CODE&gt;&lt;BUILDINGS_SUM_INSURED xmlns:msxsl="urn:schemas-microsoft-com:xslt" xmlns:user="http://mycompany.com/mynamespace"&gt;2000000&lt;/BUILDINGS_SUM_INSURED&gt;&lt;BUILDINGS_CLM_12_MNTHS xmlns:msxsl="urn:schemas-microsoft-com:xslt" xmlns:user="http://mycompany.com/mynamespace"&gt;0&lt;/BUILDINGS_CLM_12_MNTHS&gt;&lt;BUILDINGS_CLMS_12_24_MNTHS xmlns:msxsl="urn:schemas-microsoft-com:xslt" xmlns:user="http://mycompany.com/mynamespace"&gt;1&lt;/BUILDINGS_CLMS_12_24_MNTHS&gt;&lt;BUILDINGS_CLMS_24_36_MTHS xmlns:msxsl="urn:schemas-microsoft-com:xslt" xmlns:user="http://mycompany.com/mynamespace"&gt;0&lt;/BUILDINGS_CLMS_24_36_MTHS&gt;&lt;BUILDINGS_OT_AD_FIX_MAC_APPL xmlns:msxsl="urn:schemas-microsoft-com:xslt" xmlns:user="http://mycompany.com/mynamespace"&gt;0&lt;/BUILDINGS_OT_AD_FIX_MAC_APPL&gt;&lt;BUILDINGS_OT_AD_GE_WEAR_APPL xmlns:msxsl="urn:schemas-microsoft-com:xslt" xmlns:user="http://mycompany.com/mynamespace"&gt;0&lt;/BUILDINGS_OT_AD_GE_WEAR_APPL&gt;&lt;BUILDINGS_OT_KEYS_LOCKS_APPL xmlns:msxsl="urn:schemas-microsoft-com:xslt" xmlns:user="http://mycompany.com/mynamespace"&gt;0&lt;/BUILDINGS_OT_KEYS_LOCKS_APPL&gt;&lt;BUILDINGS_OT_PS_APPL xmlns:msxsl="urn:schemas-microsoft-com:xslt" xmlns:user="http://mycompany.com/mynamespace"&gt;0&lt;/BUILDINGS_OT_PS_APPL&gt;&lt;BUILDINGS_OT_PS_SI xmlns:msxsl="urn:schemas-microsoft-com:xslt" xmlns:user="http://mycompany.com/mynamespace"&gt;0&lt;/BUILDINGS_OT_PS_SI&gt;&lt;BUILDINGS_OT_SL_COVER_TYPE xmlns:msxsl="urn:schemas-microsoft-com:xslt" xmlns:user="http://mycompany.com/mynamespace"&gt;2&lt;/BUILDINGS_OT_SL_COVER_TYPE&gt;&lt;BUILDING_RESIDENCE xmlns:msxsl="urn:schemas-microsoft-com:xslt" xmlns:user="http://mycompany.com/mynamespace"&gt;1&lt;/BUILDING_RESIDENCE&gt;&lt;BUILDINGS_OT_AD_APPL xmlns:msxsl="urn:schemas-microsoft-com:xslt" xmlns:user="http://mycompany.com/mynamespace"&gt;0&lt;/BUILDINGS_OT_AD_APPL&gt;&lt;BUILDINGS_OT_AD_SI xmlns:msxsl="urn:schemas-microsoft-com:xslt" xmlns:user="http://mycompany.com/mynamespace"&gt;0&lt;/BUILDINGS_OT_AD_SI&gt;&lt;BUILDINGS_IS_MONTHLY xmlns:msxsl="urn:schemas-microsoft-com:xslt" xmlns:user="http://mycompany.com/mynamespace"&gt;1&lt;/BUILDINGS_IS_MONTHLY&gt;&lt;BUILDINGS_IS_NB_RENEWAL xmlns:msxsl="urn:schemas-microsoft-com:xslt" xmlns:user="http://mycompany.com/mynamespace"&gt;0&lt;/BUILDINGS_IS_NB_RENEWAL&gt;&lt;DateOfBirth xmlns:msxsl="urn:schemas-microsoft-com:xslt" xmlns:user="http://mycompany.com/mynamespace"&gt;1944-09-28&lt;/DateOfBirth&gt;&lt;BUILDINGS_RETIRED xmlns:msxsl="urn:schemas-microsoft-com:xslt" xmlns:user="http://mycompany.com/mynamespace"&gt;N&lt;/BUILDINGS_RETIRED&gt;&lt;BUILDINGS_BASIC_EXCESS xmlns:msxsl="urn:schemas-microsoft-com:xslt" xmlns:user="http://mycompany.com/mynamespace"&gt;1000&lt;/BUILDINGS_BASIC_EXCESS&gt;&lt;BUILDINGS_VOLUNTARY_EXCESS xmlns:msxsl="urn:schemas-microsoft-com:xslt" xmlns:user="http://mycompany.com/mynamespace"&gt;0&lt;/BUILDINGS_VOLUNTARY_EXCESS&gt;&lt;BUILDINGS_ITEM_PREMIUM xmlns:msxsl="urn:schemas-microsoft-com:xslt" xmlns:user="http://mycompany.com/mynamespace"&gt;0&lt;/BUILDINGS_ITEM_PREMIUM&gt;&lt;PerimeterWall xmlns:msxsl="urn:schemas-microsoft-com:xslt" xmlns:user="http://mycompany.com/mynamespace"&gt;4&lt;/PerimeterWall&gt;&lt;BUILDING_PREMISESUSE xmlns:msxsl="urn:schemas-microsoft-com:xslt" xmlns:user="http://mycompany.com/mynamespace"&gt;2&lt;/BUILDING_PREMISESUSE&gt;&lt;BUILDINGS_UNINTERRUPTEDCOVER xmlns:msxsl="urn:schemas-microsoft-com:xslt" xmlns:user="http://mycompany.com/mynamespace"&gt;0&lt;/BUILDINGS_UNINTERRUPTEDCOVER&gt;&lt;BUILDINGS_UNOCCUPIED xmlns:msxsl="urn:schemas-microsoft-com:xslt" xmlns:user="http://mycompany.com/mynamespace"&gt;0&lt;/BUILDINGS_UNOCCUPIED&gt;&lt;ItemInceptionDate xmlns:msxsl="urn:schemas-microsoft-com:xslt" xmlns:user="http://mycompany.com/mynamespace"&gt;2022-10-01&lt;/ItemInceptionDate&gt;&lt;/Buildings&gt;&lt;/Policy&gt;&lt;/QRaterRq&gt;</t>
  </si>
  <si>
    <t>&lt;QRaterAssemblyRs QRaterMessageId="d3a98aa7-ce1c-4122-96db-b983d0c24851"&gt;&lt;QRaterRs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www.qrater.co.za&lt;/Copyright&gt;&lt;Product&gt;ETASTD_DOM_HBMPP&lt;/Product&gt;&lt;Catalog&gt;QRater_RT_2008_PL_UAT&lt;/Catalog&gt;&lt;QReference&gt;0628ba87-0076-4ee7-8aa1-8a7e2f8701e6&lt;/QReference&gt;&lt;/Header&gt;&lt;Policy Id="HD25410"&gt;&lt;Client Id="" RatingDate="2022-10-01"&gt;&lt;Status Description="OK"&gt;0&lt;/Status&gt;&lt;ITC_CREDITSCORE&gt;878&lt;/ITC_CREDITSCORE&gt;&lt;/Client&gt;&lt;Buildings Id="1" RatingDate="2022-10-01"&gt;&lt;Status Description="OK"&gt;0&lt;/Status&gt;&lt;BUILDINGS_FINAL_PREM&gt;398.63&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398.63&lt;/BUILDINGS_BASEPREMIUM&gt;&lt;/Buildings&gt;&lt;/Policy&gt;&lt;/QRaterRs&gt;&lt;QRaterErrorRs&gt;&lt;/QRaterErrorRs&gt;&lt;/QRaterAssemblyRs&gt;</t>
  </si>
  <si>
    <t>&lt;Operation&gt;
  &lt;Message&gt;
    &lt;Data&gt;
      &lt;PolicyData&gt;
        &lt;Policy UniqueID="TialQuoting"&gt;
          &lt;PolicyNumber&gt;0&lt;/PolicyNumber&gt;
          &lt;DisplayPolicyNo&gt;HD25410&lt;/DisplayPolicyNo&gt;
          &lt;Fees&gt;&lt;/Fees&gt;
        &lt;/Policy&gt;
        &lt;Insurers&gt;
          &lt;HollardMyPVT&gt;
            &lt;Section&gt;
              &lt;Client Coi="0" ItemNumber="0"&gt;
                &lt;CreditScore&gt;878&lt;/CreditScore&gt;878&lt;ReferenceNumber&gt;0628ba87-0076-4ee7-8aa1-8a7e2f8701e6&lt;/ReferenceNumber&gt;&lt;/Client&gt;
              &lt;Buildings&gt;
                &lt;Building Coi="3" ItemNumber="1"&gt;
                  &lt;Description&gt;BUILDING&lt;/Description&gt;
                  &lt;AnnualPremumium&gt;398.63&lt;/AnnualPremumium&gt;
                  &lt;MonthlyPremium&gt;398.63&lt;/MonthlyPremium&gt;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&lt;TraceNumber&gt;QAT-002478E&lt;/TraceNumber&gt;
  &lt;/Message&gt;
&lt;/Operation&gt;</t>
  </si>
  <si>
    <t>{"PolicyNumber":"HD25410","TraceNumber":"QAT-002478E","QuoteGuid":"cfe15ef4-2fd0-4f77-96d6-492e41951752","Url":"https://tialtpq-qa.tialonline.co.za/diagnostic/trace/index/QAT-002478E"}</t>
  </si>
  <si>
    <t>10/10/2022 11:52:20</t>
  </si>
  <si>
    <t>HD25415</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</si>
  <si>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25415"&gt;&lt;Client&gt;&lt;Surname&gt;NJOKWENI&lt;/Surname&gt;&lt;Firstnames&gt;PHILISWA&lt;/Firstnames&gt;&lt;AddressLine1&gt;Unknown&lt;/AddressLine1&gt;&lt;AddressLine2&gt;WITBANK&lt;/AddressLine2&gt;&lt;Suburb&gt;WITBANK&lt;/Suburb&gt;&lt;PostalCode&gt;1035&lt;/PostalCode&gt;&lt;IdentityType&gt;1&lt;/IdentityType&gt;&lt;PassportNumber&gt;6508081305084&lt;/PassportNumber&gt;&lt;IDNumber&gt;6508081305084&lt;/IDNumber&gt;&lt;BirthDate&gt;1965-08-08&lt;/BirthDate&gt;&lt;CLIENT_ITC_PERMISSION_APPL&gt;1&lt;/CLIENT_ITC_PERMISSION_APPL&gt;&lt;/Client&gt;&lt;Buildings Id="1" RatingDate=""&gt;&lt;BUILDINGS_ROOF_TYPE&gt;9&lt;/BUILDINGS_ROOF_TYPE&gt;&lt;BUILDINGS_WALL_TYPE&gt;7&lt;/BUILDINGS_WALL_TYPE&gt;&lt;BUILDINGS_POSTAL_CODE&gt;1034&lt;/BUILDINGS_POSTAL_CODE&gt;&lt;BUILDINGS_SUM_INSURED&gt;2000000&lt;/BUILDINGS_SUM_INSURED&gt;&lt;BUILDINGS_CLM_12_MNTHS&gt;0&lt;/BUILDINGS_CLM_12_MNTHS&gt;&lt;BUILDINGS_CLMS_12_24_MNTHS&gt;0&lt;/BUILDINGS_CLMS_12_24_MNTHS&gt;&lt;BUILDINGS_CLMS_24_36_MTHS&gt;1&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1965-08-08&lt;/DateOfBirth&gt;&lt;BUILDINGS_RETIRED&gt;N&lt;/BUILDINGS_RETIRED&gt;&lt;BUILDINGS_BASIC_EXCESS&gt;1000&lt;/BUILDINGS_BASIC_EXCESS&gt;&lt;BUILDINGS_VOLUNTARY_EXCESS&gt;0&lt;/BUILDINGS_VOLUNTARY_EXCESS&gt;&lt;BUILDINGS_ITEM_PREMIUM&gt;0&lt;/BUILDINGS_ITEM_PREMIUM&gt;&lt;PerimeterWall&gt;4&lt;/PerimeterWall&gt;&lt;BUILDING_PREMISESUSE&gt;2&lt;/BUILDING_PREMISESUSE&gt;&lt;BUILDINGS_UNINTERRUPTEDCOVER&gt;0&lt;/BUILDINGS_UNINTERRUPTEDCOVER&gt;&lt;BUILDINGS_UNOCCUPIED&gt;0&lt;/BUILDINGS_UNOCCUPIED&gt;&lt;ItemInceptionDate&gt;2022-10-01&lt;/ItemInceptionDate&gt;&lt;/Buildings&gt;&lt;/Policy&gt;&lt;/QRaterRq&gt;</t>
  </si>
  <si>
    <t>&lt;QRaterAssemblyRs QRaterMessageId="ba3a95a0-05ee-4c7b-8117-b71b14b96dd6"&gt;&lt;QRaterRs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www.qrater.co.za&lt;/Copyright&gt;&lt;Product&gt;ETASTD_DOM_HBMPP&lt;/Product&gt;&lt;Catalog&gt;QRater_RT_2008_PL_UAT&lt;/Catalog&gt;&lt;QReference&gt;e7d87fea-bc86-40c8-89db-bc37c9686e9d&lt;/QReference&gt;&lt;/Header&gt;&lt;Policy Id="HD25415"&gt;&lt;Client Id="" RatingDate="2022-10-01"&gt;&lt;Status Description="OK"&gt;0&lt;/Status&gt;&lt;ITC_CREDITSCORE&gt;866&lt;/ITC_CREDITSCORE&gt;&lt;/Client&gt;&lt;Buildings Id="1" RatingDate="2022-10-01"&gt;&lt;Status Description="OK"&gt;0&lt;/Status&gt;&lt;BUILDINGS_FINAL_PREM&gt;398.63&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398.63&lt;/BUILDINGS_BASEPREMIUM&gt;&lt;/Buildings&gt;&lt;/Policy&gt;&lt;/QRaterRs&gt;&lt;QRaterErrorRs&gt;&lt;/QRaterErrorRs&gt;&lt;/QRaterAssemblyRs&gt;</t>
  </si>
  <si>
    <t>&lt;Operation&gt;
  &lt;Message&gt;
    &lt;Data&gt;
      &lt;PolicyData&gt;
        &lt;Policy UniqueID="TialQuoting"&gt;
          &lt;PolicyNumber&gt;0&lt;/PolicyNumber&gt;
          &lt;DisplayPolicyNo&gt;HD25415&lt;/DisplayPolicyNo&gt;
          &lt;Fees&gt;&lt;/Fees&gt;
        &lt;/Policy&gt;
        &lt;Insurers&gt;
          &lt;HollardMyPVT&gt;
            &lt;Section&gt;
              &lt;Client Coi="0" ItemNumber="0"&gt;
                &lt;CreditScore&gt;866&lt;/CreditScore&gt;866&lt;ReferenceNumber&gt;e7d87fea-bc86-40c8-89db-bc37c9686e9d&lt;/ReferenceNumber&gt;&lt;/Client&gt;
              &lt;Buildings&gt;
                &lt;Building Coi="3" ItemNumber="1"&gt;
                  &lt;Description&gt;BUILDING&lt;/Description&gt;
                  &lt;AnnualPremumium&gt;398.63&lt;/AnnualPremumium&gt;
                  &lt;MonthlyPremium&gt;398.63&lt;/MonthlyPremium&gt;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&lt;TraceNumber&gt;QAT-00247CD&lt;/TraceNumber&gt;
  &lt;/Message&gt;
&lt;/Operation&gt;</t>
  </si>
  <si>
    <t>{"PolicyNumber":"HD25415","TraceNumber":"QAT-00247CD","QuoteGuid":"ffccd5d0-cf66-4926-8e6c-e550b41cc4f6","Url":"https://tialtpq-qa.tialonline.co.za/diagnostic/trace/index/QAT-00247CD"}</t>
  </si>
  <si>
    <t>10/10/2022 12:31:49</t>
  </si>
  <si>
    <t>HD25421</t>
  </si>
  <si>
    <t>296.97</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</si>
  <si>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25421"&gt;&lt;Client&gt;&lt;Surname&gt;MAHLUTSHANA&lt;/Surname&gt;&lt;Firstnames&gt;LUNGILE&lt;/Firstnames&gt;&lt;AddressLine1&gt;Unknown&lt;/AddressLine1&gt;&lt;AddressLine2&gt;POLOKWANE&lt;/AddressLine2&gt;&lt;Suburb&gt;POLOKWANE&lt;/Suburb&gt;&lt;PostalCode&gt;0700&lt;/PostalCode&gt;&lt;IdentityType&gt;1&lt;/IdentityType&gt;&lt;PassportNumber&gt;6610295690085&lt;/PassportNumber&gt;&lt;IDNumber&gt;6610295690085&lt;/IDNumber&gt;&lt;BirthDate&gt;1966-10-29&lt;/BirthDate&gt;&lt;CLIENT_ITC_PERMISSION_APPL&gt;1&lt;/CLIENT_ITC_PERMISSION_APPL&gt;&lt;/Client&gt;&lt;Buildings Id="1" RatingDate=""&gt;&lt;BUILDINGS_ROOF_TYPE&gt;9&lt;/BUILDINGS_ROOF_TYPE&gt;&lt;BUILDINGS_WALL_TYPE&gt;5&lt;/BUILDINGS_WALL_TYPE&gt;&lt;BUILDINGS_POSTAL_CODE&gt;0699&lt;/BUILDINGS_POSTAL_CODE&gt;&lt;BUILDINGS_SUM_INSURED&gt;2000000&lt;/BUILDINGS_SUM_INSURED&gt;&lt;BUILDINGS_CLM_12_MNTHS&gt;1&lt;/BUILDINGS_CLM_12_MNTHS&gt;&lt;BUILDINGS_CLMS_12_24_MNTHS&gt;1&lt;/BUILDINGS_CLMS_12_24_MNTHS&gt;&lt;BUILDINGS_CLMS_24_36_MTHS&gt;1&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1966-10-29&lt;/DateOfBirth&gt;&lt;BUILDINGS_RETIRED&gt;N&lt;/BUILDINGS_RETIRED&gt;&lt;BUILDINGS_BASIC_EXCESS&gt;1000&lt;/BUILDINGS_BASIC_EXCESS&gt;&lt;BUILDINGS_VOLUNTARY_EXCESS&gt;0&lt;/BUILDINGS_VOLUNTARY_EXCESS&gt;&lt;BUILDINGS_ITEM_PREMIUM&gt;0&lt;/BUILDINGS_ITEM_PREMIUM&gt;&lt;PerimeterWall&gt;4&lt;/PerimeterWall&gt;&lt;BUILDING_PREMISESUSE&gt;2&lt;/BUILDING_PREMISESUSE&gt;&lt;BUILDINGS_UNINTERRUPTEDCOVER&gt;0&lt;/BUILDINGS_UNINTERRUPTEDCOVER&gt;&lt;BUILDINGS_UNOCCUPIED&gt;0&lt;/BUILDINGS_UNOCCUPIED&gt;&lt;ItemInceptionDate&gt;2022-10-01&lt;/ItemInceptionDate&gt;&lt;/Buildings&gt;&lt;/Policy&gt;&lt;/QRaterRq&gt;</t>
  </si>
  <si>
    <t>&lt;QRaterAssemblyRs QRaterMessageId="9a03f9a0-4faa-4907-b355-279470cb23e2"&gt;&lt;QRaterRs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www.qrater.co.za&lt;/Copyright&gt;&lt;Product&gt;ETASTD_DOM_HBMPP&lt;/Product&gt;&lt;Catalog&gt;QRater_RT_2008_PL_UAT&lt;/Catalog&gt;&lt;QReference&gt;e1fb5884-76d7-4fe1-94f3-eaa248d6a869&lt;/QReference&gt;&lt;/Header&gt;&lt;Policy Id="HD25421"&gt;&lt;Client Id="" RatingDate="2022-10-01"&gt;&lt;Status Description="OK"&gt;0&lt;/Status&gt;&lt;ITC_CREDITSCORE&gt;884&lt;/ITC_CREDITSCORE&gt;&lt;/Client&gt;&lt;Buildings Id="1" RatingDate="2022-10-01"&gt;&lt;Status Description="OK"&gt;0&lt;/Status&gt;&lt;BUILDINGS_FINAL_PREM&gt;296.97&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296.97&lt;/BUILDINGS_BASEPREMIUM&gt;&lt;/Buildings&gt;&lt;/Policy&gt;&lt;/QRaterRs&gt;&lt;QRaterErrorRs&gt;&lt;/QRaterErrorRs&gt;&lt;/QRaterAssemblyRs&gt;</t>
  </si>
  <si>
    <t>&lt;Operation&gt;
  &lt;Message&gt;
    &lt;Data&gt;
      &lt;PolicyData&gt;
        &lt;Policy UniqueID="TialQuoting"&gt;
          &lt;PolicyNumber&gt;0&lt;/PolicyNumber&gt;
          &lt;DisplayPolicyNo&gt;HD25421&lt;/DisplayPolicyNo&gt;
          &lt;Fees&gt;&lt;/Fees&gt;
        &lt;/Policy&gt;
        &lt;Insurers&gt;
          &lt;HollardMyPVT&gt;
            &lt;Section&gt;
              &lt;Client Coi="0" ItemNumber="0"&gt;
                &lt;CreditScore&gt;884&lt;/CreditScore&gt;884&lt;ReferenceNumber&gt;e1fb5884-76d7-4fe1-94f3-eaa248d6a869&lt;/ReferenceNumber&gt;&lt;/Client&gt;
              &lt;Buildings&gt;
                &lt;Building Coi="3" ItemNumber="1"&gt;
                  &lt;Description&gt;BUILDING&lt;/Description&gt;
                  &lt;AnnualPremumium&gt;296.97&lt;/AnnualPremumium&gt;
                  &lt;MonthlyPremium&gt;296.97&lt;/MonthlyPremium&gt;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&lt;TraceNumber&gt;QAT-00247DF&lt;/TraceNumber&gt;
  &lt;/Message&gt;
&lt;/Operation&gt;</t>
  </si>
  <si>
    <t>{"PolicyNumber":"HD25421","TraceNumber":"QAT-00247DF","QuoteGuid":"1422b30d-9ef1-4998-9be6-ed1a828213b7","Url":"https://tialtpq-qa.tialonline.co.za/diagnostic/trace/index/QAT-00247DF"}</t>
  </si>
  <si>
    <t>10/10/2022 12:40:38</t>
  </si>
  <si>
    <t>HD25422</t>
  </si>
  <si>
    <t>262.61</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</si>
  <si>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25422"&gt;&lt;Client&gt;&lt;Surname&gt;NDLAMHLABA&lt;/Surname&gt;&lt;Firstnames&gt;SIMPHIWE&lt;/Firstnames&gt;&lt;AddressLine1&gt;Unknown&lt;/AddressLine1&gt;&lt;AddressLine2&gt;RUSTENBURG&lt;/AddressLine2&gt;&lt;Suburb&gt;RUSTENBURG&lt;/Suburb&gt;&lt;PostalCode&gt;0300&lt;/PostalCode&gt;&lt;IdentityType&gt;1&lt;/IdentityType&gt;&lt;PassportNumber&gt;7112265924080&lt;/PassportNumber&gt;&lt;IDNumber&gt;7112265924080&lt;/IDNumber&gt;&lt;BirthDate&gt;1971-12-26&lt;/BirthDate&gt;&lt;CLIENT_ITC_PERMISSION_APPL&gt;1&lt;/CLIENT_ITC_PERMISSION_APPL&gt;&lt;/Client&gt;&lt;Buildings Id="1" RatingDate=""&gt;&lt;BUILDINGS_ROOF_TYPE&gt;9&lt;/BUILDINGS_ROOF_TYPE&gt;&lt;BUILDINGS_WALL_TYPE&gt;5&lt;/BUILDINGS_WALL_TYPE&gt;&lt;BUILDINGS_POSTAL_CODE&gt;0299&lt;/BUILDINGS_POSTAL_CODE&gt;&lt;BUILDINGS_SUM_INSURED&gt;2000000&lt;/BUILDINGS_SUM_INSURED&gt;&lt;BUILDINGS_CLM_12_MNTHS&gt;2&lt;/BUILDINGS_CLM_12_MNTHS&gt;&lt;BUILDINGS_CLMS_12_24_MNTHS&gt;0&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1971-12-26&lt;/DateOfBirth&gt;&lt;BUILDINGS_RETIRED&gt;N&lt;/BUILDINGS_RETIRED&gt;&lt;BUILDINGS_BASIC_EXCESS&gt;1000&lt;/BUILDINGS_BASIC_EXCESS&gt;&lt;BUILDINGS_VOLUNTARY_EXCESS&gt;0&lt;/BUILDINGS_VOLUNTARY_EXCESS&gt;&lt;BUILDINGS_ITEM_PREMIUM&gt;0&lt;/BUILDINGS_ITEM_PREMIUM&gt;&lt;PerimeterWall&gt;4&lt;/PerimeterWall&gt;&lt;BUILDING_PREMISESUSE&gt;2&lt;/BUILDING_PREMISESUSE&gt;&lt;BUILDINGS_UNINTERRUPTEDCOVER&gt;0&lt;/BUILDINGS_UNINTERRUPTEDCOVER&gt;&lt;BUILDINGS_UNOCCUPIED&gt;0&lt;/BUILDINGS_UNOCCUPIED&gt;&lt;ItemInceptionDate&gt;2022-10-01&lt;/ItemInceptionDate&gt;&lt;/Buildings&gt;&lt;/Policy&gt;&lt;/QRaterRq&gt;</t>
  </si>
  <si>
    <t>&lt;QRaterAssemblyRs QRaterMessageId="c6e7f23a-55d8-408b-b27e-002babe94eeb"&gt;&lt;QRaterRs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www.qrater.co.za&lt;/Copyright&gt;&lt;Product&gt;ETASTD_DOM_HBMPP&lt;/Product&gt;&lt;Catalog&gt;QRater_RT_2008_PL_UAT&lt;/Catalog&gt;&lt;QReference&gt;dd4a4a38-3db4-4248-b343-95aa7b3c9278&lt;/QReference&gt;&lt;/Header&gt;&lt;Policy Id="HD25422"&gt;&lt;Client Id="" RatingDate="2022-10-01"&gt;&lt;Status Description="OK"&gt;0&lt;/Status&gt;&lt;ITC_CREDITSCORE&gt;0&lt;/ITC_CREDITSCORE&gt;&lt;/Client&gt;&lt;Buildings Id="1" RatingDate="2022-10-01"&gt;&lt;Status Description="OK"&gt;0&lt;/Status&gt;&lt;BUILDINGS_FINAL_PREM&gt;262.61&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262.61&lt;/BUILDINGS_BASEPREMIUM&gt;&lt;/Buildings&gt;&lt;/Policy&gt;&lt;/QRaterRs&gt;&lt;QRaterErrorRs&gt;&lt;/QRaterErrorRs&gt;&lt;/QRaterAssemblyRs&gt;</t>
  </si>
  <si>
    <t>&lt;Operation&gt;
  &lt;Message&gt;
    &lt;Data&gt;
      &lt;PolicyData&gt;
        &lt;Policy UniqueID="TialQuoting"&gt;
          &lt;PolicyNumber&gt;0&lt;/PolicyNumber&gt;
          &lt;DisplayPolicyNo&gt;HD25422&lt;/DisplayPolicyNo&gt;
          &lt;Fees&gt;&lt;/Fees&gt;
        &lt;/Policy&gt;
        &lt;Insurers&gt;
          &lt;HollardMyPVT&gt;
            &lt;Section&gt;
              &lt;Client Coi="0" ItemNumber="0"&gt;
                &lt;CreditScore&gt;0&lt;/CreditScore&gt;0&lt;ReferenceNumber&gt;dd4a4a38-3db4-4248-b343-95aa7b3c9278&lt;/ReferenceNumber&gt;&lt;/Client&gt;
              &lt;Buildings&gt;
                &lt;Building Coi="3" ItemNumber="1"&gt;
                  &lt;Description&gt;BUILDING&lt;/Description&gt;
                  &lt;AnnualPremumium&gt;262.61&lt;/AnnualPremumium&gt;
                  &lt;MonthlyPremium&gt;262.61&lt;/MonthlyPremium&gt;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&lt;TraceNumber&gt;QAT-00247E4&lt;/TraceNumber&gt;
  &lt;/Message&gt;
&lt;/Operation&gt;</t>
  </si>
  <si>
    <t>{"PolicyNumber":"HD25422","TraceNumber":"QAT-00247E4","QuoteGuid":"573acc3f-8833-4c46-ac08-41860892391d","Url":"https://tialtpq-qa.tialonline.co.za/diagnostic/trace/index/QAT-00247E4"}</t>
  </si>
  <si>
    <t>264.33</t>
  </si>
  <si>
    <t>10/10/2022 13:12:07</t>
  </si>
  <si>
    <t>HD25426</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</si>
  <si>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25426"&gt;&lt;Client&gt;&lt;Surname&gt;VIKA&lt;/Surname&gt;&lt;Firstnames&gt;LUSANDA&lt;/Firstnames&gt;&lt;AddressLine1&gt;Unknown&lt;/AddressLine1&gt;&lt;AddressLine2&gt;KIMBERLEY&lt;/AddressLine2&gt;&lt;Suburb&gt;KIMBERLEY&lt;/Suburb&gt;&lt;PostalCode&gt;8300&lt;/PostalCode&gt;&lt;IdentityType&gt;1&lt;/IdentityType&gt;&lt;PassportNumber&gt;6701280684082&lt;/PassportNumber&gt;&lt;IDNumber&gt;6701280684082&lt;/IDNumber&gt;&lt;BirthDate&gt;1967-01-28&lt;/BirthDate&gt;&lt;CLIENT_ITC_PERMISSION_APPL&gt;1&lt;/CLIENT_ITC_PERMISSION_APPL&gt;&lt;/Client&gt;&lt;Buildings Id="1" RatingDate=""&gt;&lt;BUILDINGS_ROOF_TYPE&gt;9&lt;/BUILDINGS_ROOF_TYPE&gt;&lt;BUILDINGS_WALL_TYPE&gt;7&lt;/BUILDINGS_WALL_TYPE&gt;&lt;BUILDINGS_POSTAL_CODE&gt;8301&lt;/BUILDINGS_POSTAL_CODE&gt;&lt;BUILDINGS_SUM_INSURED&gt;1100000&lt;/BUILDINGS_SUM_INSURED&gt;&lt;BUILDINGS_CLM_12_MNTHS&gt;1&lt;/BUILDINGS_CLM_12_MNTHS&gt;&lt;BUILDINGS_CLMS_12_24_MNTHS&gt;1&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1967-01-28&lt;/DateOfBirth&gt;&lt;BUILDINGS_RETIRED&gt;N&lt;/BUILDINGS_RETIRED&gt;&lt;BUILDINGS_BASIC_EXCESS&gt;1000&lt;/BUILDINGS_BASIC_EXCESS&gt;&lt;BUILDINGS_VOLUNTARY_EXCESS&gt;0&lt;/BUILDINGS_VOLUNTARY_EXCESS&gt;&lt;BUILDINGS_ITEM_PREMIUM&gt;0&lt;/BUILDINGS_ITEM_PREMIUM&gt;&lt;PerimeterWall&gt;4&lt;/PerimeterWall&gt;&lt;BUILDING_PREMISESUSE&gt;2&lt;/BUILDING_PREMISESUSE&gt;&lt;BUILDINGS_UNINTERRUPTEDCOVER&gt;0&lt;/BUILDINGS_UNINTERRUPTEDCOVER&gt;&lt;BUILDINGS_UNOCCUPIED&gt;0&lt;/BUILDINGS_UNOCCUPIED&gt;&lt;ItemInceptionDate&gt;2022-10-01&lt;/ItemInceptionDate&gt;&lt;/Buildings&gt;&lt;/Policy&gt;&lt;/QRaterRq&gt;</t>
  </si>
  <si>
    <t>&lt;QRaterAssemblyRs QRaterMessageId="73c59a08-2c72-4c6f-b6c9-27cf0efb58e9"&gt;&lt;QRaterRs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www.qrater.co.za&lt;/Copyright&gt;&lt;Product&gt;ETASTD_DOM_HBMPP&lt;/Product&gt;&lt;Catalog&gt;QRater_RT_2008_PL_UAT&lt;/Catalog&gt;&lt;QReference&gt;340a1eac-9f7f-450c-830b-6130c95dedeb&lt;/QReference&gt;&lt;/Header&gt;&lt;Policy Id="HD25426"&gt;&lt;Client Id="" RatingDate="2022-10-01"&gt;&lt;Status Description="OK"&gt;0&lt;/Status&gt;&lt;ITC_CREDITSCORE&gt;868&lt;/ITC_CREDITSCORE&gt;&lt;/Client&gt;&lt;Buildings Id="1" RatingDate="2022-10-01"&gt;&lt;Status Description="OK"&gt;0&lt;/Status&gt;&lt;BUILDINGS_FINAL_PREM&gt;264.33&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264.33&lt;/BUILDINGS_BASEPREMIUM&gt;&lt;/Buildings&gt;&lt;/Policy&gt;&lt;/QRaterRs&gt;&lt;QRaterErrorRs&gt;&lt;/QRaterErrorRs&gt;&lt;/QRaterAssemblyRs&gt;</t>
  </si>
  <si>
    <t>&lt;Operation&gt;
  &lt;Message&gt;
    &lt;Data&gt;
      &lt;PolicyData&gt;
        &lt;Policy UniqueID="TialQuoting"&gt;
          &lt;PolicyNumber&gt;0&lt;/PolicyNumber&gt;
          &lt;DisplayPolicyNo&gt;HD25426&lt;/DisplayPolicyNo&gt;
          &lt;Fees&gt;&lt;/Fees&gt;
        &lt;/Policy&gt;
        &lt;Insurers&gt;
          &lt;HollardMyPVT&gt;
            &lt;Section&gt;
              &lt;Client Coi="0" ItemNumber="0"&gt;
                &lt;CreditScore&gt;868&lt;/CreditScore&gt;868&lt;ReferenceNumber&gt;340a1eac-9f7f-450c-830b-6130c95dedeb&lt;/ReferenceNumber&gt;&lt;/Client&gt;
              &lt;Buildings&gt;
                &lt;Building Coi="3" ItemNumber="1"&gt;
                  &lt;Description&gt;BUILDING&lt;/Description&gt;
                  &lt;AnnualPremumium&gt;264.33&lt;/AnnualPremumium&gt;
                  &lt;MonthlyPremium&gt;264.33&lt;/MonthlyPremium&gt;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&lt;TraceNumber&gt;QAT-00247F3&lt;/TraceNumber&gt;
  &lt;/Message&gt;
&lt;/Operation&gt;</t>
  </si>
  <si>
    <t>{"PolicyNumber":"HD25426","TraceNumber":"QAT-00247F3","QuoteGuid":"b5ee2a9a-47a7-49cf-92fd-ea9203f3ef46","Url":"https://tialtpq-qa.tialonline.co.za/diagnostic/trace/index/QAT-00247F3"}</t>
  </si>
  <si>
    <t>Brick and clay</t>
  </si>
  <si>
    <t>10/10/2022 13:43:05</t>
  </si>
  <si>
    <t>HD25431</t>
  </si>
  <si>
    <t>387.65</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</si>
  <si>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25431"&gt;&lt;Client&gt;&lt;Surname&gt;LABASE&lt;/Surname&gt;&lt;Firstnames&gt;SIKHOMBULE&lt;/Firstnames&gt;&lt;AddressLine1&gt;Unknown&lt;/AddressLine1&gt;&lt;AddressLine2&gt;BLOUBERGSTRAND&lt;/AddressLine2&gt;&lt;Suburb&gt;BLOUBERGSTRAND&lt;/Suburb&gt;&lt;PostalCode&gt;7436&lt;/PostalCode&gt;&lt;IdentityType&gt;1&lt;/IdentityType&gt;&lt;PassportNumber&gt;6510075889081&lt;/PassportNumber&gt;&lt;IDNumber&gt;6510075889081&lt;/IDNumber&gt;&lt;BirthDate&gt;1965-10-07&lt;/BirthDate&gt;&lt;CLIENT_ITC_PERMISSION_APPL&gt;1&lt;/CLIENT_ITC_PERMISSION_APPL&gt;&lt;/Client&gt;&lt;Buildings Id="1" RatingDate=""&gt;&lt;BUILDINGS_ROOF_TYPE&gt;9&lt;/BUILDINGS_ROOF_TYPE&gt;&lt;BUILDINGS_WALL_TYPE&gt;1&lt;/BUILDINGS_WALL_TYPE&gt;&lt;BUILDINGS_POSTAL_CODE&gt;7441&lt;/BUILDINGS_POSTAL_CODE&gt;&lt;BUILDINGS_SUM_INSURED&gt;2000000&lt;/BUILDINGS_SUM_INSURED&gt;&lt;BUILDINGS_CLM_12_MNTHS&gt;0&lt;/BUILDINGS_CLM_12_MNTHS&gt;&lt;BUILDINGS_CLMS_12_24_MNTHS&gt;2&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1965-10-07&lt;/DateOfBirth&gt;&lt;BUILDINGS_RETIRED&gt;N&lt;/BUILDINGS_RETIRED&gt;&lt;BUILDINGS_BASIC_EXCESS&gt;1000&lt;/BUILDINGS_BASIC_EXCESS&gt;&lt;BUILDINGS_VOLUNTARY_EXCESS&gt;0&lt;/BUILDINGS_VOLUNTARY_EXCESS&gt;&lt;BUILDINGS_ITEM_PREMIUM&gt;0&lt;/BUILDINGS_ITEM_PREMIUM&gt;&lt;PerimeterWall&gt;4&lt;/PerimeterWall&gt;&lt;BUILDING_PREMISESUSE&gt;2&lt;/BUILDING_PREMISESUSE&gt;&lt;BUILDINGS_UNINTERRUPTEDCOVER&gt;0&lt;/BUILDINGS_UNINTERRUPTEDCOVER&gt;&lt;BUILDINGS_UNOCCUPIED&gt;0&lt;/BUILDINGS_UNOCCUPIED&gt;&lt;ItemInceptionDate&gt;2022-10-01&lt;/ItemInceptionDate&gt;&lt;/Buildings&gt;&lt;/Policy&gt;&lt;/QRaterRq&gt;</t>
  </si>
  <si>
    <t>&lt;QRaterAssemblyRs QRaterMessageId="53793426-4cd3-4a2b-9a4f-17686012ab83"&gt;&lt;QRaterRs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www.qrater.co.za&lt;/Copyright&gt;&lt;Product&gt;ETASTD_DOM_HBMPP&lt;/Product&gt;&lt;Catalog&gt;QRater_RT_2008_PL_UAT&lt;/Catalog&gt;&lt;QReference&gt;807a30b6-fd1b-4248-b9ba-1b11491df297&lt;/QReference&gt;&lt;/Header&gt;&lt;Policy Id="HD25431"&gt;&lt;Client Id="" RatingDate="2022-10-01"&gt;&lt;Status Description="OK"&gt;0&lt;/Status&gt;&lt;ITC_CREDITSCORE&gt;876&lt;/ITC_CREDITSCORE&gt;&lt;/Client&gt;&lt;Buildings Id="1" RatingDate="2022-10-01"&gt;&lt;Status Description="OK"&gt;0&lt;/Status&gt;&lt;BUILDINGS_FINAL_PREM&gt;387.65&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387.65&lt;/BUILDINGS_BASEPREMIUM&gt;&lt;/Buildings&gt;&lt;/Policy&gt;&lt;/QRaterRs&gt;&lt;QRaterErrorRs&gt;&lt;/QRaterErrorRs&gt;&lt;/QRaterAssemblyRs&gt;</t>
  </si>
  <si>
    <t>&lt;Operation&gt;
  &lt;Message&gt;
    &lt;Data&gt;
      &lt;PolicyData&gt;
        &lt;Policy UniqueID="TialQuoting"&gt;
          &lt;PolicyNumber&gt;0&lt;/PolicyNumber&gt;
          &lt;DisplayPolicyNo&gt;HD25431&lt;/DisplayPolicyNo&gt;
          &lt;Fees&gt;&lt;/Fees&gt;
        &lt;/Policy&gt;
        &lt;Insurers&gt;
          &lt;HollardMyPVT&gt;
            &lt;Section&gt;
              &lt;Client Coi="0" ItemNumber="0"&gt;
                &lt;CreditScore&gt;876&lt;/CreditScore&gt;876&lt;ReferenceNumber&gt;807a30b6-fd1b-4248-b9ba-1b11491df297&lt;/ReferenceNumber&gt;&lt;/Client&gt;
              &lt;Buildings&gt;
                &lt;Building Coi="3" ItemNumber="1"&gt;
                  &lt;Description&gt;BUILDING&lt;/Description&gt;
                  &lt;AnnualPremumium&gt;387.65&lt;/AnnualPremumium&gt;
                  &lt;MonthlyPremium&gt;387.65&lt;/MonthlyPremium&gt;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&lt;TraceNumber&gt;QAT-00247F9&lt;/TraceNumber&gt;
  &lt;/Message&gt;
&lt;/Operation&gt;</t>
  </si>
  <si>
    <t>{"PolicyNumber":"HD25431","TraceNumber":"QAT-00247F9","QuoteGuid":"7fadbc79-4ee6-43f8-aa60-94f78407329b","Url":"https://tialtpq-qa.tialonline.co.za/diagnostic/trace/index/QAT-00247F9"}</t>
  </si>
  <si>
    <t>10/10/2022 14:11:05</t>
  </si>
  <si>
    <t>HD25434</t>
  </si>
  <si>
    <t>603.23</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</si>
  <si>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25434"&gt;&lt;Client&gt;&lt;Surname&gt;THEKISO&lt;/Surname&gt;&lt;Firstnames&gt;BENJAMIN&lt;/Firstnames&gt;&lt;AddressLine1&gt;Unknown&lt;/AddressLine1&gt;&lt;AddressLine2&gt;FAIRLAND&lt;/AddressLine2&gt;&lt;Suburb&gt;FAIRLAND&lt;/Suburb&gt;&lt;PostalCode&gt;2030&lt;/PostalCode&gt;&lt;IdentityType&gt;1&lt;/IdentityType&gt;&lt;PassportNumber&gt;6511235616083&lt;/PassportNumber&gt;&lt;IDNumber&gt;6511235616083&lt;/IDNumber&gt;&lt;BirthDate&gt;1965-11-23&lt;/BirthDate&gt;&lt;CLIENT_ITC_PERMISSION_APPL&gt;1&lt;/CLIENT_ITC_PERMISSION_APPL&gt;&lt;/Client&gt;&lt;Buildings Id="1" RatingDate=""&gt;&lt;BUILDINGS_ROOF_TYPE&gt;9&lt;/BUILDINGS_ROOF_TYPE&gt;&lt;BUILDINGS_WALL_TYPE&gt;4&lt;/BUILDINGS_WALL_TYPE&gt;&lt;BUILDINGS_POSTAL_CODE&gt;2170&lt;/BUILDINGS_POSTAL_CODE&gt;&lt;BUILDINGS_SUM_INSURED&gt;2000000&lt;/BUILDINGS_SUM_INSURED&gt;&lt;BUILDINGS_CLM_12_MNTHS&gt;0&lt;/BUILDINGS_CLM_12_MNTHS&gt;&lt;BUILDINGS_CLMS_12_24_MNTHS&gt;1&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1965-11-23&lt;/DateOfBirth&gt;&lt;BUILDINGS_RETIRED&gt;N&lt;/BUILDINGS_RETIRED&gt;&lt;BUILDINGS_BASIC_EXCESS&gt;1000&lt;/BUILDINGS_BASIC_EXCESS&gt;&lt;BUILDINGS_VOLUNTARY_EXCESS&gt;0&lt;/BUILDINGS_VOLUNTARY_EXCESS&gt;&lt;BUILDINGS_ITEM_PREMIUM&gt;0&lt;/BUILDINGS_ITEM_PREMIUM&gt;&lt;PerimeterWall&gt;4&lt;/PerimeterWall&gt;&lt;BUILDING_PREMISESUSE&gt;2&lt;/BUILDING_PREMISESUSE&gt;&lt;BUILDINGS_UNINTERRUPTEDCOVER&gt;0&lt;/BUILDINGS_UNINTERRUPTEDCOVER&gt;&lt;BUILDINGS_UNOCCUPIED&gt;0&lt;/BUILDINGS_UNOCCUPIED&gt;&lt;ItemInceptionDate&gt;2022-10-01&lt;/ItemInceptionDate&gt;&lt;/Buildings&gt;&lt;/Policy&gt;&lt;/QRaterRq&gt;</t>
  </si>
  <si>
    <t>&lt;QRaterAssemblyRs QRaterMessageId="713edc13-bd7e-415d-8f69-a6dcf3cc886c"&gt;&lt;QRaterRs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www.qrater.co.za&lt;/Copyright&gt;&lt;Product&gt;ETASTD_DOM_HBMPP&lt;/Product&gt;&lt;Catalog&gt;QRater_RT_2008_PL_UAT&lt;/Catalog&gt;&lt;QReference&gt;0f1381be-75e8-44e8-9fa8-ccf274135edf&lt;/QReference&gt;&lt;/Header&gt;&lt;Policy Id="HD25434"&gt;&lt;Client Id="" RatingDate="2022-10-01"&gt;&lt;Status Description="OK"&gt;0&lt;/Status&gt;&lt;ITC_CREDITSCORE&gt;864&lt;/ITC_CREDITSCORE&gt;&lt;/Client&gt;&lt;Buildings Id="1" RatingDate="2022-10-01"&gt;&lt;Status Description="OK"&gt;0&lt;/Status&gt;&lt;BUILDINGS_FINAL_PREM&gt;603.23&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603.23&lt;/BUILDINGS_BASEPREMIUM&gt;&lt;/Buildings&gt;&lt;/Policy&gt;&lt;/QRaterRs&gt;&lt;QRaterErrorRs&gt;&lt;/QRaterErrorRs&gt;&lt;/QRaterAssemblyRs&gt;</t>
  </si>
  <si>
    <t>&lt;Operation&gt;
  &lt;Message&gt;
    &lt;Data&gt;
      &lt;PolicyData&gt;
        &lt;Policy UniqueID="TialQuoting"&gt;
          &lt;PolicyNumber&gt;0&lt;/PolicyNumber&gt;
          &lt;DisplayPolicyNo&gt;HD25434&lt;/DisplayPolicyNo&gt;
          &lt;Fees&gt;&lt;/Fees&gt;
        &lt;/Policy&gt;
        &lt;Insurers&gt;
          &lt;HollardMyPVT&gt;
            &lt;Section&gt;
              &lt;Client Coi="0" ItemNumber="0"&gt;
                &lt;CreditScore&gt;864&lt;/CreditScore&gt;864&lt;ReferenceNumber&gt;0f1381be-75e8-44e8-9fa8-ccf274135edf&lt;/ReferenceNumber&gt;&lt;/Client&gt;
              &lt;Buildings&gt;
                &lt;Building Coi="3" ItemNumber="1"&gt;
                  &lt;Description&gt;BUILDING&lt;/Description&gt;
                  &lt;AnnualPremumium&gt;603.23&lt;/AnnualPremumium&gt;
                  &lt;MonthlyPremium&gt;603.23&lt;/MonthlyPremium&gt;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&lt;TraceNumber&gt;QAT-0024800&lt;/TraceNumber&gt;
  &lt;/Message&gt;
&lt;/Operation&gt;</t>
  </si>
  <si>
    <t>{"PolicyNumber":"HD25434","TraceNumber":"QAT-0024800","QuoteGuid":"fa951261-894c-4c1a-90da-355a8f446cfd","Url":"https://tialtpq-qa.tialonline.co.za/diagnostic/trace/index/QAT-0024800"}</t>
  </si>
  <si>
    <t>10/10/2022 14:19:47</t>
  </si>
  <si>
    <t>HD25435</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</si>
  <si>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25435"&gt;&lt;Client&gt;&lt;Surname&gt;NQEVU&lt;/Surname&gt;&lt;Firstnames&gt;LOYISO&lt;/Firstnames&gt;&lt;AddressLine1&gt;Unknown&lt;/AddressLine1&gt;&lt;AddressLine2&gt;FAIRLAND&lt;/AddressLine2&gt;&lt;Suburb&gt;FAIRLAND&lt;/Suburb&gt;&lt;PostalCode&gt;2030&lt;/PostalCode&gt;&lt;IdentityType&gt;1&lt;/IdentityType&gt;&lt;PassportNumber&gt;6502115059080&lt;/PassportNumber&gt;&lt;IDNumber&gt;6502115059080&lt;/IDNumber&gt;&lt;BirthDate&gt;1965-02-11&lt;/BirthDate&gt;&lt;CLIENT_ITC_PERMISSION_APPL&gt;1&lt;/CLIENT_ITC_PERMISSION_APPL&gt;&lt;/Client&gt;&lt;Buildings Id="1" RatingDate=""&gt;&lt;BUILDINGS_ROOF_TYPE&gt;9&lt;/BUILDINGS_ROOF_TYPE&gt;&lt;BUILDINGS_WALL_TYPE&gt;3&lt;/BUILDINGS_WALL_TYPE&gt;&lt;BUILDINGS_POSTAL_CODE&gt;2170&lt;/BUILDINGS_POSTAL_CODE&gt;&lt;BUILDINGS_SUM_INSURED&gt;2000000&lt;/BUILDINGS_SUM_INSURED&gt;&lt;BUILDINGS_CLM_12_MNTHS&gt;0&lt;/BUILDINGS_CLM_12_MNTHS&gt;&lt;BUILDINGS_CLMS_12_24_MNTHS&gt;0&lt;/BUILDINGS_CLMS_12_24_MNTHS&gt;&lt;BUILDINGS_CLMS_24_36_MTHS&gt;1&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1965-02-11&lt;/DateOfBirth&gt;&lt;BUILDINGS_RETIRED&gt;N&lt;/BUILDINGS_RETIRED&gt;&lt;BUILDINGS_BASIC_EXCESS&gt;1000&lt;/BUILDINGS_BASIC_EXCESS&gt;&lt;BUILDINGS_VOLUNTARY_EXCESS&gt;0&lt;/BUILDINGS_VOLUNTARY_EXCESS&gt;&lt;BUILDINGS_ITEM_PREMIUM&gt;0&lt;/BUILDINGS_ITEM_PREMIUM&gt;&lt;PerimeterWall&gt;4&lt;/PerimeterWall&gt;&lt;BUILDING_PREMISESUSE&gt;2&lt;/BUILDING_PREMISESUSE&gt;&lt;BUILDINGS_UNINTERRUPTEDCOVER&gt;0&lt;/BUILDINGS_UNINTERRUPTEDCOVER&gt;&lt;BUILDINGS_UNOCCUPIED&gt;0&lt;/BUILDINGS_UNOCCUPIED&gt;&lt;ItemInceptionDate&gt;2022-10-01&lt;/ItemInceptionDate&gt;&lt;/Buildings&gt;&lt;/Policy&gt;&lt;/QRaterRq&gt;</t>
  </si>
  <si>
    <t>&lt;QRaterAssemblyRs QRaterMessageId="d0894276-b056-40b9-93f2-5fc9509ffe1d"&gt;&lt;QRaterRs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www.qrater.co.za&lt;/Copyright&gt;&lt;Product&gt;ETASTD_DOM_HBMPP&lt;/Product&gt;&lt;Catalog&gt;QRater_RT_2008_PL_UAT&lt;/Catalog&gt;&lt;QReference&gt;a016251b-b476-4fb6-b0b5-4f867330b623&lt;/QReference&gt;&lt;/Header&gt;&lt;Policy Id="HD25435"&gt;&lt;Client Id="" RatingDate="2022-10-01"&gt;&lt;Status Description="OK"&gt;0&lt;/Status&gt;&lt;ITC_CREDITSCORE&gt;876&lt;/ITC_CREDITSCORE&gt;&lt;/Client&gt;&lt;Buildings Id="1" RatingDate="2022-10-01"&gt;&lt;Status Description="OK"&gt;0&lt;/Status&gt;&lt;BUILDINGS_FINAL_PREM&gt;603.23&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603.23&lt;/BUILDINGS_BASEPREMIUM&gt;&lt;/Buildings&gt;&lt;/Policy&gt;&lt;/QRaterRs&gt;&lt;QRaterErrorRs&gt;&lt;/QRaterErrorRs&gt;&lt;/QRaterAssemblyRs&gt;</t>
  </si>
  <si>
    <t>&lt;Operation&gt;
  &lt;Message&gt;
    &lt;Data&gt;
      &lt;PolicyData&gt;
        &lt;Policy UniqueID="TialQuoting"&gt;
          &lt;PolicyNumber&gt;0&lt;/PolicyNumber&gt;
          &lt;DisplayPolicyNo&gt;HD25435&lt;/DisplayPolicyNo&gt;
          &lt;Fees&gt;&lt;/Fees&gt;
        &lt;/Policy&gt;
        &lt;Insurers&gt;
          &lt;HollardMyPVT&gt;
            &lt;Section&gt;
              &lt;Client Coi="0" ItemNumber="0"&gt;
                &lt;CreditScore&gt;876&lt;/CreditScore&gt;876&lt;ReferenceNumber&gt;a016251b-b476-4fb6-b0b5-4f867330b623&lt;/ReferenceNumber&gt;&lt;/Client&gt;
              &lt;Buildings&gt;
                &lt;Building Coi="3" ItemNumber="1"&gt;
                  &lt;Description&gt;BUILDING&lt;/Description&gt;
                  &lt;AnnualPremumium&gt;603.23&lt;/AnnualPremumium&gt;
                  &lt;MonthlyPremium&gt;603.23&lt;/MonthlyPremium&gt;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&lt;TraceNumber&gt;QAT-0024807&lt;/TraceNumber&gt;
  &lt;/Message&gt;
&lt;/Operation&gt;</t>
  </si>
  <si>
    <t>{"PolicyNumber":"HD25435","TraceNumber":"QAT-0024807","QuoteGuid":"f926cce7-a56f-4f15-aae4-4d5f2e5eda45","Url":"https://tialtpq-qa.tialonline.co.za/diagnostic/trace/index/QAT-0024807"}</t>
  </si>
  <si>
    <t>10/10/2022 14:30:32</t>
  </si>
  <si>
    <t>HD25436</t>
  </si>
  <si>
    <t>&lt;QRaterRq xmlns:ns="http://mycompany.com/mynamespace"&gt;&lt;Header&gt;&lt;ProductCode&gt;ETASTD_DOM_HBMPP&lt;/ProductCode&gt;&lt;EffectiveDate&gt;2022-10-01&lt;/EffectiveDate&gt;&lt;AgencyCode&gt;TESTAGENCY&lt;/AgencyCode&gt;&lt;AgencyPassword&gt;T2E0S1T3&lt;/AgencyPassword&gt;&lt;ns:clientSystem&gt;D7C69ADF-7F6C-49F6-BD51-4ED4484FF549&lt;/ns:clientSystem&gt;&lt;/Header&gt;&lt;Policy Id="HD25436"&gt;&lt;Client&gt;&lt;Surname&gt;TSHABA&lt;/Surname&gt;&lt;Firstnames&gt;PATRICIA&lt;/Firstnames&gt;&lt;AddressLine1&gt;Unknown&lt;/AddressLine1&gt;&lt;AddressLine2&gt;BLOUBERGSTRAND&lt;/AddressLine2&gt;&lt;Suburb&gt;BLOUBERGSTRAND&lt;/Suburb&gt;&lt;PostalCode&gt;7436&lt;/PostalCode&gt;&lt;IdentityType&gt;1&lt;/IdentityType&gt;&lt;PassportNumber&gt;6412151011088&lt;/PassportNumber&gt;&lt;IDNumber&gt;6412151011088&lt;/IDNumber&gt;&lt;BirthDate&gt;1964-12-15&lt;/BirthDate&gt;&lt;CLIENT_ITC_PERMISSION_APPL&gt;1&lt;/CLIENT_ITC_PERMISSION_APPL&gt;&lt;/Client&gt;&lt;Buildings Id="1" RatingDate=""&gt;&lt;BUILDINGS_ROOF_TYPE&gt;9&lt;/BUILDINGS_ROOF_TYPE&gt;&lt;BUILDINGS_WALL_TYPE&gt;1&lt;/BUILDINGS_WALL_TYPE&gt;&lt;BUILDINGS_POSTAL_CODE&gt;7441&lt;/BUILDINGS_POSTAL_CODE&gt;&lt;BUILDINGS_SUM_INSURED&gt;2000000&lt;/BUILDINGS_SUM_INSURED&gt;&lt;BUILDINGS_CLM_12_MNTHS&gt;0&lt;/BUILDINGS_CLM_12_MNTHS&gt;&lt;BUILDINGS_CLMS_12_24_MNTHS&gt;0&lt;/BUILDINGS_CLMS_12_24_MNTHS&gt;&lt;BUILDINGS_CLMS_24_36_MTHS&gt;0&lt;/BUILDINGS_CLMS_24_36_MTHS&gt;&lt;BUILDINGS_OT_AD_FIX_MAC_APPL&gt;0&lt;/BUILDINGS_OT_AD_FIX_MAC_APPL&gt;&lt;BUILDINGS_OT_AD_GE_WEAR_APPL&gt;0&lt;/BUILDINGS_OT_AD_GE_WEAR_APPL&gt;&lt;BUILDINGS_OT_KEYS_LOCKS_APPL&gt;0&lt;/BUILDINGS_OT_KEYS_LOCKS_APPL&gt;&lt;BUILDINGS_OT_PS_APPL&gt;0&lt;/BUILDINGS_OT_PS_APPL&gt;&lt;BUILDINGS_OT_PS_SI&gt;0&lt;/BUILDINGS_OT_PS_SI&gt;&lt;BUILDINGS_OT_SL_COVER_TYPE&gt;2&lt;/BUILDINGS_OT_SL_COVER_TYPE&gt;&lt;BUILDING_RESIDENCE&gt;1&lt;/BUILDING_RESIDENCE&gt;&lt;BUILDINGS_OT_AD_APPL&gt;0&lt;/BUILDINGS_OT_AD_APPL&gt;&lt;BUILDINGS_OT_AD_SI&gt;0&lt;/BUILDINGS_OT_AD_SI&gt;&lt;BUILDINGS_IS_MONTHLY&gt;1&lt;/BUILDINGS_IS_MONTHLY&gt;&lt;BUILDINGS_IS_NB_RENEWAL&gt;0&lt;/BUILDINGS_IS_NB_RENEWAL&gt;&lt;DateOfBirth&gt;1964-12-15&lt;/DateOfBirth&gt;&lt;BUILDINGS_RETIRED&gt;N&lt;/BUILDINGS_RETIRED&gt;&lt;BUILDINGS_BASIC_EXCESS&gt;1000&lt;/BUILDINGS_BASIC_EXCESS&gt;&lt;BUILDINGS_VOLUNTARY_EXCESS&gt;0&lt;/BUILDINGS_VOLUNTARY_EXCESS&gt;&lt;BUILDINGS_ITEM_PREMIUM&gt;0&lt;/BUILDINGS_ITEM_PREMIUM&gt;&lt;PerimeterWall&gt;4&lt;/PerimeterWall&gt;&lt;BUILDING_PREMISESUSE&gt;2&lt;/BUILDING_PREMISESUSE&gt;&lt;BUILDINGS_UNINTERRUPTEDCOVER&gt;0&lt;/BUILDINGS_UNINTERRUPTEDCOVER&gt;&lt;BUILDINGS_UNOCCUPIED&gt;0&lt;/BUILDINGS_UNOCCUPIED&gt;&lt;ItemInceptionDate&gt;2022-10-01&lt;/ItemInceptionDate&gt;&lt;/Buildings&gt;&lt;/Policy&gt;&lt;/QRaterRq&gt;</t>
  </si>
  <si>
    <t>&lt;QRaterAssemblyRs QRaterMessageId="fa31f381-aeda-4333-aec6-e356e9bb1825"&gt;&lt;QRaterRs EngineVersion="2.16"&gt;&lt;Header&gt;&lt;SiteID&gt;ETANA&lt;/SiteID&gt;&lt;RegisteredTo&gt;Etana Insurance&lt;/RegisteredTo&gt;&lt;Copyright Year="2010 - 2022"&gt;The copyright to QRater is held by QRater Software Solutions (Pty) Ltd.  www.qrater.co.za&lt;/Copyright&gt;&lt;Product&gt;ETASTD_DOM_HBMPP&lt;/Product&gt;&lt;Catalog&gt;QRater_RT_2008_PL_UAT&lt;/Catalog&gt;&lt;QReference&gt;84a9ecab-c455-4988-bf9b-df19e680566a&lt;/QReference&gt;&lt;/Header&gt;&lt;Policy Id="HD25436"&gt;&lt;Client Id="" RatingDate="2022-10-01"&gt;&lt;Status Description="OK"&gt;0&lt;/Status&gt;&lt;ITC_CREDITSCORE&gt;855&lt;/ITC_CREDITSCORE&gt;&lt;/Client&gt;&lt;Buildings Id="1" RatingDate="2022-10-01"&gt;&lt;Status Description="OK"&gt;0&lt;/Status&gt;&lt;BUILDINGS_FINAL_PREM&gt;387.65&lt;/BUILDINGS_FINAL_PREM&gt;&lt;BUILDINGS_DISC_PERC&gt;0&lt;/BUILDINGS_DISC_PERC&gt;&lt;BUILDINGS_EXT_AD_PREM&gt;0&lt;/BUILDINGS_EXT_AD_PREM&gt;&lt;BUILDINGS_EXT_ADFM_PREM&gt;0&lt;/BUILDINGS_EXT_ADFM_PREM&gt;&lt;BUILDINGS_EXT_GEYSER_PREM&gt;0&lt;/BUILDINGS_EXT_GEYSER_PREM&gt;&lt;BUILDINGS_EXT_KEYS_LOCKS_PREM&gt;0&lt;/BUILDINGS_EXT_KEYS_LOCKS_PREM&gt;&lt;BUILDINGS_EXT_SL_PREM&gt;0&lt;/BUILDINGS_EXT_SL_PREM&gt;&lt;BUILDINGS_EXT_PS_PREM&gt;0&lt;/BUILDINGS_EXT_PS_PREM&gt;&lt;BUILDINGS_RENEWALSUMINSURED&gt;&lt;/BUILDINGS_RENEWALSUMINSURED&gt;&lt;BUILDINGS_PAP&gt;0.00&lt;/BUILDINGS_PAP&gt;&lt;BUILDINGS_BASEPREMIUM&gt;387.65&lt;/BUILDINGS_BASEPREMIUM&gt;&lt;/Buildings&gt;&lt;/Policy&gt;&lt;/QRaterRs&gt;&lt;QRaterErrorRs&gt;&lt;/QRaterErrorRs&gt;&lt;/QRaterAssemblyRs&gt;</t>
  </si>
  <si>
    <t>&lt;Operation&gt;
  &lt;Message&gt;
    &lt;Data&gt;
      &lt;PolicyData&gt;
        &lt;Policy UniqueID="TialQuoting"&gt;
          &lt;PolicyNumber&gt;0&lt;/PolicyNumber&gt;
          &lt;DisplayPolicyNo&gt;HD25436&lt;/DisplayPolicyNo&gt;
          &lt;Fees&gt;&lt;/Fees&gt;
        &lt;/Policy&gt;
        &lt;Insurers&gt;
          &lt;HollardMyPVT&gt;
            &lt;Section&gt;
              &lt;Client Coi="0" ItemNumber="0"&gt;
                &lt;CreditScore&gt;855&lt;/CreditScore&gt;855&lt;ReferenceNumber&gt;84a9ecab-c455-4988-bf9b-df19e680566a&lt;/ReferenceNumber&gt;&lt;/Client&gt;
              &lt;Buildings&gt;
                &lt;Building Coi="3" ItemNumber="1"&gt;
                  &lt;Description&gt;BUILDING&lt;/Description&gt;
                  &lt;AnnualPremumium&gt;387.65&lt;/AnnualPremumium&gt;
                  &lt;MonthlyPremium&gt;387.65&lt;/MonthlyPremium&gt;
                  &lt;DiscountPercentage&gt;0&lt;/DiscountPercentage&gt;
                  &lt;Extensions&gt;
                    &lt;Extension id="314"&gt;
                      &lt;Description&gt;Accidental Damage&lt;/Description&gt;
                      &lt;SumInsured&gt;0&lt;/SumInsured&gt;
                      &lt;Premium&gt;0&lt;/Premium&gt;
                      &lt;Rate&gt;0&lt;/Rate&gt;
                    &lt;/Extension&gt;
                    &lt;Extension id="118"&gt;
                      &lt;Description&gt;Accidental Damage Fix Machinery&lt;/Description&gt;
                      &lt;SumInsured&gt;0&lt;/SumInsured&gt;
                      &lt;Premium&gt;0&lt;/Premium&gt;
                      &lt;Rate&gt;0&lt;/Rate&gt;
                    &lt;/Extension&gt;
                    &lt;Extension id="366"&gt;
                      &lt;Description&gt;Accidental Damage Geyser Wear&lt;/Description&gt;
                      &lt;SumInsured&gt;0&lt;/SumInsured&gt;
                      &lt;Premium&gt;0&lt;/Premium&gt;
                      &lt;Rate&gt;0&lt;/Rate&gt;
                    &lt;/Extension&gt;
                    &lt;Extension id="92"&gt;
                      &lt;Description&gt;Keys and Locks Cover&lt;/Description&gt;
                      &lt;SumInsured&gt;0&lt;/SumInsured&gt;
                      &lt;Premium&gt;0&lt;/Premium&gt;
                      &lt;Rate&gt;0&lt;/Rate&gt;
                    &lt;/Extension&gt;
                    &lt;Extension id="169"&gt;
                      &lt;Description&gt;Subsidence Landslip Cover&lt;/Description&gt;
                      &lt;SumInsured&gt;0&lt;/SumInsured&gt;
                      &lt;Premium&gt;0&lt;/Premium&gt;
                      &lt;Rate&gt;0&lt;/Rate&gt;
                    &lt;/Extension&gt;
                    &lt;Extension id="80"&gt;
                      &lt;Description&gt;Power Surge Cover&lt;/Description&gt;
                      &lt;SumInsured&gt;0&lt;/SumInsured&gt;
                      &lt;Premium&gt;0&lt;/Premium&gt;
                      &lt;Rate&gt;0&lt;/Rate&gt;
                    &lt;/Extension&gt;
                  &lt;/Extensions&gt;
                  &lt;Referrals /&gt;
                  &lt;Errors /&gt;
                &lt;/Building&gt;
              &lt;/Buildings&gt;
              &lt;HouseHolders /&gt;
              &lt;Vehicles /&gt;
              &lt;Allrisk /&gt;
              &lt;Allrisk /&gt;
              &lt;ElectronicEquipments /&gt;
              &lt;Liability /&gt;
              &lt;LegalAid /&gt;
              &lt;PersonalAccidents /&gt;
              &lt;SpecialRisks /&gt;
              &lt;WaterCrafts /&gt;
            &lt;/Section&gt;
            &lt;Warnings&gt;
              &lt;Text /&gt;
            &lt;/Warnings&gt;
            &lt;Errors /&gt;
          &lt;/HollardMyPVT&gt;
        &lt;/Insurers&gt;
      &lt;/PolicyData&gt;
    &lt;/Data&gt;
    &lt;TraceNumber&gt;QAT-002480E&lt;/TraceNumber&gt;
  &lt;/Message&gt;
&lt;/Operation&gt;</t>
  </si>
  <si>
    <t>{"PolicyNumber":"HD25436","TraceNumber":"QAT-002480E","QuoteGuid":"f2b72e4f-ff0e-4829-afef-bdbb33b84dda","Url":"https://tialtpq-qa.tialonline.co.za/diagnostic/trace/index/QAT-002480E"}</t>
  </si>
  <si>
    <t xml:space="preserve">RONDEBOSCH </t>
  </si>
  <si>
    <t>01/16/2023 18:11:18</t>
  </si>
  <si>
    <t>01/16/2023 18:12:28</t>
  </si>
  <si>
    <t>01/16/2023 18:13:38</t>
  </si>
  <si>
    <t>01/16/2023 18:14:48</t>
  </si>
  <si>
    <t>01/16/2023 18:15:58</t>
  </si>
  <si>
    <t>01/16/2023 18:17:08</t>
  </si>
  <si>
    <t>01/16/2023 18:18:18</t>
  </si>
  <si>
    <t>01/16/2023 18:35:22</t>
  </si>
  <si>
    <t>01/16/2023 18:37:06</t>
  </si>
  <si>
    <t>01/17/2023 12:39:09</t>
  </si>
  <si>
    <t>01/17/2023 12:40:50</t>
  </si>
  <si>
    <t>Policy Number</t>
  </si>
  <si>
    <t>Geyser - extended cover</t>
  </si>
  <si>
    <t>Accidental damage to fixed machinery - increased cover</t>
  </si>
  <si>
    <t>Keys, locks and remote controls - increased cover</t>
  </si>
  <si>
    <t>Unique ID</t>
  </si>
  <si>
    <t>Policy_Key</t>
  </si>
  <si>
    <t>Risk_Key</t>
  </si>
  <si>
    <t>PL_PHIDNumber</t>
  </si>
  <si>
    <t>Desc_PL_Product</t>
  </si>
  <si>
    <t>PL_Product</t>
  </si>
  <si>
    <t>PL_Channel</t>
  </si>
  <si>
    <t>PL_Scheme</t>
  </si>
  <si>
    <t>Desc_PL_ProcessCode</t>
  </si>
  <si>
    <t>PL_ProcessCode</t>
  </si>
  <si>
    <t>Desc_PL_PaymentFrequency</t>
  </si>
  <si>
    <t>PL_PaymentFrequency</t>
  </si>
  <si>
    <t>PL_NCR</t>
  </si>
  <si>
    <t>Desc_PL_Employee</t>
  </si>
  <si>
    <t>PL_Employee</t>
  </si>
  <si>
    <t>PL_QuoteDate</t>
  </si>
  <si>
    <t>PL_AgencyCode</t>
  </si>
  <si>
    <t>PL_PHDOB</t>
  </si>
  <si>
    <t>Desc_PL_PHRetired</t>
  </si>
  <si>
    <t>PL_PHRetired</t>
  </si>
  <si>
    <t>PL_NumBuildings</t>
  </si>
  <si>
    <t>PL_IsMigrated</t>
  </si>
  <si>
    <t>PL_PolicyOriginalInceptionDate</t>
  </si>
  <si>
    <t>Desc_PL_Excess</t>
  </si>
  <si>
    <t>PL_Excess</t>
  </si>
  <si>
    <t>PL_FlatExcess</t>
  </si>
  <si>
    <t>Desc_PL_VoluntaryExcess</t>
  </si>
  <si>
    <t>PL_VoluntaryExcess</t>
  </si>
  <si>
    <t>PL_ExcessWaiver</t>
  </si>
  <si>
    <t>Desc_PL_Claims12</t>
  </si>
  <si>
    <t>PL_Claims12</t>
  </si>
  <si>
    <t>Desc_PL_Claims13-24</t>
  </si>
  <si>
    <t>PL_Claims13-24</t>
  </si>
  <si>
    <t>Desc_PL_Claims25-36</t>
  </si>
  <si>
    <t>PL_Claims25-36</t>
  </si>
  <si>
    <t>PL_UninterruptedCover</t>
  </si>
  <si>
    <t>PL_PostalCode</t>
  </si>
  <si>
    <t>PL_Suburb</t>
  </si>
  <si>
    <t>Desc_PL_PremisesUse</t>
  </si>
  <si>
    <t>PL_PremisesUse</t>
  </si>
  <si>
    <t>PL_SumInsured</t>
  </si>
  <si>
    <t>Desc_PL_RoofConstruct</t>
  </si>
  <si>
    <t>PL_RoofConstruct</t>
  </si>
  <si>
    <t>Desc_PL_ResidenceType</t>
  </si>
  <si>
    <t>PL_ResidenceType</t>
  </si>
  <si>
    <t>Desc_PL_Unoccupied</t>
  </si>
  <si>
    <t>PL_Unoccupied</t>
  </si>
  <si>
    <t>Desc_PL_WallConstruct</t>
  </si>
  <si>
    <t>PL_WallConstruct</t>
  </si>
  <si>
    <t>Desc_PL_DwellingType</t>
  </si>
  <si>
    <t>PL_DwellingType</t>
  </si>
  <si>
    <t>Desc_PL_LightningConductorAppl</t>
  </si>
  <si>
    <t>PL_LightningConductorAppl</t>
  </si>
  <si>
    <t>Desc_PL_SurgeProtectionAppl</t>
  </si>
  <si>
    <t>PL_SurgeProtectionAppl</t>
  </si>
  <si>
    <t>Desc_PL_ThatchLapaAppl</t>
  </si>
  <si>
    <t>PL_ThatchLapaAppl</t>
  </si>
  <si>
    <t>Desc_PL_NatureofBusiness</t>
  </si>
  <si>
    <t>PL_NatureofBusiness</t>
  </si>
  <si>
    <t xml:space="preserve">Desc_PL_CommuneAppl </t>
  </si>
  <si>
    <t xml:space="preserve">PL_CommuneAppl </t>
  </si>
  <si>
    <t>Desc_PL_BodyofWaterAppl</t>
  </si>
  <si>
    <t>PL_BodyofWaterAppl</t>
  </si>
  <si>
    <t>Desc_PL_U_ProcessType</t>
  </si>
  <si>
    <t>PL_U_ProcessType</t>
  </si>
  <si>
    <t>Desc_PL_BurglarBars</t>
  </si>
  <si>
    <t>PL_BurglarBars</t>
  </si>
  <si>
    <t>Desc_PL_SecurityGates</t>
  </si>
  <si>
    <t>PL_SecurityGates</t>
  </si>
  <si>
    <t>Desc_PL_LinkedAlarm</t>
  </si>
  <si>
    <t>PL_LinkedAlarm</t>
  </si>
  <si>
    <t>Desc_PL_AccessControl</t>
  </si>
  <si>
    <t>PL_AccessControl</t>
  </si>
  <si>
    <t>Desc_PL_SecurityEstate</t>
  </si>
  <si>
    <t>PL_SecurityEstate</t>
  </si>
  <si>
    <t>Desc_PL_PlotFarmAppl</t>
  </si>
  <si>
    <t>PL_PlotFarmAppl</t>
  </si>
  <si>
    <t>PL_LossScore</t>
  </si>
  <si>
    <t>Desc_PL_CoverType</t>
  </si>
  <si>
    <t>PL_CoverType</t>
  </si>
  <si>
    <t>PL_BrokerPortal</t>
  </si>
  <si>
    <t>Desc_PL_GeyserAppl</t>
  </si>
  <si>
    <t>PL_GeyserAppl</t>
  </si>
  <si>
    <t>PL_ItemCurrentPremium</t>
  </si>
  <si>
    <t>PL_ItemOriginalInceptionDate</t>
  </si>
  <si>
    <t>PL_CurrentBasePremium</t>
  </si>
  <si>
    <t>Desc_GARDEN</t>
  </si>
  <si>
    <t>GARDEN</t>
  </si>
  <si>
    <t>Desc_ACCDAM</t>
  </si>
  <si>
    <t>ACCDAM</t>
  </si>
  <si>
    <t>Desc_PSURGE</t>
  </si>
  <si>
    <t>PSURGE</t>
  </si>
  <si>
    <t>Desc_SUBSIDE</t>
  </si>
  <si>
    <t>SUBSIDE</t>
  </si>
  <si>
    <t>Desc_HIMPROVE</t>
  </si>
  <si>
    <t>HIMPROVE</t>
  </si>
  <si>
    <t>Desc_GEYSER</t>
  </si>
  <si>
    <t>GEYSER</t>
  </si>
  <si>
    <t>Desc_FIXMACH</t>
  </si>
  <si>
    <t>FIXMACH</t>
  </si>
  <si>
    <t>Desc_KEYS</t>
  </si>
  <si>
    <t>KEYS</t>
  </si>
  <si>
    <t>Desc_EXW</t>
  </si>
  <si>
    <t>EXW</t>
  </si>
  <si>
    <t>PL_O_SIGarden</t>
  </si>
  <si>
    <t>Desc_PL_O_SIAccDamage</t>
  </si>
  <si>
    <t>PL_O_SIAccDamage</t>
  </si>
  <si>
    <t>Desc_PL_O_SIPowerSurge</t>
  </si>
  <si>
    <t>PL_O_SIPowerSurge</t>
  </si>
  <si>
    <t>PL_CurrentSubsidencePremium</t>
  </si>
  <si>
    <t>PL_CurrentHomeImpPremium</t>
  </si>
  <si>
    <t>PL_CurrentGardenPremium</t>
  </si>
  <si>
    <t>PL_CurrentAccDamagePremium</t>
  </si>
  <si>
    <t>PL_CurrentADFixMachineryPremium</t>
  </si>
  <si>
    <t>PL_CurrentGeyserPremium</t>
  </si>
  <si>
    <t>PL_CurrentKeysPremium</t>
  </si>
  <si>
    <t>PL_CurrentPowerSurgePremium</t>
  </si>
  <si>
    <t>Earnix Dev</t>
  </si>
  <si>
    <t>Selected for SystemNB01</t>
  </si>
  <si>
    <t>2020001_1</t>
  </si>
  <si>
    <t>7501110296084</t>
  </si>
  <si>
    <t>THEMBISILE</t>
  </si>
  <si>
    <t>NKOSI</t>
  </si>
  <si>
    <t>PRIVATE</t>
  </si>
  <si>
    <t>CHANNEL4</t>
  </si>
  <si>
    <t>New business</t>
  </si>
  <si>
    <t>NEW</t>
  </si>
  <si>
    <t>Annually</t>
  </si>
  <si>
    <t>A</t>
  </si>
  <si>
    <t>01/05/2024</t>
  </si>
  <si>
    <t>TESTAGENCY</t>
  </si>
  <si>
    <t>STANDARD</t>
  </si>
  <si>
    <t>Main Residence</t>
  </si>
  <si>
    <t>N/A</t>
  </si>
  <si>
    <t>Private dwelling house</t>
  </si>
  <si>
    <t>HOUSE</t>
  </si>
  <si>
    <t>Q</t>
  </si>
  <si>
    <t>COMP</t>
  </si>
  <si>
    <t>Subsidence, landslip or heave – extended cover</t>
  </si>
  <si>
    <t>Not Applicable</t>
  </si>
  <si>
    <t>2020002_1</t>
  </si>
  <si>
    <t>8011240517085</t>
  </si>
  <si>
    <t>NONDUMISO</t>
  </si>
  <si>
    <t>KHUMALO</t>
  </si>
  <si>
    <t>Nil</t>
  </si>
  <si>
    <t>2020003_1</t>
  </si>
  <si>
    <t>5905125065081</t>
  </si>
  <si>
    <t>IZAK</t>
  </si>
  <si>
    <t>WENTZEL</t>
  </si>
  <si>
    <t>2020004_1</t>
  </si>
  <si>
    <t>2020005_1</t>
  </si>
  <si>
    <t>8505150039089</t>
  </si>
  <si>
    <t>YOWELINDIE</t>
  </si>
  <si>
    <t>STRAUSS</t>
  </si>
  <si>
    <t>2020006_1</t>
  </si>
  <si>
    <t>0007130873081</t>
  </si>
  <si>
    <t>ZANDILE</t>
  </si>
  <si>
    <t>MBULI</t>
  </si>
  <si>
    <t>2020007_1</t>
  </si>
  <si>
    <t>6503260475089</t>
  </si>
  <si>
    <t>MAKI</t>
  </si>
  <si>
    <t>MOEKETSI</t>
  </si>
  <si>
    <t>2020008_1</t>
  </si>
  <si>
    <t>5603220240085</t>
  </si>
  <si>
    <t>IDAH</t>
  </si>
  <si>
    <t>SIMELANE</t>
  </si>
  <si>
    <t>2020009_1</t>
  </si>
  <si>
    <t>5110020108082</t>
  </si>
  <si>
    <t>CATHERINE</t>
  </si>
  <si>
    <t>PISANTI</t>
  </si>
  <si>
    <t>2020010_1</t>
  </si>
  <si>
    <t>ASBESTOS</t>
  </si>
  <si>
    <t>2020011_1</t>
  </si>
  <si>
    <t>0112040774088</t>
  </si>
  <si>
    <t>RAMAESELA</t>
  </si>
  <si>
    <t>MADISHA</t>
  </si>
  <si>
    <t>CONCRETE</t>
  </si>
  <si>
    <t>2020012_1</t>
  </si>
  <si>
    <t>7103295014083</t>
  </si>
  <si>
    <t>JAN</t>
  </si>
  <si>
    <t>JOUBERT</t>
  </si>
  <si>
    <t>Corrugated iron</t>
  </si>
  <si>
    <t>CORRUGATE</t>
  </si>
  <si>
    <t>2020013_1</t>
  </si>
  <si>
    <t>5805190195088</t>
  </si>
  <si>
    <t>ELIZABETH</t>
  </si>
  <si>
    <t>FORTUIN</t>
  </si>
  <si>
    <t>CHROMAD</t>
  </si>
  <si>
    <t>2020014_1</t>
  </si>
  <si>
    <t>9504156326086</t>
  </si>
  <si>
    <t>HEINRY</t>
  </si>
  <si>
    <t>EYSSEN</t>
  </si>
  <si>
    <t>2020015_1</t>
  </si>
  <si>
    <t>5007230721086</t>
  </si>
  <si>
    <t>ESTHER</t>
  </si>
  <si>
    <t>GULE</t>
  </si>
  <si>
    <t>SHINGLES</t>
  </si>
  <si>
    <t>2020016_1</t>
  </si>
  <si>
    <t>Slate</t>
  </si>
  <si>
    <t>SLATE</t>
  </si>
  <si>
    <t>2020017_1</t>
  </si>
  <si>
    <t>7407025502089</t>
  </si>
  <si>
    <t>RATHABELE</t>
  </si>
  <si>
    <t>SEUTANE</t>
  </si>
  <si>
    <t>THATCH</t>
  </si>
  <si>
    <t>2020018_1</t>
  </si>
  <si>
    <t>9108210106086</t>
  </si>
  <si>
    <t>JEANNINE</t>
  </si>
  <si>
    <t>BOSHOFF</t>
  </si>
  <si>
    <t>TILE</t>
  </si>
  <si>
    <t>2020019_1</t>
  </si>
  <si>
    <t>7102120258089</t>
  </si>
  <si>
    <t>OLIVIA</t>
  </si>
  <si>
    <t>SIEBRITZ</t>
  </si>
  <si>
    <t>NONSTANDARD</t>
  </si>
  <si>
    <t>2020020_1</t>
  </si>
  <si>
    <t>7009055771087</t>
  </si>
  <si>
    <t>PETROS</t>
  </si>
  <si>
    <t>MKHONZA</t>
  </si>
  <si>
    <t>Run off</t>
  </si>
  <si>
    <t>2020021_1</t>
  </si>
  <si>
    <t>8007245017089</t>
  </si>
  <si>
    <t>ALEXANDER</t>
  </si>
  <si>
    <t>VOLKWYN</t>
  </si>
  <si>
    <t>2020022_1</t>
  </si>
  <si>
    <t>7204300776086</t>
  </si>
  <si>
    <t>CECILIA</t>
  </si>
  <si>
    <t>HLAPO</t>
  </si>
  <si>
    <t>BRICK</t>
  </si>
  <si>
    <t>2020023_1</t>
  </si>
  <si>
    <t>8303080636087</t>
  </si>
  <si>
    <t>PRECIOUS</t>
  </si>
  <si>
    <t>MBUMBE</t>
  </si>
  <si>
    <t>CLAY</t>
  </si>
  <si>
    <t>2020024_1</t>
  </si>
  <si>
    <t>9711290589087</t>
  </si>
  <si>
    <t>KOKETSO</t>
  </si>
  <si>
    <t>HLONGWANE</t>
  </si>
  <si>
    <t>2020025_1</t>
  </si>
  <si>
    <t>5602195744089</t>
  </si>
  <si>
    <t>THAMIE</t>
  </si>
  <si>
    <t>MAYISELA</t>
  </si>
  <si>
    <t xml:space="preserve">Timber frame with Gypsum cladding </t>
  </si>
  <si>
    <t>FIBRECEM</t>
  </si>
  <si>
    <t>2020026_1</t>
  </si>
  <si>
    <t>5411055133007</t>
  </si>
  <si>
    <t>MICHAEL</t>
  </si>
  <si>
    <t>DALL</t>
  </si>
  <si>
    <t>STONE</t>
  </si>
  <si>
    <t>2020027_1</t>
  </si>
  <si>
    <t>0006205085084</t>
  </si>
  <si>
    <t>MEHLUKO</t>
  </si>
  <si>
    <t>ZULU</t>
  </si>
  <si>
    <t>WOOD</t>
  </si>
  <si>
    <t>2020028_1</t>
  </si>
  <si>
    <t>2020029_1</t>
  </si>
  <si>
    <t>5701125129088</t>
  </si>
  <si>
    <t>DAN</t>
  </si>
  <si>
    <t>CAROLISSEN</t>
  </si>
  <si>
    <t>2020030_1</t>
  </si>
  <si>
    <t>8311060541086</t>
  </si>
  <si>
    <t>NOKUBONGA</t>
  </si>
  <si>
    <t>MONAKALI</t>
  </si>
  <si>
    <t>2020031_1</t>
  </si>
  <si>
    <t>5306090705084</t>
  </si>
  <si>
    <t>POOBATHIE</t>
  </si>
  <si>
    <t>GOVENDER</t>
  </si>
  <si>
    <t>Cluster/Town house</t>
  </si>
  <si>
    <t>S_TOWNHSE</t>
  </si>
  <si>
    <t>2020032_1</t>
  </si>
  <si>
    <t>4910055201087</t>
  </si>
  <si>
    <t>GEOFFREY</t>
  </si>
  <si>
    <t>HARTLEY</t>
  </si>
  <si>
    <t>2020033_1</t>
  </si>
  <si>
    <t>9112246146082</t>
  </si>
  <si>
    <t>AYANDA</t>
  </si>
  <si>
    <t>SIFOLO</t>
  </si>
  <si>
    <t>Ground floor apartment</t>
  </si>
  <si>
    <t>FLAT_GL</t>
  </si>
  <si>
    <t>2020034_1</t>
  </si>
  <si>
    <t>9209201464086</t>
  </si>
  <si>
    <t>NOMVULA</t>
  </si>
  <si>
    <t>Holiday apartment</t>
  </si>
  <si>
    <t>FLAT_UL</t>
  </si>
  <si>
    <t>2020035_1</t>
  </si>
  <si>
    <t>COTTAGE</t>
  </si>
  <si>
    <t>2020036_1</t>
  </si>
  <si>
    <t>2020037_1</t>
  </si>
  <si>
    <t>0309190808084</t>
  </si>
  <si>
    <t>LEBO</t>
  </si>
  <si>
    <t>MASWANGANYI</t>
  </si>
  <si>
    <t>HOTEL</t>
  </si>
  <si>
    <t>2020038_1</t>
  </si>
  <si>
    <t>4708035324080</t>
  </si>
  <si>
    <t>SOLOMON</t>
  </si>
  <si>
    <t>KWINDA</t>
  </si>
  <si>
    <t>Run-off</t>
  </si>
  <si>
    <t>2020039_1</t>
  </si>
  <si>
    <t>5805050776084</t>
  </si>
  <si>
    <t>NTOMBIZODWA</t>
  </si>
  <si>
    <t>MOSS</t>
  </si>
  <si>
    <t>2020040_1</t>
  </si>
  <si>
    <t>0106220327089</t>
  </si>
  <si>
    <t>NCOBILE</t>
  </si>
  <si>
    <t>MALAMBE</t>
  </si>
  <si>
    <t>2020041_1</t>
  </si>
  <si>
    <t>3102260004081</t>
  </si>
  <si>
    <t>CHRISTINA</t>
  </si>
  <si>
    <t>SHORT</t>
  </si>
  <si>
    <t>2020042_1</t>
  </si>
  <si>
    <t>0211040285085</t>
  </si>
  <si>
    <t>MALESHOANE</t>
  </si>
  <si>
    <t>NOTO</t>
  </si>
  <si>
    <t>2020043_1</t>
  </si>
  <si>
    <t>7807040726086</t>
  </si>
  <si>
    <t>KHOHLWEPHI</t>
  </si>
  <si>
    <t>SIBIYA</t>
  </si>
  <si>
    <t>2020044_1</t>
  </si>
  <si>
    <t>8010265443086</t>
  </si>
  <si>
    <t>PAPI</t>
  </si>
  <si>
    <t>MKHUMBENI</t>
  </si>
  <si>
    <t>2020045_1</t>
  </si>
  <si>
    <t>9412110541081</t>
  </si>
  <si>
    <t>SISIPHO</t>
  </si>
  <si>
    <t>SIKWACA</t>
  </si>
  <si>
    <t>2020046_1</t>
  </si>
  <si>
    <t>0005011127080</t>
  </si>
  <si>
    <t>SHERON</t>
  </si>
  <si>
    <t>MASHAILANE</t>
  </si>
  <si>
    <t>2020047_1</t>
  </si>
  <si>
    <t>6609205878087</t>
  </si>
  <si>
    <t>PATRICK</t>
  </si>
  <si>
    <t>SONO</t>
  </si>
  <si>
    <t>2020048_1</t>
  </si>
  <si>
    <t>8109215030082</t>
  </si>
  <si>
    <t>JOSEF</t>
  </si>
  <si>
    <t>BOTHA</t>
  </si>
  <si>
    <t>2020049_1</t>
  </si>
  <si>
    <t>5906265712086</t>
  </si>
  <si>
    <t>KGWADI</t>
  </si>
  <si>
    <t>MAMARU</t>
  </si>
  <si>
    <t>2020050_1</t>
  </si>
  <si>
    <t>6805285401085</t>
  </si>
  <si>
    <t>LESIBA</t>
  </si>
  <si>
    <t>THULARE</t>
  </si>
  <si>
    <t>2020051_1</t>
  </si>
  <si>
    <t>9906130491086</t>
  </si>
  <si>
    <t>MOTLATSO</t>
  </si>
  <si>
    <t>DIBAKWANE</t>
  </si>
  <si>
    <t>2020052_1</t>
  </si>
  <si>
    <t>0109301090089</t>
  </si>
  <si>
    <t>NANDIPHA</t>
  </si>
  <si>
    <t>CHEMANE</t>
  </si>
  <si>
    <t>2020053_1</t>
  </si>
  <si>
    <t>8108285787084</t>
  </si>
  <si>
    <t>RONNIE</t>
  </si>
  <si>
    <t>ERASMUS</t>
  </si>
  <si>
    <t>2020054_1</t>
  </si>
  <si>
    <t>9408055783084</t>
  </si>
  <si>
    <t>OBEDIENT</t>
  </si>
  <si>
    <t>KGADI</t>
  </si>
  <si>
    <t>2020055_1</t>
  </si>
  <si>
    <t>7403300592085</t>
  </si>
  <si>
    <t>LULEKA</t>
  </si>
  <si>
    <t>MADOTYENI</t>
  </si>
  <si>
    <t>2020056_1</t>
  </si>
  <si>
    <t>8104050558081</t>
  </si>
  <si>
    <t>LEGASEANE</t>
  </si>
  <si>
    <t>MOTHIBA</t>
  </si>
  <si>
    <t>2020057_1</t>
  </si>
  <si>
    <t>9508060319087</t>
  </si>
  <si>
    <t>MAMOHATISA</t>
  </si>
  <si>
    <t>MOLLO</t>
  </si>
  <si>
    <t>2020058_1</t>
  </si>
  <si>
    <t>9008125956080</t>
  </si>
  <si>
    <t>SIBUSISO</t>
  </si>
  <si>
    <t>2020059_1</t>
  </si>
  <si>
    <t>6312285710185</t>
  </si>
  <si>
    <t>MATLA</t>
  </si>
  <si>
    <t>MOTAUNG</t>
  </si>
  <si>
    <t>2020060_1</t>
  </si>
  <si>
    <t>7408051049086</t>
  </si>
  <si>
    <t>MMABATHO</t>
  </si>
  <si>
    <t>SHAYI</t>
  </si>
  <si>
    <t>2020061_1</t>
  </si>
  <si>
    <t>6106130491086</t>
  </si>
  <si>
    <t>BEAUTY</t>
  </si>
  <si>
    <t>KONYANA</t>
  </si>
  <si>
    <t>2020062_1</t>
  </si>
  <si>
    <t>2020063_1</t>
  </si>
  <si>
    <t>6903075516087</t>
  </si>
  <si>
    <t>ZANETHEMBA</t>
  </si>
  <si>
    <t>NTLAZANE</t>
  </si>
  <si>
    <t>2020064_1</t>
  </si>
  <si>
    <t>8409231280087</t>
  </si>
  <si>
    <t>ATHI</t>
  </si>
  <si>
    <t>NKWALI</t>
  </si>
  <si>
    <t>2020065_1</t>
  </si>
  <si>
    <t>4908215065004</t>
  </si>
  <si>
    <t>PIETER</t>
  </si>
  <si>
    <t>SIEBERHAGEN</t>
  </si>
  <si>
    <t>2020066_1</t>
  </si>
  <si>
    <t>7111190726081</t>
  </si>
  <si>
    <t>THABITHA</t>
  </si>
  <si>
    <t>MALEMELA</t>
  </si>
  <si>
    <t>2020067_1</t>
  </si>
  <si>
    <t>9204145614086</t>
  </si>
  <si>
    <t>ABRAM</t>
  </si>
  <si>
    <t>MOATSE</t>
  </si>
  <si>
    <t>2020068_1</t>
  </si>
  <si>
    <t>5712150156086</t>
  </si>
  <si>
    <t>MARIGO</t>
  </si>
  <si>
    <t>PETRATOS</t>
  </si>
  <si>
    <t>2020069_1</t>
  </si>
  <si>
    <t>6802120045086</t>
  </si>
  <si>
    <t>GAIL</t>
  </si>
  <si>
    <t>GENT</t>
  </si>
  <si>
    <t>2020070_1</t>
  </si>
  <si>
    <t>7807305168081</t>
  </si>
  <si>
    <t>NAZIER</t>
  </si>
  <si>
    <t>JACOBS</t>
  </si>
  <si>
    <t>2020071_1</t>
  </si>
  <si>
    <t>6405315744081</t>
  </si>
  <si>
    <t>ANDRIES</t>
  </si>
  <si>
    <t>TLAKA</t>
  </si>
  <si>
    <t>2020072_1</t>
  </si>
  <si>
    <t>4108080065185</t>
  </si>
  <si>
    <t>HOLLIDAY</t>
  </si>
  <si>
    <t>2020073_1</t>
  </si>
  <si>
    <t>4906180397089</t>
  </si>
  <si>
    <t>MARIA</t>
  </si>
  <si>
    <t>MOTSOENENG</t>
  </si>
  <si>
    <t>2020074_1</t>
  </si>
  <si>
    <t>7303225740084</t>
  </si>
  <si>
    <t>NZUZO</t>
  </si>
  <si>
    <t>MATSHOBA</t>
  </si>
  <si>
    <t>2020075_1</t>
  </si>
  <si>
    <t>7402040357080</t>
  </si>
  <si>
    <t>MOTLALEPULE</t>
  </si>
  <si>
    <t>DIBECO</t>
  </si>
  <si>
    <t>2020076_1</t>
  </si>
  <si>
    <t>7202021942086</t>
  </si>
  <si>
    <t>TSHIKANI</t>
  </si>
  <si>
    <t>KHOSA</t>
  </si>
  <si>
    <t>2020077_1</t>
  </si>
  <si>
    <t>8301210657080</t>
  </si>
  <si>
    <t>LERATO</t>
  </si>
  <si>
    <t>MORABA</t>
  </si>
  <si>
    <t>2020078_1</t>
  </si>
  <si>
    <t>5812161093086</t>
  </si>
  <si>
    <t>NOMBONISO</t>
  </si>
  <si>
    <t>SIYOKO</t>
  </si>
  <si>
    <t>2020079_1</t>
  </si>
  <si>
    <t>6004065500080</t>
  </si>
  <si>
    <t>JOSEPH</t>
  </si>
  <si>
    <t>PHIRI</t>
  </si>
  <si>
    <t>2020080_1</t>
  </si>
  <si>
    <t>7704230466088</t>
  </si>
  <si>
    <t>RAMOGOHLO</t>
  </si>
  <si>
    <t>PHASHA</t>
  </si>
  <si>
    <t>2020081_1</t>
  </si>
  <si>
    <t>7412160117081</t>
  </si>
  <si>
    <t>NATASHA</t>
  </si>
  <si>
    <t>KOEHLER</t>
  </si>
  <si>
    <t>2020082_1</t>
  </si>
  <si>
    <t>4007110351088</t>
  </si>
  <si>
    <t>TSEPISO</t>
  </si>
  <si>
    <t>MASIA</t>
  </si>
  <si>
    <t>2020083_1</t>
  </si>
  <si>
    <t>8101170083081</t>
  </si>
  <si>
    <t>YOLANDE</t>
  </si>
  <si>
    <t>VAN DER LINDE</t>
  </si>
  <si>
    <t>2020084_1</t>
  </si>
  <si>
    <t>6502150628088</t>
  </si>
  <si>
    <t>THOKO</t>
  </si>
  <si>
    <t>2020085_1</t>
  </si>
  <si>
    <t>7301140414082</t>
  </si>
  <si>
    <t>THANDAZILE</t>
  </si>
  <si>
    <t>2020086_1</t>
  </si>
  <si>
    <t>8306306251185</t>
  </si>
  <si>
    <t>OLIVIER</t>
  </si>
  <si>
    <t>KATUKA NSAKA</t>
  </si>
  <si>
    <t>2020087_1</t>
  </si>
  <si>
    <t>0004240115081</t>
  </si>
  <si>
    <t>LEE-ANNE</t>
  </si>
  <si>
    <t>PIETERSE</t>
  </si>
  <si>
    <t>2020088_1</t>
  </si>
  <si>
    <t>7802270548086</t>
  </si>
  <si>
    <t>MUDZUNGA</t>
  </si>
  <si>
    <t>MUFAMADI</t>
  </si>
  <si>
    <t>2020089_1</t>
  </si>
  <si>
    <t>6904160544083</t>
  </si>
  <si>
    <t>MOTSIRINGWANE</t>
  </si>
  <si>
    <t>MATHEBA</t>
  </si>
  <si>
    <t>2020090_1</t>
  </si>
  <si>
    <t>7506195611081</t>
  </si>
  <si>
    <t>MALEFETSANE</t>
  </si>
  <si>
    <t>RAMPAO</t>
  </si>
  <si>
    <t>2020091_1</t>
  </si>
  <si>
    <t>8103040080081</t>
  </si>
  <si>
    <t>AYESHA</t>
  </si>
  <si>
    <t>LAWRENCE</t>
  </si>
  <si>
    <t>2020092_1</t>
  </si>
  <si>
    <t>3502020089084</t>
  </si>
  <si>
    <t>SHIRLEY</t>
  </si>
  <si>
    <t>MALHERBE</t>
  </si>
  <si>
    <t>2020093_1</t>
  </si>
  <si>
    <t>6009120858084</t>
  </si>
  <si>
    <t>KHANYISILE</t>
  </si>
  <si>
    <t>MTHETHWA</t>
  </si>
  <si>
    <t>2020094_1</t>
  </si>
  <si>
    <t>5301275002001</t>
  </si>
  <si>
    <t>GOOSEN</t>
  </si>
  <si>
    <t>2020095_1</t>
  </si>
  <si>
    <t>7201215445088</t>
  </si>
  <si>
    <t>KGWANAMOTSE</t>
  </si>
  <si>
    <t>MOTHUPI</t>
  </si>
  <si>
    <t>2020096_1</t>
  </si>
  <si>
    <t>7205280014083</t>
  </si>
  <si>
    <t>JENNIFER</t>
  </si>
  <si>
    <t>ELLIS</t>
  </si>
  <si>
    <t>2020097_1</t>
  </si>
  <si>
    <t>7701170250084</t>
  </si>
  <si>
    <t>ELMARIE</t>
  </si>
  <si>
    <t>DAVIDS</t>
  </si>
  <si>
    <t>2020098_1</t>
  </si>
  <si>
    <t>9901175975085</t>
  </si>
  <si>
    <t>VELISWA</t>
  </si>
  <si>
    <t>MADONSELA</t>
  </si>
  <si>
    <t>2020099_1</t>
  </si>
  <si>
    <t>7911295125083</t>
  </si>
  <si>
    <t>WERNER</t>
  </si>
  <si>
    <t>MOOLMAN</t>
  </si>
  <si>
    <t>2020100_1</t>
  </si>
  <si>
    <t>7707210482082</t>
  </si>
  <si>
    <t>MALIWASI</t>
  </si>
  <si>
    <t>DHLAMINI</t>
  </si>
  <si>
    <t>2020101_1</t>
  </si>
  <si>
    <t>5310070235088</t>
  </si>
  <si>
    <t>KHUMANEGO</t>
  </si>
  <si>
    <t>LINKS</t>
  </si>
  <si>
    <t>2020102_1</t>
  </si>
  <si>
    <t>8205115116086</t>
  </si>
  <si>
    <t>DERICK</t>
  </si>
  <si>
    <t>DE VILLIERS</t>
  </si>
  <si>
    <t>2020103_1</t>
  </si>
  <si>
    <t>7503310170085</t>
  </si>
  <si>
    <t>TANYA</t>
  </si>
  <si>
    <t>COLLINS</t>
  </si>
  <si>
    <t>2020104_1</t>
  </si>
  <si>
    <t>6607190578084</t>
  </si>
  <si>
    <t>DOROTHY</t>
  </si>
  <si>
    <t>2020105_1</t>
  </si>
  <si>
    <t>7909095742081</t>
  </si>
  <si>
    <t>ZUKO</t>
  </si>
  <si>
    <t>NKELE</t>
  </si>
  <si>
    <t>2020106_1</t>
  </si>
  <si>
    <t>8206070284083</t>
  </si>
  <si>
    <t>SHELLEY</t>
  </si>
  <si>
    <t>SINCLAIR</t>
  </si>
  <si>
    <t>2020107_1</t>
  </si>
  <si>
    <t>4805155559089</t>
  </si>
  <si>
    <t>JOHANNES</t>
  </si>
  <si>
    <t>POTGIETER</t>
  </si>
  <si>
    <t>2020108_1</t>
  </si>
  <si>
    <t>7605095071089</t>
  </si>
  <si>
    <t>2020109_1</t>
  </si>
  <si>
    <t>9801111011088</t>
  </si>
  <si>
    <t>UNARINE</t>
  </si>
  <si>
    <t>MUTAVHATSINDI</t>
  </si>
  <si>
    <t>2020110_1</t>
  </si>
  <si>
    <t>3307195062084</t>
  </si>
  <si>
    <t>ROGER</t>
  </si>
  <si>
    <t>BEDFORD</t>
  </si>
  <si>
    <t>2020111_1</t>
  </si>
  <si>
    <t>7001170875083</t>
  </si>
  <si>
    <t>JOAN</t>
  </si>
  <si>
    <t>HYSTER</t>
  </si>
  <si>
    <t>2020112_1</t>
  </si>
  <si>
    <t>6404050738085</t>
  </si>
  <si>
    <t>KWENA</t>
  </si>
  <si>
    <t>RAMOROKA</t>
  </si>
  <si>
    <t>2020113_1</t>
  </si>
  <si>
    <t>6601295121080</t>
  </si>
  <si>
    <t>AARON</t>
  </si>
  <si>
    <t>PAUL</t>
  </si>
  <si>
    <t>2020114_1</t>
  </si>
  <si>
    <t>6908195297088</t>
  </si>
  <si>
    <t>RANDALL</t>
  </si>
  <si>
    <t>SESELEE</t>
  </si>
  <si>
    <t>Migration default</t>
  </si>
  <si>
    <t>2020115_1</t>
  </si>
  <si>
    <t>9206301237081</t>
  </si>
  <si>
    <t>LEBOGANG</t>
  </si>
  <si>
    <t>MOTEBEJANE</t>
  </si>
  <si>
    <t>2020116_1</t>
  </si>
  <si>
    <t>8206025237087</t>
  </si>
  <si>
    <t>JACOBUS</t>
  </si>
  <si>
    <t>DANIELS</t>
  </si>
  <si>
    <t>2020117_1</t>
  </si>
  <si>
    <t>5602250245089</t>
  </si>
  <si>
    <t>NOMTHANDAZO</t>
  </si>
  <si>
    <t>BATYI</t>
  </si>
  <si>
    <t>2020118_1</t>
  </si>
  <si>
    <t>7907085100088</t>
  </si>
  <si>
    <t>MASHILO</t>
  </si>
  <si>
    <t>PHOSA</t>
  </si>
  <si>
    <t>2020119_1</t>
  </si>
  <si>
    <t>0106190126081</t>
  </si>
  <si>
    <t>ZEMONE</t>
  </si>
  <si>
    <t>AURET</t>
  </si>
  <si>
    <t>2020120_1</t>
  </si>
  <si>
    <t>9106035210083</t>
  </si>
  <si>
    <t>ALISTAIR</t>
  </si>
  <si>
    <t>BOOTH</t>
  </si>
  <si>
    <t>2020121_1</t>
  </si>
  <si>
    <t>0208100310084</t>
  </si>
  <si>
    <t>NTANDOYENKOSI</t>
  </si>
  <si>
    <t>2020122_1</t>
  </si>
  <si>
    <t>0106150712086</t>
  </si>
  <si>
    <t>SANELE</t>
  </si>
  <si>
    <t>NGUBANE</t>
  </si>
  <si>
    <t>2020123_1</t>
  </si>
  <si>
    <t>7201050172086</t>
  </si>
  <si>
    <t>SHALATE</t>
  </si>
  <si>
    <t>NTSHANE</t>
  </si>
  <si>
    <t>2020124_1</t>
  </si>
  <si>
    <t>7302220657087</t>
  </si>
  <si>
    <t>SIBONGILE</t>
  </si>
  <si>
    <t>MAHLANGU</t>
  </si>
  <si>
    <t>2020125_1</t>
  </si>
  <si>
    <t>7701016707081</t>
  </si>
  <si>
    <t>NZAMA</t>
  </si>
  <si>
    <t>MAHLAULE</t>
  </si>
  <si>
    <t>2020126_1</t>
  </si>
  <si>
    <t>5707151001083</t>
  </si>
  <si>
    <t>SORISA</t>
  </si>
  <si>
    <t>NGOBENI</t>
  </si>
  <si>
    <t>2020127_1</t>
  </si>
  <si>
    <t>7710185088082</t>
  </si>
  <si>
    <t>HUGO</t>
  </si>
  <si>
    <t>LIEBENBERG</t>
  </si>
  <si>
    <t>2020128_1</t>
  </si>
  <si>
    <t>4405095048085</t>
  </si>
  <si>
    <t>JAMES</t>
  </si>
  <si>
    <t>HENEKE</t>
  </si>
  <si>
    <t>2020129_1</t>
  </si>
  <si>
    <t>7412230332082</t>
  </si>
  <si>
    <t>PULANE</t>
  </si>
  <si>
    <t>ZUMANE</t>
  </si>
  <si>
    <t>2020130_1</t>
  </si>
  <si>
    <t>3904280054081</t>
  </si>
  <si>
    <t>MARGARET</t>
  </si>
  <si>
    <t>VENTER</t>
  </si>
  <si>
    <t>2020131_1</t>
  </si>
  <si>
    <t>2905260023088</t>
  </si>
  <si>
    <t>MARGARETHA</t>
  </si>
  <si>
    <t>VLOK</t>
  </si>
  <si>
    <t>2020132_1</t>
  </si>
  <si>
    <t>9212275886085</t>
  </si>
  <si>
    <t>CHUMA</t>
  </si>
  <si>
    <t>NOTYEPISI</t>
  </si>
  <si>
    <t>2020133_1</t>
  </si>
  <si>
    <t>6408140002089</t>
  </si>
  <si>
    <t>MARIE-LU</t>
  </si>
  <si>
    <t>NAUDE</t>
  </si>
  <si>
    <t>2020134_1</t>
  </si>
  <si>
    <t>8011145459086</t>
  </si>
  <si>
    <t>MAXIMILIAN</t>
  </si>
  <si>
    <t>TSONOPE</t>
  </si>
  <si>
    <t>2020135_1</t>
  </si>
  <si>
    <t>9705070205088</t>
  </si>
  <si>
    <t>ALICIA</t>
  </si>
  <si>
    <t>VAN HEERDEN</t>
  </si>
  <si>
    <t>2020136_1</t>
  </si>
  <si>
    <t>6607085008080</t>
  </si>
  <si>
    <t>CLIVE</t>
  </si>
  <si>
    <t>STEVENS</t>
  </si>
  <si>
    <t>2020137_1</t>
  </si>
  <si>
    <t>6504300249088</t>
  </si>
  <si>
    <t>PRINCESS</t>
  </si>
  <si>
    <t>MABELANE</t>
  </si>
  <si>
    <t>2020138_1</t>
  </si>
  <si>
    <t>5803125405086</t>
  </si>
  <si>
    <t>MBHASEMA</t>
  </si>
  <si>
    <t>2020139_1</t>
  </si>
  <si>
    <t>9607285249085</t>
  </si>
  <si>
    <t>OWAGENG</t>
  </si>
  <si>
    <t>KATHOBE</t>
  </si>
  <si>
    <t>2020140_1</t>
  </si>
  <si>
    <t>8003015483080</t>
  </si>
  <si>
    <t>SPHULA</t>
  </si>
  <si>
    <t>SHILABE</t>
  </si>
  <si>
    <t>2020141_1</t>
  </si>
  <si>
    <t>4311130354084</t>
  </si>
  <si>
    <t>NOMVUYO</t>
  </si>
  <si>
    <t>TSHAKA</t>
  </si>
  <si>
    <t>2020142_1</t>
  </si>
  <si>
    <t>8008155396083</t>
  </si>
  <si>
    <t>JEFFREY</t>
  </si>
  <si>
    <t>MALULEKE</t>
  </si>
  <si>
    <t>2020143_1</t>
  </si>
  <si>
    <t>7501040843088</t>
  </si>
  <si>
    <t>MABJALE</t>
  </si>
  <si>
    <t>MATHIBELA</t>
  </si>
  <si>
    <t>2020144_1</t>
  </si>
  <si>
    <t>9805235964080</t>
  </si>
  <si>
    <t>THAROLLO</t>
  </si>
  <si>
    <t>MOLOBELA</t>
  </si>
  <si>
    <t>2020145_1</t>
  </si>
  <si>
    <t>7007255213082</t>
  </si>
  <si>
    <t>JUSTIN</t>
  </si>
  <si>
    <t>HALL</t>
  </si>
  <si>
    <t>2020146_1</t>
  </si>
  <si>
    <t>3508050018083</t>
  </si>
  <si>
    <t>DAWN</t>
  </si>
  <si>
    <t>MC DONALD</t>
  </si>
  <si>
    <t>2020147_1</t>
  </si>
  <si>
    <t>8104140484082</t>
  </si>
  <si>
    <t>PEGGY</t>
  </si>
  <si>
    <t>DUIKER</t>
  </si>
  <si>
    <t>2020148_1</t>
  </si>
  <si>
    <t>9602145184085</t>
  </si>
  <si>
    <t>ETIENNE</t>
  </si>
  <si>
    <t>OPPERMAN</t>
  </si>
  <si>
    <t>2020149_1</t>
  </si>
  <si>
    <t>5807110528083</t>
  </si>
  <si>
    <t>DIKELEDI</t>
  </si>
  <si>
    <t>SETATI</t>
  </si>
  <si>
    <t>2020150_1</t>
  </si>
  <si>
    <t>9407031282088</t>
  </si>
  <si>
    <t>THULILE</t>
  </si>
  <si>
    <t>NDWANDWE</t>
  </si>
  <si>
    <t>2020151_1</t>
  </si>
  <si>
    <t>4608260486085</t>
  </si>
  <si>
    <t>NCANE</t>
  </si>
  <si>
    <t>MASEKO</t>
  </si>
  <si>
    <t>2020152_1</t>
  </si>
  <si>
    <t>0211210095082</t>
  </si>
  <si>
    <t>MORAKENG</t>
  </si>
  <si>
    <t>SATHEKGE</t>
  </si>
  <si>
    <t>2020153_1</t>
  </si>
  <si>
    <t>5807150831082</t>
  </si>
  <si>
    <t>RAISIBE</t>
  </si>
  <si>
    <t>SHOKANE</t>
  </si>
  <si>
    <t>2020154_1</t>
  </si>
  <si>
    <t>6204270549084</t>
  </si>
  <si>
    <t>BAWINILE</t>
  </si>
  <si>
    <t>MKHIZE</t>
  </si>
  <si>
    <t>2020155_1</t>
  </si>
  <si>
    <t>7709230821083</t>
  </si>
  <si>
    <t>MATHABO</t>
  </si>
  <si>
    <t>2020156_1</t>
  </si>
  <si>
    <t>0306065316086</t>
  </si>
  <si>
    <t>ANTHONY</t>
  </si>
  <si>
    <t>JANSEN</t>
  </si>
  <si>
    <t>2020157_1</t>
  </si>
  <si>
    <t>7012195247083</t>
  </si>
  <si>
    <t>VILJOEN</t>
  </si>
  <si>
    <t>2020158_1</t>
  </si>
  <si>
    <t>8005110001089</t>
  </si>
  <si>
    <t>JENNYLYNNE</t>
  </si>
  <si>
    <t>MYNHARDT</t>
  </si>
  <si>
    <t>2020159_1</t>
  </si>
  <si>
    <t>2020160_1</t>
  </si>
  <si>
    <t>2020161_1</t>
  </si>
  <si>
    <t>7504075396089</t>
  </si>
  <si>
    <t>RAMONKU</t>
  </si>
  <si>
    <t>MAHLONOKO</t>
  </si>
  <si>
    <t>2020162_1</t>
  </si>
  <si>
    <t>8211150066087</t>
  </si>
  <si>
    <t>ANDEL</t>
  </si>
  <si>
    <t>PETZER</t>
  </si>
  <si>
    <t>2020163_1</t>
  </si>
  <si>
    <t>7902085107084</t>
  </si>
  <si>
    <t>GEORG</t>
  </si>
  <si>
    <t>LENNOX</t>
  </si>
  <si>
    <t>2020164_1</t>
  </si>
  <si>
    <t>5607150947080</t>
  </si>
  <si>
    <t>GAMA</t>
  </si>
  <si>
    <t>2020165_1</t>
  </si>
  <si>
    <t>0109125049089</t>
  </si>
  <si>
    <t>RYAN</t>
  </si>
  <si>
    <t>BAIRD</t>
  </si>
  <si>
    <t>2020166_1</t>
  </si>
  <si>
    <t>9903050325089</t>
  </si>
  <si>
    <t>JEANNETTE</t>
  </si>
  <si>
    <t>XULU</t>
  </si>
  <si>
    <t>2020167_1</t>
  </si>
  <si>
    <t>7605195519086</t>
  </si>
  <si>
    <t>MBUYISELWA</t>
  </si>
  <si>
    <t>MAGUBANE</t>
  </si>
  <si>
    <t>2020168_1</t>
  </si>
  <si>
    <t>9503216034086</t>
  </si>
  <si>
    <t>SIPHOSETHU</t>
  </si>
  <si>
    <t>MAFULEKA</t>
  </si>
  <si>
    <t>2020169_1</t>
  </si>
  <si>
    <t>8012180207083</t>
  </si>
  <si>
    <t>ROBYNN-LEE</t>
  </si>
  <si>
    <t>MAGER</t>
  </si>
  <si>
    <t>2020170_1</t>
  </si>
  <si>
    <t>7503140195088</t>
  </si>
  <si>
    <t>DIVYA</t>
  </si>
  <si>
    <t>LALLA</t>
  </si>
  <si>
    <t>2020171_1</t>
  </si>
  <si>
    <t>6901206126081</t>
  </si>
  <si>
    <t>MTUTUZELI</t>
  </si>
  <si>
    <t>FULANI</t>
  </si>
  <si>
    <t>2020172_1</t>
  </si>
  <si>
    <t>0309031019081</t>
  </si>
  <si>
    <t>PERFACTION</t>
  </si>
  <si>
    <t>MASHEGO</t>
  </si>
  <si>
    <t>2020173_1</t>
  </si>
  <si>
    <t>5908130681082</t>
  </si>
  <si>
    <t>ANGELINE</t>
  </si>
  <si>
    <t>MOHLABULA</t>
  </si>
  <si>
    <t>2020174_1</t>
  </si>
  <si>
    <t>8502015126086</t>
  </si>
  <si>
    <t>SIMON</t>
  </si>
  <si>
    <t>DU PLOOY</t>
  </si>
  <si>
    <t>2020175_1</t>
  </si>
  <si>
    <t>9301250767087</t>
  </si>
  <si>
    <t>PATIENCE</t>
  </si>
  <si>
    <t>VUKUBI</t>
  </si>
  <si>
    <t>2020176_1</t>
  </si>
  <si>
    <t>5812180297080</t>
  </si>
  <si>
    <t>CHECHA</t>
  </si>
  <si>
    <t>2020177_1</t>
  </si>
  <si>
    <t>4707240255089</t>
  </si>
  <si>
    <t>MALESHANE</t>
  </si>
  <si>
    <t>SEOLWANE</t>
  </si>
  <si>
    <t>2020178_1</t>
  </si>
  <si>
    <t>6611270557083</t>
  </si>
  <si>
    <t>INDIRA</t>
  </si>
  <si>
    <t>2020179_1</t>
  </si>
  <si>
    <t>8212220782083</t>
  </si>
  <si>
    <t>CHWAYITA</t>
  </si>
  <si>
    <t>SHOCO</t>
  </si>
  <si>
    <t>2020180_1</t>
  </si>
  <si>
    <t>5912260788089</t>
  </si>
  <si>
    <t>NOMUSA</t>
  </si>
  <si>
    <t>CINDI</t>
  </si>
  <si>
    <t>2020181_1</t>
  </si>
  <si>
    <t>0207075368085</t>
  </si>
  <si>
    <t>RIO</t>
  </si>
  <si>
    <t>DE SOUSA</t>
  </si>
  <si>
    <t>2020182_1</t>
  </si>
  <si>
    <t>5607280228088</t>
  </si>
  <si>
    <t>FARMER</t>
  </si>
  <si>
    <t>2020183_1</t>
  </si>
  <si>
    <t>6501275671080</t>
  </si>
  <si>
    <t>MFANIFIKILE</t>
  </si>
  <si>
    <t>SHANGE</t>
  </si>
  <si>
    <t>2020184_1</t>
  </si>
  <si>
    <t>9404286258087</t>
  </si>
  <si>
    <t>SINETHEMBA</t>
  </si>
  <si>
    <t>NGWENDU</t>
  </si>
  <si>
    <t>2020185_1</t>
  </si>
  <si>
    <t>6010220261088</t>
  </si>
  <si>
    <t>KOLISWA</t>
  </si>
  <si>
    <t>JONGOLA</t>
  </si>
  <si>
    <t>2020186_1</t>
  </si>
  <si>
    <t>7711270337087</t>
  </si>
  <si>
    <t>MATHILDA</t>
  </si>
  <si>
    <t>MASETE</t>
  </si>
  <si>
    <t>2020187_1</t>
  </si>
  <si>
    <t>0303175823085</t>
  </si>
  <si>
    <t>SAMUEL</t>
  </si>
  <si>
    <t>PHAHLANE</t>
  </si>
  <si>
    <t>2020188_1</t>
  </si>
  <si>
    <t>4807030589083</t>
  </si>
  <si>
    <t>FUMANI</t>
  </si>
  <si>
    <t>MOSHIDI</t>
  </si>
  <si>
    <t>2020189_1</t>
  </si>
  <si>
    <t>5607305275080</t>
  </si>
  <si>
    <t>MUZI</t>
  </si>
  <si>
    <t>KUBHEKA</t>
  </si>
  <si>
    <t>2020190_1</t>
  </si>
  <si>
    <t>6309091177088</t>
  </si>
  <si>
    <t>FREDA</t>
  </si>
  <si>
    <t>MOTEANE</t>
  </si>
  <si>
    <t>2020191_1</t>
  </si>
  <si>
    <t>6004290282082</t>
  </si>
  <si>
    <t>RAMADIMETJA</t>
  </si>
  <si>
    <t>MATHE</t>
  </si>
  <si>
    <t>2020192_1</t>
  </si>
  <si>
    <t>8305110183089</t>
  </si>
  <si>
    <t>STEPHANIE</t>
  </si>
  <si>
    <t>SPENCER</t>
  </si>
  <si>
    <t>2020193_1</t>
  </si>
  <si>
    <t>8912245089089</t>
  </si>
  <si>
    <t>CLAUDE</t>
  </si>
  <si>
    <t>2020194_1</t>
  </si>
  <si>
    <t>4111225016006</t>
  </si>
  <si>
    <t>ADOLPH</t>
  </si>
  <si>
    <t>JANSE VAN RENSBURG</t>
  </si>
  <si>
    <t>2020195_1</t>
  </si>
  <si>
    <t>4709030323085</t>
  </si>
  <si>
    <t>NOMASONDO</t>
  </si>
  <si>
    <t>MASHIYANA</t>
  </si>
  <si>
    <t>2020196_1</t>
  </si>
  <si>
    <t>8402150418085</t>
  </si>
  <si>
    <t>PENELOPE</t>
  </si>
  <si>
    <t>SOKO</t>
  </si>
  <si>
    <t>2020197_1</t>
  </si>
  <si>
    <t>9607060251082</t>
  </si>
  <si>
    <t>MABEL</t>
  </si>
  <si>
    <t>DLIWAYO</t>
  </si>
  <si>
    <t>2020198_1</t>
  </si>
  <si>
    <t>9711170198082</t>
  </si>
  <si>
    <t>ANUSCHCA</t>
  </si>
  <si>
    <t>VAN WYK</t>
  </si>
  <si>
    <t>2020199_1</t>
  </si>
  <si>
    <t>8105105520083</t>
  </si>
  <si>
    <t>BONGANI</t>
  </si>
  <si>
    <t>NKASANA</t>
  </si>
  <si>
    <t>2020200_1</t>
  </si>
  <si>
    <t>6010300046086</t>
  </si>
  <si>
    <t>GOLDMAN</t>
  </si>
  <si>
    <t>2020201_1</t>
  </si>
  <si>
    <t>5107285404081</t>
  </si>
  <si>
    <t>MAKGOLO</t>
  </si>
  <si>
    <t>MODISE</t>
  </si>
  <si>
    <t>2020202_1</t>
  </si>
  <si>
    <t>6811270470085</t>
  </si>
  <si>
    <t>MADIBETLA</t>
  </si>
  <si>
    <t>SOMO</t>
  </si>
  <si>
    <t>2020203_1</t>
  </si>
  <si>
    <t>6707100880081</t>
  </si>
  <si>
    <t>NOMASOMI</t>
  </si>
  <si>
    <t>MNYENGEZA</t>
  </si>
  <si>
    <t>2020204_1</t>
  </si>
  <si>
    <t>6012015767089</t>
  </si>
  <si>
    <t>MTETHO</t>
  </si>
  <si>
    <t>WILLIE</t>
  </si>
  <si>
    <t>2020205_1</t>
  </si>
  <si>
    <t>8112095523085</t>
  </si>
  <si>
    <t>ERIC</t>
  </si>
  <si>
    <t>MAKWANA</t>
  </si>
  <si>
    <t>2020206_1</t>
  </si>
  <si>
    <t>9705166136080</t>
  </si>
  <si>
    <t>JOSIAS</t>
  </si>
  <si>
    <t>TLHAKO</t>
  </si>
  <si>
    <t>2020207_1</t>
  </si>
  <si>
    <t>4809040308082</t>
  </si>
  <si>
    <t>MMATHABO</t>
  </si>
  <si>
    <t>MOKGALAPA</t>
  </si>
  <si>
    <t>2020208_1</t>
  </si>
  <si>
    <t>0012055679083</t>
  </si>
  <si>
    <t>SENZO</t>
  </si>
  <si>
    <t>2020209_1</t>
  </si>
  <si>
    <t>5903180616088</t>
  </si>
  <si>
    <t>MAITE</t>
  </si>
  <si>
    <t>RAMALEPE</t>
  </si>
  <si>
    <t>2020210_1</t>
  </si>
  <si>
    <t>3902090031083</t>
  </si>
  <si>
    <t>CYNTHIA</t>
  </si>
  <si>
    <t>TOWNSEND</t>
  </si>
  <si>
    <t>2020211_1</t>
  </si>
  <si>
    <t>TOM</t>
  </si>
  <si>
    <t>JERRY</t>
  </si>
  <si>
    <t>2020212_1</t>
  </si>
  <si>
    <t>HARRY</t>
  </si>
  <si>
    <t>CHARLES</t>
  </si>
  <si>
    <t>2020213_1</t>
  </si>
  <si>
    <t>MINT</t>
  </si>
  <si>
    <t>2020214_1</t>
  </si>
  <si>
    <t>ETHAN</t>
  </si>
  <si>
    <t>PARK</t>
  </si>
  <si>
    <t>2020215_1</t>
  </si>
  <si>
    <t>JOSH</t>
  </si>
  <si>
    <t>GALL</t>
  </si>
  <si>
    <t>2020216_1</t>
  </si>
  <si>
    <t>CRAIG</t>
  </si>
  <si>
    <t>HILL</t>
  </si>
  <si>
    <t>2020217_1</t>
  </si>
  <si>
    <t>MIKE</t>
  </si>
  <si>
    <t>MOUNT</t>
  </si>
  <si>
    <t>2020218_1</t>
  </si>
  <si>
    <t>CHAP</t>
  </si>
  <si>
    <t>2020219_1</t>
  </si>
  <si>
    <t>5612121093089</t>
  </si>
  <si>
    <t>2020220_1</t>
  </si>
  <si>
    <t>8209290860088</t>
  </si>
  <si>
    <t>KGOMOTSO</t>
  </si>
  <si>
    <t>BAREKI</t>
  </si>
  <si>
    <t>2020221_1</t>
  </si>
  <si>
    <t>8704055208085</t>
  </si>
  <si>
    <t>HANRICO</t>
  </si>
  <si>
    <t>ARNOLDS</t>
  </si>
  <si>
    <t>2020222_1</t>
  </si>
  <si>
    <t>0112305968086</t>
  </si>
  <si>
    <t>CASSIM</t>
  </si>
  <si>
    <t>TETANI</t>
  </si>
  <si>
    <t>2020223_1</t>
  </si>
  <si>
    <t>9107126198088</t>
  </si>
  <si>
    <t>CHRISTOPHER</t>
  </si>
  <si>
    <t>2020224_1</t>
  </si>
  <si>
    <t>5809210003082</t>
  </si>
  <si>
    <t>EVA</t>
  </si>
  <si>
    <t>BIGGAR</t>
  </si>
  <si>
    <t>2020225_1</t>
  </si>
  <si>
    <t>7108310104082</t>
  </si>
  <si>
    <t>MERILYN</t>
  </si>
  <si>
    <t>2020226_1</t>
  </si>
  <si>
    <t>0003221003084</t>
  </si>
  <si>
    <t>YOLANDA</t>
  </si>
  <si>
    <t>MAXAMA</t>
  </si>
  <si>
    <t>2020227_1</t>
  </si>
  <si>
    <t>7105225236082</t>
  </si>
  <si>
    <t>DANIEL</t>
  </si>
  <si>
    <t>FADERL</t>
  </si>
  <si>
    <t>2020228_1</t>
  </si>
  <si>
    <t>5608185699084</t>
  </si>
  <si>
    <t>NHLENGETHWA</t>
  </si>
  <si>
    <t>2020229_1</t>
  </si>
  <si>
    <t>8909120177088</t>
  </si>
  <si>
    <t>MELISSA</t>
  </si>
  <si>
    <t>2020230_1</t>
  </si>
  <si>
    <t>8805210947085</t>
  </si>
  <si>
    <t>MONICA</t>
  </si>
  <si>
    <t>MANYAMA</t>
  </si>
  <si>
    <t>2020231_1</t>
  </si>
  <si>
    <t>9602015847084</t>
  </si>
  <si>
    <t>GODFREY</t>
  </si>
  <si>
    <t>MALOPE</t>
  </si>
  <si>
    <t>2020232_1</t>
  </si>
  <si>
    <t>8610160110084</t>
  </si>
  <si>
    <t>MARIAM</t>
  </si>
  <si>
    <t>PEGRAM</t>
  </si>
  <si>
    <t>2020233_1</t>
  </si>
  <si>
    <t>9505195739080</t>
  </si>
  <si>
    <t>SIYABONGA</t>
  </si>
  <si>
    <t>HADEBE</t>
  </si>
  <si>
    <t>2020234_1</t>
  </si>
  <si>
    <t>9909171499083</t>
  </si>
  <si>
    <t>MELODY</t>
  </si>
  <si>
    <t>2020235_1</t>
  </si>
  <si>
    <t>0010040055088</t>
  </si>
  <si>
    <t>TAMANISHA</t>
  </si>
  <si>
    <t>2020236_1</t>
  </si>
  <si>
    <t>8910050730086</t>
  </si>
  <si>
    <t>MAMELA</t>
  </si>
  <si>
    <t>NGEMNTU</t>
  </si>
  <si>
    <t>2020237_1</t>
  </si>
  <si>
    <t>6111040053083</t>
  </si>
  <si>
    <t>SONET</t>
  </si>
  <si>
    <t>BETZ</t>
  </si>
  <si>
    <t>2020238_1</t>
  </si>
  <si>
    <t>9702040991087</t>
  </si>
  <si>
    <t>BUSISIWE</t>
  </si>
  <si>
    <t>HLABISA</t>
  </si>
  <si>
    <t>2020239_1</t>
  </si>
  <si>
    <t>7904250273089</t>
  </si>
  <si>
    <t>ZANELE</t>
  </si>
  <si>
    <t>OKUMBOR</t>
  </si>
  <si>
    <t>2020240_1</t>
  </si>
  <si>
    <t>8201310773086</t>
  </si>
  <si>
    <t>ANNA</t>
  </si>
  <si>
    <t>WILLIAMS</t>
  </si>
  <si>
    <t>2020241_1</t>
  </si>
  <si>
    <t>8612250283086</t>
  </si>
  <si>
    <t>SHELLY</t>
  </si>
  <si>
    <t>SITSHALUZA</t>
  </si>
  <si>
    <t>2020242_1</t>
  </si>
  <si>
    <t>9503055458081</t>
  </si>
  <si>
    <t>MPOBI</t>
  </si>
  <si>
    <t>MATHABATHE</t>
  </si>
  <si>
    <t>2020243_1</t>
  </si>
  <si>
    <t>3805140001081</t>
  </si>
  <si>
    <t>PETRONELLA</t>
  </si>
  <si>
    <t>DE GRAAF</t>
  </si>
  <si>
    <t>2020244_1</t>
  </si>
  <si>
    <t>7902286357082</t>
  </si>
  <si>
    <t>LEONARD</t>
  </si>
  <si>
    <t>TOBELA</t>
  </si>
  <si>
    <t>2020245_1</t>
  </si>
  <si>
    <t>9801070922085</t>
  </si>
  <si>
    <t>SINAZO</t>
  </si>
  <si>
    <t>MHLAKUVA</t>
  </si>
  <si>
    <t>2020246_1</t>
  </si>
  <si>
    <t>6408185322087</t>
  </si>
  <si>
    <t>GEORGE</t>
  </si>
  <si>
    <t>MARCUS</t>
  </si>
  <si>
    <t>2020247_1</t>
  </si>
  <si>
    <t>8705095790081</t>
  </si>
  <si>
    <t>VUSI</t>
  </si>
  <si>
    <t>MBAMBA</t>
  </si>
  <si>
    <t>2020248_1</t>
  </si>
  <si>
    <t>9807290219087</t>
  </si>
  <si>
    <t>JAYDENE</t>
  </si>
  <si>
    <t>MARAIS</t>
  </si>
  <si>
    <t>2020249_1</t>
  </si>
  <si>
    <t>9603201105089</t>
  </si>
  <si>
    <t>DIMAKATSO</t>
  </si>
  <si>
    <t>MOKOENA</t>
  </si>
  <si>
    <t>2020250_1</t>
  </si>
  <si>
    <t>9612100028086</t>
  </si>
  <si>
    <t>NUSCHKA</t>
  </si>
  <si>
    <t>REICHMANN</t>
  </si>
  <si>
    <t>2020251_1</t>
  </si>
  <si>
    <t>9507300060089</t>
  </si>
  <si>
    <t>TSHOTETSI</t>
  </si>
  <si>
    <t>2020252_1</t>
  </si>
  <si>
    <t>8407051120086</t>
  </si>
  <si>
    <t>MANNOI</t>
  </si>
  <si>
    <t>THULO</t>
  </si>
  <si>
    <t>2020253_1</t>
  </si>
  <si>
    <t>5801095259087</t>
  </si>
  <si>
    <t>SHUNMUGAM</t>
  </si>
  <si>
    <t>2020254_1</t>
  </si>
  <si>
    <t>7202245998187</t>
  </si>
  <si>
    <t>ANDREW</t>
  </si>
  <si>
    <t>CHUKWUZUBELU</t>
  </si>
  <si>
    <t>2020255_1</t>
  </si>
  <si>
    <t>9002210157084</t>
  </si>
  <si>
    <t>ZONDELIA</t>
  </si>
  <si>
    <t>ROBERTSON</t>
  </si>
  <si>
    <t>2020256_1</t>
  </si>
  <si>
    <t>9908261070085</t>
  </si>
  <si>
    <t>NOMHLE</t>
  </si>
  <si>
    <t>NENE</t>
  </si>
  <si>
    <t>2020257_1</t>
  </si>
  <si>
    <t>8409080441087</t>
  </si>
  <si>
    <t>KEDIDIMETSE</t>
  </si>
  <si>
    <t>MOGOKONYANE</t>
  </si>
  <si>
    <t>2020258_1</t>
  </si>
  <si>
    <t>4610030256087</t>
  </si>
  <si>
    <t>RUKISWA</t>
  </si>
  <si>
    <t>NOGWANYA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</si>
</sst>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R&quot;#,##0;[Red]\-&quot;R&quot;#,##0"/>
    <numFmt numFmtId="43" formatCode="_-* #,##0.00_-;\-* #,##0.00_-;_-* &quot;-&quot;??_-;_-@_-"/>
    <numFmt numFmtId="164" formatCode="_ [$R-1C09]\ * #,##0_ ;_ [$R-1C09]\ * \-#,##0_ ;_ [$R-1C09]\ * &quot;-&quot;??_ ;_ @_ "/>
    <numFmt numFmtId="165" formatCode="_-* #,##0_-;\-* #,##0_-;_-* &quot;-&quot;??_-;_-@_-"/>
    <numFmt numFmtId="166" formatCode="0.0%"/>
    <numFmt numFmtId="167" formatCode="0000"/>
  </numFmts>
  <fonts count="17"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sz val="10"/>
      <color theme="1"/>
      <name val="Calibri"/>
      <family val="2"/>
      <scheme val="minor"/>
    </font>
    <font>
      <sz val="10"/>
      <name val="Calibri"/>
      <family val="2"/>
      <scheme val="minor"/>
    </font>
    <font>
      <b/>
      <sz val="10"/>
      <color theme="1"/>
      <name val="Calibri"/>
      <family val="2"/>
      <scheme val="minor"/>
    </font>
    <font>
      <sz val="9"/>
      <color rgb="FF000000"/>
      <name val="Calibri"/>
      <family val="2"/>
      <scheme val="minor"/>
    </font>
    <font>
      <sz val="9"/>
      <color rgb="FF44B4A6"/>
      <name val="Calibri"/>
      <family val="2"/>
      <scheme val="minor"/>
    </font>
    <font>
      <sz val="9"/>
      <color theme="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rgb="FF000000"/>
      <name val="Calibri"/>
      <family val="2"/>
      <scheme val="minor"/>
    </font>
    <font>
      <b/>
      <sz val="11"/>
      <color rgb="FFFFFFFF"/>
      <name val="Calibri"/>
      <family val="2"/>
      <scheme val="minor"/>
    </font>
    <font>
      <b/>
      <sz val="9"/>
      <name val="Calibri"/>
      <family val="2"/>
      <scheme val="minor"/>
    </font>
    <font>
      <sz val="11"/>
      <color rgb="FF4A2767"/>
      <name val="Calibri"/>
      <family val="2"/>
    </font>
  </fonts>
  <fills count="14">
    <fill>
      <patternFill patternType="none"/>
    </fill>
    <fill>
      <patternFill patternType="gray125"/>
    </fill>
    <fill>
      <patternFill patternType="solid">
        <fgColor rgb="FFFFFF00"/>
        <bgColor indexed="64"/>
      </patternFill>
    </fill>
    <fill>
      <patternFill patternType="solid">
        <fgColor theme="7" tint="-0.499984740745262"/>
        <bgColor indexed="64"/>
      </patternFill>
    </fill>
    <fill>
      <patternFill patternType="solid">
        <fgColor rgb="FFD9F0ED"/>
        <bgColor rgb="FF000000"/>
      </patternFill>
    </fill>
    <fill>
      <patternFill patternType="solid">
        <fgColor rgb="FF403151"/>
        <bgColor indexed="64"/>
      </patternFill>
    </fill>
    <fill>
      <patternFill patternType="solid">
        <fgColor rgb="FF00B050"/>
        <bgColor indexed="64"/>
      </patternFill>
    </fill>
    <fill>
      <patternFill patternType="solid">
        <fgColor theme="2" tint="-0.1499984740745262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39997558519241921"/>
        <bgColor indexed="64"/>
      </patternFill>
    </fill>
    <fill>
      <patternFill patternType="solid">
        <fgColor theme="3" tint="0.749992370372631"/>
        <bgColor indexed="64"/>
      </patternFill>
    </fill>
    <fill>
      <patternFill patternType="solid">
        <fgColor rgb="FF442459"/>
        <bgColor rgb="FF000000"/>
      </patternFill>
    </fill>
    <fill>
      <patternFill patternType="solid">
        <fgColor rgb="FFFBCAD1"/>
        <bgColor indexed="64"/>
      </patternFill>
    </fill>
  </fills>
  <borders count="26">
    <border>
      <left/>
      <right/>
      <top/>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thin">
        <color indexed="64"/>
      </right>
      <top style="medium">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19">
    <xf numFmtId="0" fontId="0" fillId="0" borderId="0" xfId="0"/>
    <xf numFmtId="0" fontId="4" fillId="0" borderId="0" xfId="0" applyFont="1" applyAlignment="1">
      <alignment horizontal="center"/>
    </xf>
    <xf numFmtId="0" fontId="4" fillId="0" borderId="0" xfId="0" applyFont="1"/>
    <xf numFmtId="164" fontId="5" fillId="0" borderId="0" xfId="0" applyNumberFormat="1" applyFont="1"/>
    <xf numFmtId="1" fontId="5" fillId="0" borderId="0" xfId="0" applyNumberFormat="1" applyFont="1"/>
    <xf numFmtId="14" fontId="5" fillId="0" borderId="0" xfId="0" applyNumberFormat="1" applyFont="1"/>
    <xf numFmtId="0" fontId="5" fillId="0" borderId="0" xfId="0" applyFont="1"/>
    <xf numFmtId="0" fontId="3" fillId="3" borderId="1" xfId="0" applyFont="1" applyFill="1" applyBorder="1" applyAlignment="1">
      <alignment horizontal="center" vertical="center" wrapText="1"/>
    </xf>
    <xf numFmtId="14" fontId="4" fillId="0" borderId="0" xfId="0" applyNumberFormat="1" applyFont="1" applyAlignment="1">
      <alignment horizontal="center"/>
    </xf>
    <xf numFmtId="14" fontId="5" fillId="2" borderId="0" xfId="0" applyNumberFormat="1" applyFont="1" applyFill="1"/>
    <xf numFmtId="0" fontId="5" fillId="0" borderId="0" xfId="0" applyFont="1" applyAlignment="1">
      <alignment wrapText="1"/>
    </xf>
    <xf numFmtId="0" fontId="4" fillId="0" borderId="4" xfId="0" applyFont="1" applyBorder="1"/>
    <xf numFmtId="0" fontId="4" fillId="0" borderId="5" xfId="0" applyFont="1" applyBorder="1"/>
    <xf numFmtId="0" fontId="4" fillId="0" borderId="6" xfId="0" applyFont="1" applyBorder="1"/>
    <xf numFmtId="0" fontId="6" fillId="0" borderId="7" xfId="0" applyFont="1" applyBorder="1" applyAlignment="1">
      <alignment horizontal="center"/>
    </xf>
    <xf numFmtId="9" fontId="4" fillId="0" borderId="7" xfId="1" applyFont="1" applyFill="1" applyBorder="1" applyAlignment="1">
      <alignment horizontal="center"/>
    </xf>
    <xf numFmtId="6" fontId="4" fillId="0" borderId="4" xfId="0" applyNumberFormat="1" applyFont="1" applyBorder="1"/>
    <xf numFmtId="6" fontId="4" fillId="0" borderId="5" xfId="0" applyNumberFormat="1" applyFont="1" applyBorder="1"/>
    <xf numFmtId="6" fontId="4" fillId="0" borderId="6" xfId="0" applyNumberFormat="1" applyFont="1" applyBorder="1"/>
    <xf numFmtId="3" fontId="4" fillId="0" borderId="0" xfId="0" applyNumberFormat="1" applyFont="1"/>
    <xf numFmtId="0" fontId="8" fillId="4" borderId="8" xfId="0" applyFont="1" applyFill="1" applyBorder="1" applyAlignment="1">
      <alignment horizontal="center"/>
    </xf>
    <xf numFmtId="0" fontId="3" fillId="3" borderId="10" xfId="0" applyFont="1" applyFill="1" applyBorder="1" applyAlignment="1">
      <alignment horizontal="center" vertical="center" wrapText="1"/>
    </xf>
    <xf numFmtId="0" fontId="9" fillId="0" borderId="11" xfId="0" applyFont="1" applyBorder="1"/>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7" fillId="0" borderId="14" xfId="0" applyFont="1" applyBorder="1"/>
    <xf numFmtId="14" fontId="10" fillId="0" borderId="15" xfId="0" applyNumberFormat="1" applyFont="1" applyBorder="1"/>
    <xf numFmtId="0" fontId="9" fillId="0" borderId="14" xfId="0" applyFont="1" applyBorder="1"/>
    <xf numFmtId="0" fontId="10" fillId="0" borderId="14" xfId="0" applyFont="1" applyBorder="1"/>
    <xf numFmtId="1" fontId="10" fillId="0" borderId="15" xfId="0" applyNumberFormat="1" applyFont="1" applyBorder="1"/>
    <xf numFmtId="0" fontId="9" fillId="0" borderId="15" xfId="0" applyFont="1" applyBorder="1"/>
    <xf numFmtId="164" fontId="10" fillId="0" borderId="15" xfId="0" applyNumberFormat="1" applyFont="1" applyBorder="1"/>
    <xf numFmtId="0" fontId="3" fillId="5" borderId="1"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7" fillId="0" borderId="18" xfId="0" applyFont="1" applyBorder="1" applyAlignment="1">
      <alignment vertical="top"/>
    </xf>
    <xf numFmtId="0" fontId="4" fillId="2" borderId="0" xfId="0" applyFont="1" applyFill="1"/>
    <xf numFmtId="0" fontId="4" fillId="6" borderId="0" xfId="0" applyFont="1" applyFill="1" applyAlignment="1">
      <alignment wrapText="1"/>
    </xf>
    <xf numFmtId="0" fontId="5" fillId="2" borderId="0" xfId="0" applyFont="1" applyFill="1"/>
    <xf numFmtId="1" fontId="5" fillId="2" borderId="0" xfId="0" applyNumberFormat="1" applyFont="1" applyFill="1"/>
    <xf numFmtId="164" fontId="5" fillId="2" borderId="0" xfId="0" applyNumberFormat="1" applyFont="1" applyFill="1"/>
    <xf numFmtId="3" fontId="4" fillId="2" borderId="0" xfId="0" applyNumberFormat="1" applyFont="1" applyFill="1"/>
    <xf numFmtId="0" fontId="6" fillId="0" borderId="0" xfId="0" applyFont="1"/>
    <xf numFmtId="0" fontId="6" fillId="7" borderId="0" xfId="0" applyFont="1" applyFill="1"/>
    <xf numFmtId="0" fontId="4" fillId="7" borderId="0" xfId="0" applyFont="1" applyFill="1"/>
    <xf numFmtId="14" fontId="4" fillId="0" borderId="0" xfId="0" applyNumberFormat="1" applyFont="1"/>
    <xf numFmtId="1" fontId="4" fillId="0" borderId="0" xfId="0" applyNumberFormat="1" applyFont="1"/>
    <xf numFmtId="0" fontId="6" fillId="8" borderId="0" xfId="0" applyFont="1" applyFill="1"/>
    <xf numFmtId="0" fontId="4" fillId="8" borderId="0" xfId="0" applyFont="1" applyFill="1"/>
    <xf numFmtId="165" fontId="4" fillId="0" borderId="0" xfId="2" applyNumberFormat="1" applyFont="1"/>
    <xf numFmtId="0" fontId="4" fillId="0" borderId="21" xfId="0" applyFont="1" applyBorder="1"/>
    <xf numFmtId="0" fontId="4" fillId="0" borderId="22" xfId="0" applyFont="1" applyBorder="1"/>
    <xf numFmtId="0" fontId="4" fillId="0" borderId="23" xfId="0" applyFont="1" applyBorder="1"/>
    <xf numFmtId="0" fontId="0" fillId="9" borderId="0" xfId="0" applyFill="1"/>
    <xf numFmtId="0" fontId="0" fillId="2" borderId="0" xfId="0" applyFill="1"/>
    <xf numFmtId="43" fontId="0" fillId="9" borderId="8" xfId="2" applyFont="1" applyFill="1" applyBorder="1"/>
    <xf numFmtId="43" fontId="3" fillId="10" borderId="8" xfId="2" applyFont="1" applyFill="1" applyBorder="1"/>
    <xf numFmtId="9" fontId="0" fillId="9" borderId="8" xfId="0" applyNumberFormat="1" applyFill="1" applyBorder="1"/>
    <xf numFmtId="10" fontId="0" fillId="9" borderId="8" xfId="0" applyNumberFormat="1" applyFill="1" applyBorder="1"/>
    <xf numFmtId="166" fontId="0" fillId="9" borderId="8" xfId="0" applyNumberFormat="1" applyFill="1" applyBorder="1"/>
    <xf numFmtId="9" fontId="0" fillId="9" borderId="8" xfId="1" applyFont="1" applyFill="1" applyBorder="1"/>
    <xf numFmtId="10" fontId="0" fillId="9" borderId="8" xfId="1" applyNumberFormat="1" applyFont="1" applyFill="1" applyBorder="1"/>
    <xf numFmtId="166" fontId="0" fillId="9" borderId="8" xfId="1" applyNumberFormat="1" applyFont="1" applyFill="1" applyBorder="1"/>
    <xf numFmtId="0" fontId="7" fillId="0" borderId="8" xfId="0" applyFont="1" applyBorder="1" applyAlignment="1">
      <alignment vertical="top"/>
    </xf>
    <xf numFmtId="1" fontId="4" fillId="0" borderId="0" xfId="0" applyNumberFormat="1" applyFont="1" applyAlignment="1">
      <alignment wrapText="1"/>
    </xf>
    <xf numFmtId="1" fontId="5" fillId="11" borderId="0" xfId="0" applyNumberFormat="1" applyFont="1" applyFill="1"/>
    <xf numFmtId="1" fontId="12" fillId="0" borderId="0" xfId="0" applyNumberFormat="1" applyFont="1"/>
    <xf numFmtId="0" fontId="12" fillId="0" borderId="0" xfId="0" applyFont="1"/>
    <xf numFmtId="0" fontId="6" fillId="0" borderId="2" xfId="0" applyFont="1" applyBorder="1" applyAlignment="1">
      <alignment horizontal="center"/>
    </xf>
    <xf numFmtId="0" fontId="6" fillId="0" borderId="3" xfId="0" applyFont="1" applyBorder="1" applyAlignment="1">
      <alignment horizontal="center"/>
    </xf>
    <xf numFmtId="0" fontId="6" fillId="0" borderId="9" xfId="0" applyFont="1" applyBorder="1" applyAlignment="1">
      <alignment horizontal="center"/>
    </xf>
    <xf numFmtId="0" fontId="6" fillId="0" borderId="21" xfId="0" applyFont="1" applyBorder="1" applyAlignment="1">
      <alignment horizontal="center"/>
    </xf>
    <xf numFmtId="0" fontId="6" fillId="0" borderId="24" xfId="0" applyFont="1" applyBorder="1" applyAlignment="1">
      <alignment horizontal="center"/>
    </xf>
    <xf numFmtId="0" fontId="6" fillId="0" borderId="0" xfId="0" applyFont="1" applyAlignment="1">
      <alignment horizontal="center"/>
    </xf>
    <xf numFmtId="0" fontId="4" fillId="0" borderId="16" xfId="0" applyFont="1" applyBorder="1"/>
    <xf numFmtId="9" fontId="4" fillId="0" borderId="0" xfId="1" applyFont="1" applyFill="1" applyBorder="1" applyAlignment="1">
      <alignment horizontal="center"/>
    </xf>
    <xf numFmtId="0" fontId="6" fillId="0" borderId="22" xfId="0" applyFont="1" applyBorder="1" applyAlignment="1">
      <alignment horizontal="center"/>
    </xf>
    <xf numFmtId="0" fontId="4" fillId="0" borderId="9" xfId="0" applyFont="1" applyBorder="1"/>
    <xf numFmtId="0" fontId="4" fillId="0" borderId="20" xfId="0" applyFont="1" applyBorder="1"/>
    <xf numFmtId="43" fontId="9" fillId="0" borderId="17" xfId="2" applyFont="1" applyBorder="1"/>
    <xf numFmtId="0" fontId="13" fillId="0" borderId="0" xfId="0" applyFont="1"/>
    <xf numFmtId="0" fontId="14" fillId="12" borderId="1" xfId="0" applyFont="1" applyFill="1" applyBorder="1" applyAlignment="1">
      <alignment horizontal="center" vertical="center" wrapText="1"/>
    </xf>
    <xf numFmtId="0" fontId="0" fillId="0" borderId="0" xfId="0" quotePrefix="1" applyAlignment="1">
      <alignment horizontal="center"/>
    </xf>
    <xf numFmtId="0" fontId="0" fillId="0" borderId="0" xfId="0" quotePrefix="1" applyAlignment="1">
      <alignment vertical="center"/>
    </xf>
    <xf numFmtId="0" fontId="15" fillId="0" borderId="10"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16" xfId="0" applyFont="1" applyBorder="1" applyAlignment="1">
      <alignment vertical="center"/>
    </xf>
    <xf numFmtId="0" fontId="15" fillId="0" borderId="25"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2" xfId="0" applyFont="1" applyBorder="1" applyAlignment="1">
      <alignment horizontal="center" vertical="center" wrapText="1"/>
    </xf>
    <xf numFmtId="0" fontId="15" fillId="13" borderId="1" xfId="0" applyFont="1" applyFill="1" applyBorder="1" applyAlignment="1">
      <alignment horizontal="center" vertical="center" wrapText="1"/>
    </xf>
    <xf numFmtId="0" fontId="15" fillId="13" borderId="13" xfId="0" applyFont="1" applyFill="1" applyBorder="1" applyAlignment="1">
      <alignment horizontal="center" vertical="center" wrapText="1"/>
    </xf>
    <xf numFmtId="1" fontId="0" fillId="0" borderId="0" xfId="0" applyNumberFormat="1"/>
    <xf numFmtId="14" fontId="0" fillId="0" borderId="0" xfId="0" applyNumberFormat="1"/>
    <xf numFmtId="0" fontId="0" fillId="0" borderId="0" xfId="0" quotePrefix="1"/>
    <xf numFmtId="14" fontId="0" fillId="0" borderId="0" xfId="0" quotePrefix="1" applyNumberFormat="1"/>
    <xf numFmtId="1" fontId="0" fillId="0" borderId="0" xfId="0" quotePrefix="1" applyNumberFormat="1"/>
    <xf numFmtId="167" fontId="0" fillId="0" borderId="0" xfId="0" applyNumberFormat="1"/>
    <xf numFmtId="3" fontId="0" fillId="0" borderId="0" xfId="0" applyNumberFormat="1"/>
    <xf numFmtId="4" fontId="0" fillId="0" borderId="0" xfId="0" applyNumberFormat="1"/>
    <xf numFmtId="0" fontId="0" fillId="8" borderId="0" xfId="0" applyFill="1"/>
    <xf numFmtId="0" fontId="16" fillId="0" borderId="0" xfId="0" applyFont="1" applyAlignment="1">
      <alignment vertical="center"/>
    </xf>
    <xf numFmtId="0" fontId="13" fillId="0" borderId="0" xfId="0" applyFont="1" applyAlignment="1">
      <alignment vertical="center"/>
    </xf>
    <xf numFmtId="0" fontId="0" fillId="0" borderId="0" xfId="0" applyAlignment="1">
      <alignment horizontal="left"/>
    </xf>
    <xf numFmtId="0" fontId="6" fillId="0" borderId="2" xfId="0" applyFont="1" applyBorder="1" applyAlignment="1">
      <alignment horizontal="center"/>
    </xf>
    <xf numFmtId="0" fontId="6" fillId="0" borderId="9" xfId="0" applyFont="1" applyBorder="1" applyAlignment="1">
      <alignment horizontal="center"/>
    </xf>
    <xf numFmtId="0" fontId="6" fillId="0" borderId="3" xfId="0" applyFont="1" applyBorder="1" applyAlignment="1">
      <alignment horizontal="center"/>
    </xf>
    <xf numFmtId="0" fontId="11" fillId="0" borderId="2" xfId="0" applyFont="1" applyBorder="1" applyAlignment="1">
      <alignment horizontal="center"/>
    </xf>
    <xf numFmtId="0" fontId="11" fillId="0" borderId="9" xfId="0" applyFont="1" applyBorder="1" applyAlignment="1">
      <alignment horizontal="center"/>
    </xf>
    <xf numFmtId="0" fontId="11" fillId="0" borderId="3" xfId="0" applyFont="1" applyBorder="1" applyAlignment="1">
      <alignment horizontal="center"/>
    </xf>
    <xf numFmtId="0" fontId="11" fillId="0" borderId="19" xfId="0" applyFont="1" applyBorder="1" applyAlignment="1">
      <alignment horizontal="center"/>
    </xf>
    <xf numFmtId="0" fontId="11" fillId="0" borderId="20" xfId="0" applyFont="1" applyBorder="1" applyAlignment="1">
      <alignment horizontal="center"/>
    </xf>
    <xf numFmtId="14" fontId="11" fillId="0" borderId="2" xfId="0" applyNumberFormat="1" applyFont="1" applyBorder="1" applyAlignment="1">
      <alignment horizontal="center"/>
    </xf>
    <xf numFmtId="14" fontId="11" fillId="0" borderId="9" xfId="0" applyNumberFormat="1" applyFont="1" applyBorder="1" applyAlignment="1">
      <alignment horizontal="center"/>
    </xf>
    <xf numFmtId="14" fontId="11" fillId="0" borderId="3" xfId="0" applyNumberFormat="1" applyFont="1" applyBorder="1" applyAlignment="1">
      <alignment horizontal="center"/>
    </xf>
    <xf numFmtId="0" fontId="0" fillId="0" borderId="0" xfId="0"/>
    <xf numFmtId="14" fontId="6" fillId="0" borderId="2" xfId="0" applyNumberFormat="1" applyFont="1" applyBorder="1" applyAlignment="1">
      <alignment horizontal="center"/>
    </xf>
    <xf numFmtId="14" fontId="6" fillId="0" borderId="9" xfId="0" applyNumberFormat="1" applyFont="1" applyBorder="1" applyAlignment="1">
      <alignment horizontal="center"/>
    </xf>
    <xf numFmtId="14" fontId="6" fillId="0" borderId="3" xfId="0" applyNumberFormat="1" applyFont="1" applyBorder="1" applyAlignment="1">
      <alignment horizontal="center"/>
    </xf>
  </cellXfs>
  <cellStyles count="3">
    <cellStyle name="Comma" xfId="2" builtinId="3"/>
    <cellStyle name="Normal" xfId="0" builtinId="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neilla/AppData/Local/Microsoft/Windows/Temporary%20Internet%20Files/Content.Outlook/O19Y0G06/Dragon%20III%20Motor%20Rating%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esibem/AppData/Local/Microsoft/Windows/INetCache/Content.Outlook/YR9FZGMW/Contents%20Rating%20Structure%207.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zamambom/Documents/20.%20Test%20cases/Motorcycle%20Rating%20Structure%2020210212%20(Sent%20O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dit Trail"/>
      <sheetName val="Rating Factors"/>
      <sheetName val="Input factors"/>
      <sheetName val="Lookup values"/>
      <sheetName val="Lookup table - Area"/>
      <sheetName val="Lookup table - MM Code"/>
      <sheetName val="Factor calculation"/>
      <sheetName val="Automatic Lookup tables"/>
      <sheetName val="Accident Models"/>
      <sheetName val="Third Party Models"/>
      <sheetName val="Natural Peril and Fire Models"/>
      <sheetName val="Theft Models"/>
      <sheetName val="Windscreen Models"/>
      <sheetName val="Other values"/>
      <sheetName val="Customer Lifetime Value Model"/>
      <sheetName val="Cover Options"/>
      <sheetName val="Premium Calcul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Audit Trail"/>
      <sheetName val="Changes"/>
      <sheetName val="Input factors"/>
      <sheetName val="Agency Code"/>
      <sheetName val="Lookup values"/>
      <sheetName val="Lookup table - Area"/>
      <sheetName val="Factor calculation"/>
      <sheetName val="Automatic Lookup tables"/>
      <sheetName val="Accidental damage models"/>
      <sheetName val="Theft models"/>
      <sheetName val="Natural perils models"/>
      <sheetName val="Other rates"/>
      <sheetName val="Extentions"/>
      <sheetName val="Lookup Excess"/>
      <sheetName val="Peril combinations"/>
      <sheetName val="Test cases to send to developer"/>
      <sheetName val="Test cases to send to tes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s"/>
      <sheetName val="Attribute Lists"/>
      <sheetName val="Input factors"/>
      <sheetName val="Rates"/>
      <sheetName val="Main Benefits"/>
      <sheetName val="Optional Benefits"/>
      <sheetName val="Output factors (testing)"/>
      <sheetName val="Premiums"/>
      <sheetName val="TestCases"/>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Hollard New Theme">
  <a:themeElements>
    <a:clrScheme name="Hollard Generic">
      <a:dk1>
        <a:srgbClr val="4A2767"/>
      </a:dk1>
      <a:lt1>
        <a:srgbClr val="FFFFFF"/>
      </a:lt1>
      <a:dk2>
        <a:srgbClr val="4A2767"/>
      </a:dk2>
      <a:lt2>
        <a:srgbClr val="FFFFFF"/>
      </a:lt2>
      <a:accent1>
        <a:srgbClr val="4A2767"/>
      </a:accent1>
      <a:accent2>
        <a:srgbClr val="E55218"/>
      </a:accent2>
      <a:accent3>
        <a:srgbClr val="44B4A6"/>
      </a:accent3>
      <a:accent4>
        <a:srgbClr val="AD9A66"/>
      </a:accent4>
      <a:accent5>
        <a:srgbClr val="896D98"/>
      </a:accent5>
      <a:accent6>
        <a:srgbClr val="F29D6E"/>
      </a:accent6>
      <a:hlink>
        <a:srgbClr val="A3D3CA"/>
      </a:hlink>
      <a:folHlink>
        <a:srgbClr val="C0B189"/>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Hollard New Theme" id="{1273AFDA-4BEA-432C-A3A1-035E885273C0}" vid="{B5A391EE-6B8E-44B2-ACB6-9DC3DA1E89B8}"/>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BDCD-32B7-401B-8D90-1649B858A153}">
  <sheetPr>
    <tabColor theme="0" tint="-0.249977111117893"/>
  </sheetPr>
  <dimension ref="B1:I237"/>
  <sheetViews>
    <sheetView topLeftCell="A80" zoomScaleNormal="100" workbookViewId="0"/>
  </sheetViews>
  <sheetFormatPr defaultColWidth="9.109375" defaultRowHeight="13.8" x14ac:dyDescent="0.3"/>
  <cols>
    <col min="1" max="1" width="1.109375" style="2" customWidth="1" collapsed="1"/>
    <col min="2" max="2" width="18.6640625" style="2" bestFit="1" customWidth="1" collapsed="1"/>
    <col min="3" max="3" width="46.5546875" style="2" bestFit="1" customWidth="1" collapsed="1"/>
    <col min="4" max="4" width="48.6640625" style="2" hidden="1" customWidth="1" collapsed="1"/>
    <col min="5" max="5" width="18.6640625" style="2" bestFit="1" customWidth="1" collapsed="1"/>
    <col min="6" max="6" width="23.6640625" style="2" customWidth="1" collapsed="1"/>
    <col min="7" max="7" width="18.6640625" style="2" customWidth="1" collapsed="1"/>
    <col min="8" max="8" width="46.5546875" style="2" bestFit="1" customWidth="1" collapsed="1"/>
    <col min="9" max="16384" width="9.109375" style="2" collapsed="1"/>
  </cols>
  <sheetData>
    <row r="1" spans="2:8" ht="6" customHeight="1" x14ac:dyDescent="0.3"/>
    <row r="2" spans="2:8" ht="22.2" customHeight="1" x14ac:dyDescent="0.3">
      <c r="F2" s="2" t="s">
        <v>0</v>
      </c>
    </row>
    <row r="3" spans="2:8" ht="14.4" thickBot="1" x14ac:dyDescent="0.35"/>
    <row r="4" spans="2:8" ht="14.4" thickBot="1" x14ac:dyDescent="0.35">
      <c r="B4" s="104" t="s">
        <v>1</v>
      </c>
      <c r="C4" s="106"/>
      <c r="E4" s="67" t="s">
        <v>1</v>
      </c>
      <c r="F4" s="76"/>
      <c r="G4" s="76"/>
      <c r="H4" s="68"/>
    </row>
    <row r="5" spans="2:8" ht="14.4" thickBot="1" x14ac:dyDescent="0.35">
      <c r="B5" s="70"/>
      <c r="C5" s="71"/>
      <c r="E5" s="67"/>
      <c r="F5" s="69" t="s">
        <v>2</v>
      </c>
      <c r="G5" s="69" t="s">
        <v>3</v>
      </c>
      <c r="H5" s="68" t="s">
        <v>4</v>
      </c>
    </row>
    <row r="6" spans="2:8" x14ac:dyDescent="0.3">
      <c r="B6" s="11">
        <v>0</v>
      </c>
      <c r="C6" s="11">
        <f>B6</f>
        <v>0</v>
      </c>
      <c r="E6" s="11">
        <v>0</v>
      </c>
      <c r="F6" s="11"/>
      <c r="G6" s="11"/>
      <c r="H6" s="11">
        <f>E6</f>
        <v>0</v>
      </c>
    </row>
    <row r="7" spans="2:8" ht="14.4" thickBot="1" x14ac:dyDescent="0.35">
      <c r="B7" s="13">
        <v>1000</v>
      </c>
      <c r="C7" s="13">
        <v>1000</v>
      </c>
      <c r="E7" s="13">
        <v>1000</v>
      </c>
      <c r="F7" s="13"/>
      <c r="G7" s="13"/>
      <c r="H7" s="77">
        <v>1000</v>
      </c>
    </row>
    <row r="8" spans="2:8" ht="14.4" thickBot="1" x14ac:dyDescent="0.35"/>
    <row r="9" spans="2:8" ht="14.4" thickBot="1" x14ac:dyDescent="0.35">
      <c r="B9" s="104" t="s">
        <v>5</v>
      </c>
      <c r="C9" s="106"/>
      <c r="E9" s="104" t="s">
        <v>5</v>
      </c>
      <c r="F9" s="105"/>
      <c r="G9" s="105"/>
      <c r="H9" s="106"/>
    </row>
    <row r="10" spans="2:8" ht="14.4" thickBot="1" x14ac:dyDescent="0.35">
      <c r="B10" s="11">
        <v>0</v>
      </c>
      <c r="C10" s="11" t="s">
        <v>6</v>
      </c>
      <c r="E10" s="70"/>
      <c r="F10" s="72" t="s">
        <v>2</v>
      </c>
      <c r="G10" s="72" t="s">
        <v>3</v>
      </c>
      <c r="H10" s="71" t="s">
        <v>4</v>
      </c>
    </row>
    <row r="11" spans="2:8" x14ac:dyDescent="0.3">
      <c r="B11" s="12">
        <v>1</v>
      </c>
      <c r="C11" s="12" t="s">
        <v>5</v>
      </c>
      <c r="E11" s="11">
        <v>1</v>
      </c>
      <c r="F11" s="11" t="s">
        <v>7</v>
      </c>
      <c r="G11" s="11" t="s">
        <v>8</v>
      </c>
      <c r="H11" s="11" t="s">
        <v>5</v>
      </c>
    </row>
    <row r="12" spans="2:8" x14ac:dyDescent="0.3">
      <c r="B12" s="12"/>
      <c r="C12" s="12"/>
      <c r="E12" s="12">
        <v>2</v>
      </c>
      <c r="F12" s="12" t="s">
        <v>7</v>
      </c>
      <c r="G12" s="12" t="s">
        <v>9</v>
      </c>
      <c r="H12" s="12" t="s">
        <v>10</v>
      </c>
    </row>
    <row r="13" spans="2:8" ht="14.4" thickBot="1" x14ac:dyDescent="0.35">
      <c r="B13" s="13">
        <v>2</v>
      </c>
      <c r="C13" s="13" t="s">
        <v>10</v>
      </c>
      <c r="E13" s="13">
        <v>0</v>
      </c>
      <c r="F13" s="13" t="s">
        <v>7</v>
      </c>
      <c r="G13" s="13"/>
      <c r="H13" s="13" t="s">
        <v>6</v>
      </c>
    </row>
    <row r="14" spans="2:8" ht="14.4" thickBot="1" x14ac:dyDescent="0.35"/>
    <row r="15" spans="2:8" ht="14.4" thickBot="1" x14ac:dyDescent="0.35">
      <c r="B15" s="104" t="s">
        <v>11</v>
      </c>
      <c r="C15" s="106"/>
      <c r="E15" s="104" t="s">
        <v>11</v>
      </c>
      <c r="F15" s="105"/>
      <c r="G15" s="105"/>
      <c r="H15" s="106"/>
    </row>
    <row r="16" spans="2:8" ht="14.4" thickBot="1" x14ac:dyDescent="0.35">
      <c r="B16" s="70"/>
      <c r="C16" s="71"/>
      <c r="E16" s="70"/>
      <c r="F16" s="72" t="s">
        <v>2</v>
      </c>
      <c r="G16" s="72" t="s">
        <v>3</v>
      </c>
      <c r="H16" s="71" t="s">
        <v>4</v>
      </c>
    </row>
    <row r="17" spans="2:8" x14ac:dyDescent="0.3">
      <c r="B17" s="11">
        <v>0</v>
      </c>
      <c r="C17" s="11">
        <f>B17</f>
        <v>0</v>
      </c>
      <c r="E17" s="11">
        <v>0</v>
      </c>
      <c r="F17" s="11" t="s">
        <v>12</v>
      </c>
      <c r="G17" s="11">
        <v>0</v>
      </c>
      <c r="H17" s="11">
        <f>E17</f>
        <v>0</v>
      </c>
    </row>
    <row r="18" spans="2:8" x14ac:dyDescent="0.3">
      <c r="B18" s="12">
        <v>1</v>
      </c>
      <c r="C18" s="12">
        <v>1000</v>
      </c>
      <c r="E18" s="12">
        <v>1</v>
      </c>
      <c r="F18" s="12" t="s">
        <v>12</v>
      </c>
      <c r="G18" s="12" t="s">
        <v>13</v>
      </c>
      <c r="H18" s="12">
        <v>1000</v>
      </c>
    </row>
    <row r="19" spans="2:8" x14ac:dyDescent="0.3">
      <c r="B19" s="12">
        <v>2</v>
      </c>
      <c r="C19" s="12">
        <v>2000</v>
      </c>
      <c r="E19" s="12">
        <v>2</v>
      </c>
      <c r="F19" s="12" t="s">
        <v>12</v>
      </c>
      <c r="G19" s="12" t="s">
        <v>14</v>
      </c>
      <c r="H19" s="12">
        <v>2000</v>
      </c>
    </row>
    <row r="20" spans="2:8" x14ac:dyDescent="0.3">
      <c r="B20" s="12">
        <v>3</v>
      </c>
      <c r="C20" s="12">
        <v>3000</v>
      </c>
      <c r="E20" s="12">
        <v>3</v>
      </c>
      <c r="F20" s="12" t="s">
        <v>12</v>
      </c>
      <c r="G20" s="12" t="s">
        <v>15</v>
      </c>
      <c r="H20" s="12">
        <v>3000</v>
      </c>
    </row>
    <row r="21" spans="2:8" x14ac:dyDescent="0.3">
      <c r="B21" s="12">
        <v>4</v>
      </c>
      <c r="C21" s="12">
        <v>5000</v>
      </c>
      <c r="E21" s="12">
        <v>4</v>
      </c>
      <c r="F21" s="12" t="s">
        <v>12</v>
      </c>
      <c r="G21" s="12" t="s">
        <v>16</v>
      </c>
      <c r="H21" s="12">
        <v>5000</v>
      </c>
    </row>
    <row r="22" spans="2:8" x14ac:dyDescent="0.3">
      <c r="B22" s="12">
        <v>5</v>
      </c>
      <c r="C22" s="12">
        <v>10000</v>
      </c>
      <c r="E22" s="12">
        <v>5</v>
      </c>
      <c r="F22" s="12" t="s">
        <v>12</v>
      </c>
      <c r="G22" s="12" t="s">
        <v>17</v>
      </c>
      <c r="H22" s="12">
        <v>10000</v>
      </c>
    </row>
    <row r="23" spans="2:8" x14ac:dyDescent="0.3">
      <c r="B23" s="12">
        <v>6</v>
      </c>
      <c r="C23" s="12">
        <v>15000</v>
      </c>
      <c r="E23" s="12">
        <v>6</v>
      </c>
      <c r="F23" s="12" t="s">
        <v>12</v>
      </c>
      <c r="G23" s="12" t="s">
        <v>18</v>
      </c>
      <c r="H23" s="12">
        <v>15000</v>
      </c>
    </row>
    <row r="24" spans="2:8" ht="14.4" thickBot="1" x14ac:dyDescent="0.35">
      <c r="B24" s="13">
        <v>7</v>
      </c>
      <c r="C24" s="13">
        <v>20000</v>
      </c>
      <c r="E24" s="13">
        <v>7</v>
      </c>
      <c r="F24" s="13" t="s">
        <v>12</v>
      </c>
      <c r="G24" s="13" t="s">
        <v>19</v>
      </c>
      <c r="H24" s="13">
        <v>20000</v>
      </c>
    </row>
    <row r="25" spans="2:8" ht="14.4" thickBot="1" x14ac:dyDescent="0.35"/>
    <row r="26" spans="2:8" ht="14.4" thickBot="1" x14ac:dyDescent="0.35">
      <c r="B26" s="104" t="s">
        <v>20</v>
      </c>
      <c r="C26" s="106"/>
      <c r="E26" s="104" t="s">
        <v>21</v>
      </c>
      <c r="F26" s="105"/>
      <c r="G26" s="105"/>
      <c r="H26" s="106"/>
    </row>
    <row r="27" spans="2:8" ht="14.4" thickBot="1" x14ac:dyDescent="0.35">
      <c r="B27" s="11">
        <v>1</v>
      </c>
      <c r="C27" s="11" t="s">
        <v>22</v>
      </c>
      <c r="E27" s="70"/>
      <c r="F27" s="72" t="s">
        <v>2</v>
      </c>
      <c r="G27" s="72" t="s">
        <v>3</v>
      </c>
      <c r="H27" s="71" t="s">
        <v>4</v>
      </c>
    </row>
    <row r="28" spans="2:8" x14ac:dyDescent="0.3">
      <c r="B28" s="12">
        <v>2</v>
      </c>
      <c r="C28" s="12" t="s">
        <v>23</v>
      </c>
      <c r="E28" s="11">
        <v>1</v>
      </c>
      <c r="F28" s="11" t="s">
        <v>24</v>
      </c>
      <c r="G28" s="11" t="s">
        <v>25</v>
      </c>
      <c r="H28" s="11">
        <f>E28</f>
        <v>1</v>
      </c>
    </row>
    <row r="29" spans="2:8" ht="14.4" thickBot="1" x14ac:dyDescent="0.35">
      <c r="B29" s="12">
        <v>3</v>
      </c>
      <c r="C29" s="12" t="s">
        <v>26</v>
      </c>
      <c r="E29" s="13">
        <v>0</v>
      </c>
      <c r="F29" s="13" t="s">
        <v>24</v>
      </c>
      <c r="G29" s="13" t="s">
        <v>27</v>
      </c>
      <c r="H29" s="13">
        <f>E29</f>
        <v>0</v>
      </c>
    </row>
    <row r="30" spans="2:8" ht="14.4" thickBot="1" x14ac:dyDescent="0.35">
      <c r="B30" s="13">
        <v>999</v>
      </c>
      <c r="C30" s="13" t="s">
        <v>28</v>
      </c>
      <c r="E30" s="73"/>
      <c r="F30" s="73"/>
      <c r="G30" s="73"/>
      <c r="H30" s="73"/>
    </row>
    <row r="31" spans="2:8" ht="14.4" thickBot="1" x14ac:dyDescent="0.35"/>
    <row r="32" spans="2:8" ht="14.4" thickBot="1" x14ac:dyDescent="0.35">
      <c r="B32" s="104" t="s">
        <v>29</v>
      </c>
      <c r="C32" s="106"/>
      <c r="E32" s="104" t="s">
        <v>29</v>
      </c>
      <c r="F32" s="105"/>
      <c r="G32" s="105"/>
      <c r="H32" s="106"/>
    </row>
    <row r="33" spans="2:8" ht="14.4" thickBot="1" x14ac:dyDescent="0.35">
      <c r="B33" s="70"/>
      <c r="C33" s="71"/>
      <c r="E33" s="70"/>
      <c r="F33" s="72" t="s">
        <v>2</v>
      </c>
      <c r="G33" s="72" t="s">
        <v>3</v>
      </c>
      <c r="H33" s="71" t="s">
        <v>4</v>
      </c>
    </row>
    <row r="34" spans="2:8" x14ac:dyDescent="0.3">
      <c r="B34" s="11">
        <v>0</v>
      </c>
      <c r="C34" s="11" t="s">
        <v>30</v>
      </c>
      <c r="E34" s="11"/>
      <c r="F34" s="11" t="s">
        <v>31</v>
      </c>
      <c r="G34" s="11" t="s">
        <v>30</v>
      </c>
      <c r="H34" s="11" t="s">
        <v>30</v>
      </c>
    </row>
    <row r="35" spans="2:8" ht="14.4" thickBot="1" x14ac:dyDescent="0.35">
      <c r="B35" s="13">
        <v>1</v>
      </c>
      <c r="C35" s="13" t="s">
        <v>9</v>
      </c>
      <c r="E35" s="13"/>
      <c r="F35" s="13"/>
      <c r="G35" s="13"/>
      <c r="H35" s="13"/>
    </row>
    <row r="36" spans="2:8" ht="14.4" thickBot="1" x14ac:dyDescent="0.35"/>
    <row r="37" spans="2:8" ht="14.4" thickBot="1" x14ac:dyDescent="0.35">
      <c r="E37" s="104" t="s">
        <v>32</v>
      </c>
      <c r="F37" s="105"/>
      <c r="G37" s="105"/>
      <c r="H37" s="106"/>
    </row>
    <row r="38" spans="2:8" ht="14.4" thickBot="1" x14ac:dyDescent="0.35">
      <c r="E38" s="70"/>
      <c r="F38" s="72" t="s">
        <v>2</v>
      </c>
      <c r="G38" s="72" t="s">
        <v>3</v>
      </c>
      <c r="H38" s="71" t="s">
        <v>4</v>
      </c>
    </row>
    <row r="39" spans="2:8" x14ac:dyDescent="0.3">
      <c r="E39" s="11">
        <v>0</v>
      </c>
      <c r="F39" s="11"/>
      <c r="G39" s="11"/>
      <c r="H39" s="11">
        <f>E39</f>
        <v>0</v>
      </c>
    </row>
    <row r="40" spans="2:8" x14ac:dyDescent="0.3">
      <c r="E40" s="12">
        <v>1</v>
      </c>
      <c r="F40" s="12"/>
      <c r="G40" s="12"/>
      <c r="H40" s="12">
        <f t="shared" ref="H40:H43" si="0">E40</f>
        <v>1</v>
      </c>
    </row>
    <row r="41" spans="2:8" x14ac:dyDescent="0.3">
      <c r="E41" s="12">
        <v>2</v>
      </c>
      <c r="F41" s="12"/>
      <c r="G41" s="12"/>
      <c r="H41" s="12">
        <f t="shared" si="0"/>
        <v>2</v>
      </c>
    </row>
    <row r="42" spans="2:8" x14ac:dyDescent="0.3">
      <c r="E42" s="12">
        <v>3</v>
      </c>
      <c r="F42" s="12"/>
      <c r="G42" s="12"/>
      <c r="H42" s="12">
        <f t="shared" si="0"/>
        <v>3</v>
      </c>
    </row>
    <row r="43" spans="2:8" x14ac:dyDescent="0.3">
      <c r="E43" s="12">
        <v>4</v>
      </c>
      <c r="F43" s="12"/>
      <c r="G43" s="12"/>
      <c r="H43" s="12">
        <f t="shared" si="0"/>
        <v>4</v>
      </c>
    </row>
    <row r="44" spans="2:8" x14ac:dyDescent="0.3">
      <c r="E44" s="12">
        <v>5</v>
      </c>
      <c r="F44" s="12"/>
      <c r="G44" s="12"/>
      <c r="H44" s="12">
        <f>E44</f>
        <v>5</v>
      </c>
    </row>
    <row r="45" spans="2:8" ht="14.4" thickBot="1" x14ac:dyDescent="0.35">
      <c r="E45" s="13">
        <v>6</v>
      </c>
      <c r="F45" s="13"/>
      <c r="G45" s="13"/>
      <c r="H45" s="13">
        <f>E45</f>
        <v>6</v>
      </c>
    </row>
    <row r="46" spans="2:8" ht="14.4" thickBot="1" x14ac:dyDescent="0.35"/>
    <row r="47" spans="2:8" ht="14.4" thickBot="1" x14ac:dyDescent="0.35">
      <c r="B47" s="104" t="s">
        <v>33</v>
      </c>
      <c r="C47" s="106"/>
      <c r="E47" s="104" t="s">
        <v>34</v>
      </c>
      <c r="F47" s="105"/>
      <c r="G47" s="105"/>
      <c r="H47" s="106"/>
    </row>
    <row r="48" spans="2:8" ht="14.4" thickBot="1" x14ac:dyDescent="0.35">
      <c r="B48" s="70"/>
      <c r="C48" s="71"/>
      <c r="E48" s="70"/>
      <c r="F48" s="72" t="s">
        <v>2</v>
      </c>
      <c r="G48" s="72" t="s">
        <v>3</v>
      </c>
      <c r="H48" s="71" t="s">
        <v>4</v>
      </c>
    </row>
    <row r="49" spans="2:8" x14ac:dyDescent="0.3">
      <c r="B49" s="11">
        <v>7</v>
      </c>
      <c r="C49" s="11">
        <v>0</v>
      </c>
      <c r="E49" s="11">
        <v>0</v>
      </c>
      <c r="F49" s="11"/>
      <c r="G49" s="11"/>
      <c r="H49" s="11">
        <f>E49</f>
        <v>0</v>
      </c>
    </row>
    <row r="50" spans="2:8" x14ac:dyDescent="0.3">
      <c r="B50" s="12">
        <v>1</v>
      </c>
      <c r="C50" s="12">
        <v>1</v>
      </c>
      <c r="E50" s="12">
        <v>1</v>
      </c>
      <c r="F50" s="12"/>
      <c r="G50" s="12"/>
      <c r="H50" s="12">
        <f t="shared" ref="H50:H53" si="1">E50</f>
        <v>1</v>
      </c>
    </row>
    <row r="51" spans="2:8" x14ac:dyDescent="0.3">
      <c r="B51" s="12">
        <v>2</v>
      </c>
      <c r="C51" s="12">
        <v>2</v>
      </c>
      <c r="E51" s="12">
        <v>2</v>
      </c>
      <c r="F51" s="12"/>
      <c r="G51" s="12"/>
      <c r="H51" s="12">
        <f t="shared" si="1"/>
        <v>2</v>
      </c>
    </row>
    <row r="52" spans="2:8" x14ac:dyDescent="0.3">
      <c r="B52" s="12">
        <v>3</v>
      </c>
      <c r="C52" s="12">
        <v>3</v>
      </c>
      <c r="E52" s="12">
        <v>3</v>
      </c>
      <c r="F52" s="12"/>
      <c r="G52" s="12"/>
      <c r="H52" s="12">
        <f t="shared" si="1"/>
        <v>3</v>
      </c>
    </row>
    <row r="53" spans="2:8" x14ac:dyDescent="0.3">
      <c r="B53" s="12">
        <v>4</v>
      </c>
      <c r="C53" s="12">
        <v>4</v>
      </c>
      <c r="E53" s="12">
        <v>4</v>
      </c>
      <c r="F53" s="12"/>
      <c r="G53" s="12"/>
      <c r="H53" s="12">
        <f t="shared" si="1"/>
        <v>4</v>
      </c>
    </row>
    <row r="54" spans="2:8" x14ac:dyDescent="0.3">
      <c r="B54" s="12">
        <v>5</v>
      </c>
      <c r="C54" s="12">
        <v>5</v>
      </c>
      <c r="E54" s="12">
        <v>5</v>
      </c>
      <c r="F54" s="12"/>
      <c r="G54" s="12"/>
      <c r="H54" s="12">
        <f>E54</f>
        <v>5</v>
      </c>
    </row>
    <row r="55" spans="2:8" ht="14.4" thickBot="1" x14ac:dyDescent="0.35">
      <c r="B55" s="13">
        <v>6</v>
      </c>
      <c r="C55" s="13">
        <v>6</v>
      </c>
      <c r="E55" s="13">
        <v>6</v>
      </c>
      <c r="F55" s="13"/>
      <c r="G55" s="13"/>
      <c r="H55" s="13">
        <f>E55</f>
        <v>6</v>
      </c>
    </row>
    <row r="56" spans="2:8" ht="14.4" thickBot="1" x14ac:dyDescent="0.35"/>
    <row r="57" spans="2:8" ht="14.4" thickBot="1" x14ac:dyDescent="0.35">
      <c r="E57" s="104" t="s">
        <v>35</v>
      </c>
      <c r="F57" s="105"/>
      <c r="G57" s="105"/>
      <c r="H57" s="106"/>
    </row>
    <row r="58" spans="2:8" ht="14.4" thickBot="1" x14ac:dyDescent="0.35">
      <c r="E58" s="70"/>
      <c r="F58" s="72" t="s">
        <v>2</v>
      </c>
      <c r="G58" s="72" t="s">
        <v>3</v>
      </c>
      <c r="H58" s="71" t="s">
        <v>4</v>
      </c>
    </row>
    <row r="59" spans="2:8" x14ac:dyDescent="0.3">
      <c r="E59" s="11">
        <v>0</v>
      </c>
      <c r="F59" s="11"/>
      <c r="G59" s="11"/>
      <c r="H59" s="11">
        <f>E59</f>
        <v>0</v>
      </c>
    </row>
    <row r="60" spans="2:8" x14ac:dyDescent="0.3">
      <c r="E60" s="12">
        <v>1</v>
      </c>
      <c r="F60" s="12"/>
      <c r="G60" s="12"/>
      <c r="H60" s="12">
        <f t="shared" ref="H60:H63" si="2">E60</f>
        <v>1</v>
      </c>
    </row>
    <row r="61" spans="2:8" x14ac:dyDescent="0.3">
      <c r="E61" s="12">
        <v>2</v>
      </c>
      <c r="F61" s="12"/>
      <c r="G61" s="12"/>
      <c r="H61" s="12">
        <f t="shared" si="2"/>
        <v>2</v>
      </c>
    </row>
    <row r="62" spans="2:8" x14ac:dyDescent="0.3">
      <c r="E62" s="12">
        <v>3</v>
      </c>
      <c r="F62" s="12"/>
      <c r="G62" s="12"/>
      <c r="H62" s="12">
        <f t="shared" si="2"/>
        <v>3</v>
      </c>
    </row>
    <row r="63" spans="2:8" x14ac:dyDescent="0.3">
      <c r="E63" s="12">
        <v>4</v>
      </c>
      <c r="F63" s="12"/>
      <c r="G63" s="12"/>
      <c r="H63" s="12">
        <f t="shared" si="2"/>
        <v>4</v>
      </c>
    </row>
    <row r="64" spans="2:8" x14ac:dyDescent="0.3">
      <c r="E64" s="12">
        <v>5</v>
      </c>
      <c r="F64" s="12"/>
      <c r="G64" s="12"/>
      <c r="H64" s="12">
        <f>E64</f>
        <v>5</v>
      </c>
    </row>
    <row r="65" spans="2:8" ht="14.4" thickBot="1" x14ac:dyDescent="0.35">
      <c r="E65" s="13">
        <v>6</v>
      </c>
      <c r="F65" s="13"/>
      <c r="G65" s="13"/>
      <c r="H65" s="13">
        <f>E65</f>
        <v>6</v>
      </c>
    </row>
    <row r="66" spans="2:8" ht="14.4" thickBot="1" x14ac:dyDescent="0.35"/>
    <row r="67" spans="2:8" ht="14.4" thickBot="1" x14ac:dyDescent="0.35">
      <c r="B67" s="104" t="s">
        <v>36</v>
      </c>
      <c r="C67" s="106"/>
      <c r="E67" s="104" t="s">
        <v>36</v>
      </c>
      <c r="F67" s="105"/>
      <c r="G67" s="105"/>
      <c r="H67" s="106"/>
    </row>
    <row r="68" spans="2:8" x14ac:dyDescent="0.3">
      <c r="B68" s="11" t="s">
        <v>37</v>
      </c>
      <c r="C68" s="11" t="s">
        <v>38</v>
      </c>
      <c r="E68" s="11" t="s">
        <v>37</v>
      </c>
      <c r="F68" s="11"/>
      <c r="G68" s="11"/>
      <c r="H68" s="11" t="s">
        <v>38</v>
      </c>
    </row>
    <row r="69" spans="2:8" x14ac:dyDescent="0.3">
      <c r="B69" s="12" t="s">
        <v>39</v>
      </c>
      <c r="C69" s="12" t="s">
        <v>36</v>
      </c>
      <c r="E69" s="12" t="s">
        <v>39</v>
      </c>
      <c r="F69" s="12"/>
      <c r="G69" s="12"/>
      <c r="H69" s="12" t="s">
        <v>36</v>
      </c>
    </row>
    <row r="70" spans="2:8" ht="14.4" thickBot="1" x14ac:dyDescent="0.35">
      <c r="B70" s="13" t="s">
        <v>40</v>
      </c>
      <c r="C70" s="13" t="s">
        <v>28</v>
      </c>
      <c r="E70" s="13" t="s">
        <v>40</v>
      </c>
      <c r="F70" s="13"/>
      <c r="G70" s="13"/>
      <c r="H70" s="13" t="s">
        <v>28</v>
      </c>
    </row>
    <row r="71" spans="2:8" ht="14.4" thickBot="1" x14ac:dyDescent="0.35"/>
    <row r="72" spans="2:8" ht="14.4" thickBot="1" x14ac:dyDescent="0.35">
      <c r="B72" s="104" t="s">
        <v>41</v>
      </c>
      <c r="C72" s="106"/>
      <c r="E72" s="104" t="s">
        <v>41</v>
      </c>
      <c r="F72" s="105"/>
      <c r="G72" s="105"/>
      <c r="H72" s="106"/>
    </row>
    <row r="73" spans="2:8" x14ac:dyDescent="0.3">
      <c r="B73" s="12">
        <v>1</v>
      </c>
      <c r="C73" s="12" t="s">
        <v>42</v>
      </c>
      <c r="E73" s="12">
        <v>1</v>
      </c>
      <c r="F73" s="12"/>
      <c r="G73" s="12"/>
      <c r="H73" s="12" t="s">
        <v>42</v>
      </c>
    </row>
    <row r="74" spans="2:8" ht="14.4" thickBot="1" x14ac:dyDescent="0.35">
      <c r="B74" s="13">
        <v>0</v>
      </c>
      <c r="C74" s="13" t="s">
        <v>43</v>
      </c>
      <c r="E74" s="13">
        <v>0</v>
      </c>
      <c r="F74" s="13"/>
      <c r="G74" s="13"/>
      <c r="H74" s="13" t="s">
        <v>43</v>
      </c>
    </row>
    <row r="75" spans="2:8" ht="14.4" thickBot="1" x14ac:dyDescent="0.35"/>
    <row r="76" spans="2:8" ht="14.4" thickBot="1" x14ac:dyDescent="0.35">
      <c r="B76" s="14" t="s">
        <v>44</v>
      </c>
      <c r="E76" s="14" t="s">
        <v>44</v>
      </c>
      <c r="F76" s="72"/>
      <c r="G76" s="72"/>
    </row>
    <row r="77" spans="2:8" x14ac:dyDescent="0.3">
      <c r="B77" s="12" t="s">
        <v>45</v>
      </c>
      <c r="E77" s="12" t="s">
        <v>45</v>
      </c>
    </row>
    <row r="78" spans="2:8" x14ac:dyDescent="0.3">
      <c r="B78" s="12" t="s">
        <v>46</v>
      </c>
      <c r="E78" s="12" t="s">
        <v>46</v>
      </c>
    </row>
    <row r="79" spans="2:8" ht="14.4" thickBot="1" x14ac:dyDescent="0.35">
      <c r="B79" s="13" t="s">
        <v>40</v>
      </c>
      <c r="E79" s="13" t="s">
        <v>40</v>
      </c>
    </row>
    <row r="80" spans="2:8" ht="14.4" thickBot="1" x14ac:dyDescent="0.35"/>
    <row r="81" spans="2:8" ht="14.4" thickBot="1" x14ac:dyDescent="0.35">
      <c r="B81" s="14" t="s">
        <v>47</v>
      </c>
      <c r="E81" s="14" t="s">
        <v>47</v>
      </c>
      <c r="F81" s="72"/>
      <c r="G81" s="72"/>
    </row>
    <row r="82" spans="2:8" ht="14.4" thickBot="1" x14ac:dyDescent="0.35">
      <c r="B82" s="15">
        <v>0.15</v>
      </c>
      <c r="E82" s="15">
        <v>0.15</v>
      </c>
      <c r="F82" s="74"/>
      <c r="G82" s="74"/>
    </row>
    <row r="84" spans="2:8" ht="14.4" thickBot="1" x14ac:dyDescent="0.35"/>
    <row r="85" spans="2:8" ht="14.4" thickBot="1" x14ac:dyDescent="0.35">
      <c r="B85" s="14" t="s">
        <v>48</v>
      </c>
      <c r="E85" s="14" t="s">
        <v>48</v>
      </c>
      <c r="F85" s="72"/>
      <c r="G85" s="72"/>
    </row>
    <row r="86" spans="2:8" x14ac:dyDescent="0.3">
      <c r="B86" s="12" t="s">
        <v>49</v>
      </c>
      <c r="E86" s="12" t="s">
        <v>49</v>
      </c>
    </row>
    <row r="87" spans="2:8" ht="14.4" thickBot="1" x14ac:dyDescent="0.35">
      <c r="B87" s="13" t="s">
        <v>50</v>
      </c>
      <c r="E87" s="13" t="s">
        <v>50</v>
      </c>
    </row>
    <row r="89" spans="2:8" ht="14.4" thickBot="1" x14ac:dyDescent="0.35"/>
    <row r="90" spans="2:8" ht="14.4" thickBot="1" x14ac:dyDescent="0.35">
      <c r="E90" s="104" t="s">
        <v>51</v>
      </c>
      <c r="F90" s="105"/>
      <c r="G90" s="105"/>
      <c r="H90" s="106"/>
    </row>
    <row r="91" spans="2:8" ht="14.4" thickBot="1" x14ac:dyDescent="0.35">
      <c r="E91" s="70"/>
      <c r="F91" s="72" t="s">
        <v>2</v>
      </c>
      <c r="G91" s="72" t="s">
        <v>3</v>
      </c>
      <c r="H91" s="71" t="s">
        <v>4</v>
      </c>
    </row>
    <row r="92" spans="2:8" x14ac:dyDescent="0.3">
      <c r="E92" s="11">
        <v>1</v>
      </c>
      <c r="F92" s="11" t="s">
        <v>52</v>
      </c>
      <c r="G92" s="11" t="s">
        <v>25</v>
      </c>
      <c r="H92" s="11">
        <f>E92</f>
        <v>1</v>
      </c>
    </row>
    <row r="93" spans="2:8" ht="14.4" thickBot="1" x14ac:dyDescent="0.35">
      <c r="E93" s="13">
        <v>0</v>
      </c>
      <c r="F93" s="13" t="s">
        <v>52</v>
      </c>
      <c r="G93" s="13" t="s">
        <v>27</v>
      </c>
      <c r="H93" s="13">
        <f>E93</f>
        <v>0</v>
      </c>
    </row>
    <row r="95" spans="2:8" ht="14.4" thickBot="1" x14ac:dyDescent="0.35"/>
    <row r="96" spans="2:8" ht="14.4" thickBot="1" x14ac:dyDescent="0.35">
      <c r="E96" s="104" t="s">
        <v>53</v>
      </c>
      <c r="F96" s="105"/>
      <c r="G96" s="105"/>
      <c r="H96" s="106"/>
    </row>
    <row r="97" spans="2:8" ht="14.4" thickBot="1" x14ac:dyDescent="0.35">
      <c r="E97" s="70"/>
      <c r="F97" s="72" t="s">
        <v>2</v>
      </c>
      <c r="G97" s="72" t="s">
        <v>3</v>
      </c>
      <c r="H97" s="71" t="s">
        <v>4</v>
      </c>
    </row>
    <row r="98" spans="2:8" x14ac:dyDescent="0.3">
      <c r="E98" s="11">
        <v>1</v>
      </c>
      <c r="F98" s="11"/>
      <c r="G98" s="11"/>
      <c r="H98" s="11">
        <f>E98</f>
        <v>1</v>
      </c>
    </row>
    <row r="99" spans="2:8" ht="14.4" thickBot="1" x14ac:dyDescent="0.35">
      <c r="E99" s="13">
        <v>0</v>
      </c>
      <c r="F99" s="13"/>
      <c r="G99" s="13"/>
      <c r="H99" s="13">
        <f>E99</f>
        <v>0</v>
      </c>
    </row>
    <row r="101" spans="2:8" ht="14.4" thickBot="1" x14ac:dyDescent="0.35"/>
    <row r="102" spans="2:8" ht="14.4" thickBot="1" x14ac:dyDescent="0.35">
      <c r="E102" s="104" t="s">
        <v>54</v>
      </c>
      <c r="F102" s="105"/>
      <c r="G102" s="105"/>
      <c r="H102" s="106"/>
    </row>
    <row r="103" spans="2:8" ht="14.4" thickBot="1" x14ac:dyDescent="0.35">
      <c r="E103" s="70"/>
      <c r="F103" s="72" t="s">
        <v>2</v>
      </c>
      <c r="G103" s="72" t="s">
        <v>3</v>
      </c>
      <c r="H103" s="71" t="s">
        <v>4</v>
      </c>
    </row>
    <row r="104" spans="2:8" x14ac:dyDescent="0.3">
      <c r="E104" s="11">
        <v>1</v>
      </c>
      <c r="F104" s="11" t="s">
        <v>55</v>
      </c>
      <c r="G104" s="11" t="s">
        <v>25</v>
      </c>
      <c r="H104" s="11">
        <f>E104</f>
        <v>1</v>
      </c>
    </row>
    <row r="105" spans="2:8" ht="14.4" thickBot="1" x14ac:dyDescent="0.35">
      <c r="E105" s="13">
        <v>0</v>
      </c>
      <c r="F105" s="13" t="s">
        <v>55</v>
      </c>
      <c r="G105" s="13" t="s">
        <v>27</v>
      </c>
      <c r="H105" s="13">
        <f>E105</f>
        <v>0</v>
      </c>
    </row>
    <row r="107" spans="2:8" ht="14.4" thickBot="1" x14ac:dyDescent="0.35"/>
    <row r="108" spans="2:8" ht="14.4" thickBot="1" x14ac:dyDescent="0.35">
      <c r="B108" s="104" t="s">
        <v>56</v>
      </c>
      <c r="C108" s="106"/>
      <c r="E108" s="104" t="s">
        <v>56</v>
      </c>
      <c r="F108" s="105"/>
      <c r="G108" s="105"/>
      <c r="H108" s="106"/>
    </row>
    <row r="109" spans="2:8" ht="14.4" thickBot="1" x14ac:dyDescent="0.35">
      <c r="B109" s="70"/>
      <c r="C109" s="71"/>
      <c r="E109" s="70"/>
      <c r="F109" s="72" t="s">
        <v>2</v>
      </c>
      <c r="G109" s="72" t="s">
        <v>3</v>
      </c>
      <c r="H109" s="71" t="s">
        <v>4</v>
      </c>
    </row>
    <row r="110" spans="2:8" x14ac:dyDescent="0.3">
      <c r="B110" s="11">
        <v>1</v>
      </c>
      <c r="C110" s="16" t="s">
        <v>57</v>
      </c>
      <c r="D110" s="2" t="s">
        <v>58</v>
      </c>
      <c r="E110" s="11">
        <v>1</v>
      </c>
      <c r="F110" s="11" t="s">
        <v>59</v>
      </c>
      <c r="G110" s="16" t="s">
        <v>60</v>
      </c>
      <c r="H110" s="16" t="s">
        <v>57</v>
      </c>
    </row>
    <row r="111" spans="2:8" x14ac:dyDescent="0.3">
      <c r="B111" s="12">
        <v>2</v>
      </c>
      <c r="C111" s="17" t="s">
        <v>61</v>
      </c>
      <c r="D111" s="2" t="s">
        <v>62</v>
      </c>
      <c r="E111" s="12">
        <v>2</v>
      </c>
      <c r="F111" s="2" t="s">
        <v>59</v>
      </c>
      <c r="G111" s="17" t="s">
        <v>63</v>
      </c>
      <c r="H111" s="17" t="s">
        <v>61</v>
      </c>
    </row>
    <row r="112" spans="2:8" x14ac:dyDescent="0.3">
      <c r="B112" s="12">
        <v>3</v>
      </c>
      <c r="C112" s="17" t="s">
        <v>64</v>
      </c>
      <c r="D112" s="2" t="s">
        <v>65</v>
      </c>
      <c r="E112" s="12">
        <v>3</v>
      </c>
      <c r="F112" s="2" t="s">
        <v>59</v>
      </c>
      <c r="G112" s="17" t="s">
        <v>66</v>
      </c>
      <c r="H112" s="17" t="s">
        <v>64</v>
      </c>
    </row>
    <row r="113" spans="2:8" x14ac:dyDescent="0.3">
      <c r="B113" s="12"/>
      <c r="C113" s="17"/>
      <c r="E113" s="12">
        <v>3</v>
      </c>
      <c r="F113" s="17" t="s">
        <v>67</v>
      </c>
      <c r="G113" s="17" t="s">
        <v>68</v>
      </c>
      <c r="H113" s="17" t="s">
        <v>64</v>
      </c>
    </row>
    <row r="114" spans="2:8" x14ac:dyDescent="0.3">
      <c r="B114" s="12"/>
      <c r="C114" s="17"/>
      <c r="E114" s="12">
        <v>3</v>
      </c>
      <c r="F114" s="17" t="s">
        <v>67</v>
      </c>
      <c r="G114" s="17" t="s">
        <v>65</v>
      </c>
      <c r="H114" s="17" t="s">
        <v>64</v>
      </c>
    </row>
    <row r="115" spans="2:8" x14ac:dyDescent="0.3">
      <c r="B115" s="12">
        <v>4</v>
      </c>
      <c r="C115" s="17" t="s">
        <v>69</v>
      </c>
      <c r="D115" s="2" t="s">
        <v>70</v>
      </c>
      <c r="E115" s="12">
        <v>4</v>
      </c>
      <c r="F115" s="2" t="s">
        <v>59</v>
      </c>
      <c r="G115" s="17" t="s">
        <v>71</v>
      </c>
      <c r="H115" s="17" t="s">
        <v>69</v>
      </c>
    </row>
    <row r="116" spans="2:8" x14ac:dyDescent="0.3">
      <c r="B116" s="12">
        <v>5</v>
      </c>
      <c r="C116" s="17" t="s">
        <v>72</v>
      </c>
      <c r="D116" s="2" t="s">
        <v>73</v>
      </c>
      <c r="E116" s="12">
        <v>5</v>
      </c>
      <c r="F116" s="2" t="s">
        <v>59</v>
      </c>
      <c r="G116" s="17" t="s">
        <v>74</v>
      </c>
      <c r="H116" s="17" t="s">
        <v>72</v>
      </c>
    </row>
    <row r="117" spans="2:8" x14ac:dyDescent="0.3">
      <c r="B117" s="12">
        <v>6</v>
      </c>
      <c r="C117" s="17" t="s">
        <v>75</v>
      </c>
      <c r="D117" s="2" t="s">
        <v>76</v>
      </c>
      <c r="E117" s="12">
        <v>6</v>
      </c>
      <c r="F117" s="12" t="s">
        <v>77</v>
      </c>
      <c r="G117" s="17" t="s">
        <v>76</v>
      </c>
      <c r="H117" s="17" t="s">
        <v>75</v>
      </c>
    </row>
    <row r="118" spans="2:8" x14ac:dyDescent="0.3">
      <c r="B118" s="12">
        <v>7</v>
      </c>
      <c r="C118" s="17" t="s">
        <v>78</v>
      </c>
      <c r="D118" s="2" t="s">
        <v>79</v>
      </c>
      <c r="E118" s="12">
        <v>7</v>
      </c>
      <c r="F118" s="12" t="s">
        <v>77</v>
      </c>
      <c r="G118" s="17" t="s">
        <v>79</v>
      </c>
      <c r="H118" s="17" t="s">
        <v>78</v>
      </c>
    </row>
    <row r="119" spans="2:8" x14ac:dyDescent="0.3">
      <c r="B119" s="12">
        <v>8</v>
      </c>
      <c r="C119" s="17" t="s">
        <v>80</v>
      </c>
      <c r="D119" s="2" t="s">
        <v>81</v>
      </c>
      <c r="E119" s="12">
        <v>8</v>
      </c>
      <c r="F119" s="2" t="s">
        <v>59</v>
      </c>
      <c r="G119" s="17" t="s">
        <v>82</v>
      </c>
      <c r="H119" s="17" t="s">
        <v>80</v>
      </c>
    </row>
    <row r="120" spans="2:8" x14ac:dyDescent="0.3">
      <c r="B120" s="12"/>
      <c r="C120" s="17"/>
      <c r="E120" s="12">
        <v>8</v>
      </c>
      <c r="F120" s="2" t="s">
        <v>59</v>
      </c>
      <c r="G120" s="17" t="s">
        <v>83</v>
      </c>
      <c r="H120" s="17" t="s">
        <v>80</v>
      </c>
    </row>
    <row r="121" spans="2:8" x14ac:dyDescent="0.3">
      <c r="B121" s="12"/>
      <c r="C121" s="17"/>
      <c r="E121" s="12">
        <v>8</v>
      </c>
      <c r="F121" s="2" t="s">
        <v>59</v>
      </c>
      <c r="G121" s="17" t="s">
        <v>22</v>
      </c>
      <c r="H121" s="17" t="s">
        <v>80</v>
      </c>
    </row>
    <row r="122" spans="2:8" x14ac:dyDescent="0.3">
      <c r="B122" s="12"/>
      <c r="C122" s="17"/>
      <c r="E122" s="12">
        <v>8</v>
      </c>
      <c r="F122" s="2" t="s">
        <v>59</v>
      </c>
      <c r="G122" s="17" t="s">
        <v>84</v>
      </c>
      <c r="H122" s="17" t="s">
        <v>80</v>
      </c>
    </row>
    <row r="123" spans="2:8" x14ac:dyDescent="0.3">
      <c r="B123" s="12">
        <v>9</v>
      </c>
      <c r="C123" s="17" t="s">
        <v>85</v>
      </c>
      <c r="D123" s="2" t="s">
        <v>86</v>
      </c>
      <c r="E123" s="12">
        <v>9</v>
      </c>
      <c r="F123" s="12" t="s">
        <v>87</v>
      </c>
      <c r="G123" s="17" t="s">
        <v>88</v>
      </c>
      <c r="H123" s="17" t="s">
        <v>85</v>
      </c>
    </row>
    <row r="124" spans="2:8" x14ac:dyDescent="0.3">
      <c r="B124" s="12">
        <v>10</v>
      </c>
      <c r="C124" s="17" t="s">
        <v>89</v>
      </c>
      <c r="D124" s="2" t="s">
        <v>90</v>
      </c>
      <c r="E124" s="12">
        <v>10</v>
      </c>
      <c r="F124" s="12" t="s">
        <v>87</v>
      </c>
      <c r="G124" s="17" t="s">
        <v>91</v>
      </c>
      <c r="H124" s="17" t="s">
        <v>89</v>
      </c>
    </row>
    <row r="125" spans="2:8" x14ac:dyDescent="0.3">
      <c r="B125" s="12">
        <v>11</v>
      </c>
      <c r="C125" s="17" t="s">
        <v>92</v>
      </c>
      <c r="D125" s="2" t="s">
        <v>93</v>
      </c>
      <c r="E125" s="12">
        <v>11</v>
      </c>
      <c r="F125" s="2" t="s">
        <v>59</v>
      </c>
      <c r="G125" s="12" t="s">
        <v>93</v>
      </c>
      <c r="H125" s="17" t="s">
        <v>92</v>
      </c>
    </row>
    <row r="126" spans="2:8" ht="14.4" thickBot="1" x14ac:dyDescent="0.35">
      <c r="B126" s="13">
        <v>12</v>
      </c>
      <c r="C126" s="18" t="s">
        <v>94</v>
      </c>
      <c r="D126" s="2" t="s">
        <v>95</v>
      </c>
      <c r="E126" s="13">
        <v>12</v>
      </c>
      <c r="F126" s="13" t="s">
        <v>59</v>
      </c>
      <c r="G126" s="13" t="s">
        <v>96</v>
      </c>
      <c r="H126" s="18" t="s">
        <v>94</v>
      </c>
    </row>
    <row r="128" spans="2:8" ht="14.4" thickBot="1" x14ac:dyDescent="0.35"/>
    <row r="129" spans="2:8" ht="14.4" thickBot="1" x14ac:dyDescent="0.35">
      <c r="B129" s="104" t="s">
        <v>97</v>
      </c>
      <c r="C129" s="106"/>
      <c r="E129" s="104" t="s">
        <v>97</v>
      </c>
      <c r="F129" s="105"/>
      <c r="G129" s="105"/>
      <c r="H129" s="106"/>
    </row>
    <row r="130" spans="2:8" ht="14.4" thickBot="1" x14ac:dyDescent="0.35">
      <c r="B130" s="70"/>
      <c r="C130" s="71"/>
      <c r="E130" s="70"/>
      <c r="F130" s="72" t="s">
        <v>2</v>
      </c>
      <c r="G130" s="72" t="s">
        <v>3</v>
      </c>
      <c r="H130" s="71" t="s">
        <v>4</v>
      </c>
    </row>
    <row r="131" spans="2:8" ht="14.4" thickBot="1" x14ac:dyDescent="0.35">
      <c r="B131" s="11"/>
      <c r="C131" s="11"/>
      <c r="E131" s="11">
        <v>0</v>
      </c>
      <c r="F131" s="11"/>
      <c r="G131" s="11" t="s">
        <v>98</v>
      </c>
      <c r="H131" s="11" t="s">
        <v>99</v>
      </c>
    </row>
    <row r="132" spans="2:8" x14ac:dyDescent="0.3">
      <c r="B132" s="11">
        <v>1</v>
      </c>
      <c r="C132" s="11">
        <v>10000</v>
      </c>
      <c r="E132" s="12">
        <v>1</v>
      </c>
      <c r="F132" s="12" t="s">
        <v>100</v>
      </c>
      <c r="G132" s="12">
        <v>10000</v>
      </c>
      <c r="H132" s="12">
        <v>10000</v>
      </c>
    </row>
    <row r="133" spans="2:8" x14ac:dyDescent="0.3">
      <c r="B133" s="12">
        <v>2</v>
      </c>
      <c r="C133" s="12">
        <v>30000</v>
      </c>
      <c r="E133" s="12">
        <v>2</v>
      </c>
      <c r="F133" s="12" t="s">
        <v>100</v>
      </c>
      <c r="G133" s="12">
        <v>30000</v>
      </c>
      <c r="H133" s="12">
        <v>30000</v>
      </c>
    </row>
    <row r="134" spans="2:8" x14ac:dyDescent="0.3">
      <c r="B134" s="12">
        <v>3</v>
      </c>
      <c r="C134" s="12">
        <v>50000</v>
      </c>
      <c r="E134" s="12">
        <v>3</v>
      </c>
      <c r="F134" s="12" t="s">
        <v>100</v>
      </c>
      <c r="G134" s="12">
        <v>50000</v>
      </c>
      <c r="H134" s="12">
        <v>50000</v>
      </c>
    </row>
    <row r="135" spans="2:8" x14ac:dyDescent="0.3">
      <c r="B135" s="12">
        <v>4</v>
      </c>
      <c r="C135" s="12">
        <v>100000</v>
      </c>
      <c r="E135" s="12">
        <v>4</v>
      </c>
      <c r="F135" s="12" t="s">
        <v>100</v>
      </c>
      <c r="G135" s="12">
        <v>100000</v>
      </c>
      <c r="H135" s="12">
        <v>100000</v>
      </c>
    </row>
    <row r="136" spans="2:8" ht="14.4" thickBot="1" x14ac:dyDescent="0.35">
      <c r="B136" s="13">
        <v>5</v>
      </c>
      <c r="C136" s="13">
        <v>250000</v>
      </c>
      <c r="E136" s="13">
        <v>5</v>
      </c>
      <c r="F136" s="13" t="s">
        <v>100</v>
      </c>
      <c r="G136" s="13">
        <v>250000</v>
      </c>
      <c r="H136" s="13">
        <v>250000</v>
      </c>
    </row>
    <row r="138" spans="2:8" ht="14.4" thickBot="1" x14ac:dyDescent="0.35"/>
    <row r="139" spans="2:8" ht="14.4" thickBot="1" x14ac:dyDescent="0.35">
      <c r="E139" s="104" t="s">
        <v>101</v>
      </c>
      <c r="F139" s="105"/>
      <c r="G139" s="105"/>
      <c r="H139" s="106"/>
    </row>
    <row r="140" spans="2:8" ht="14.4" thickBot="1" x14ac:dyDescent="0.35">
      <c r="E140" s="70"/>
      <c r="F140" s="72" t="s">
        <v>2</v>
      </c>
      <c r="G140" s="72" t="s">
        <v>3</v>
      </c>
      <c r="H140" s="71" t="s">
        <v>4</v>
      </c>
    </row>
    <row r="141" spans="2:8" x14ac:dyDescent="0.3">
      <c r="E141" s="11">
        <v>1</v>
      </c>
      <c r="F141" s="11"/>
      <c r="G141" s="11"/>
      <c r="H141" s="11">
        <f>E141</f>
        <v>1</v>
      </c>
    </row>
    <row r="142" spans="2:8" ht="14.4" thickBot="1" x14ac:dyDescent="0.35">
      <c r="E142" s="13">
        <v>0</v>
      </c>
      <c r="F142" s="13"/>
      <c r="G142" s="13"/>
      <c r="H142" s="13">
        <f>E142</f>
        <v>0</v>
      </c>
    </row>
    <row r="144" spans="2:8" ht="14.4" thickBot="1" x14ac:dyDescent="0.35"/>
    <row r="145" spans="2:8" ht="14.4" thickBot="1" x14ac:dyDescent="0.35">
      <c r="B145" s="104" t="s">
        <v>102</v>
      </c>
      <c r="C145" s="106"/>
      <c r="E145" s="104" t="s">
        <v>102</v>
      </c>
      <c r="F145" s="105"/>
      <c r="G145" s="105"/>
      <c r="H145" s="106"/>
    </row>
    <row r="146" spans="2:8" ht="14.4" thickBot="1" x14ac:dyDescent="0.35">
      <c r="B146" s="70"/>
      <c r="C146" s="71"/>
      <c r="E146" s="70"/>
      <c r="F146" s="72" t="s">
        <v>2</v>
      </c>
      <c r="G146" s="72" t="s">
        <v>3</v>
      </c>
      <c r="H146" s="71" t="s">
        <v>4</v>
      </c>
    </row>
    <row r="147" spans="2:8" ht="14.4" thickBot="1" x14ac:dyDescent="0.35">
      <c r="B147" s="70"/>
      <c r="C147" s="71"/>
      <c r="E147" s="11">
        <v>0</v>
      </c>
      <c r="F147" s="11"/>
      <c r="G147" s="11" t="s">
        <v>98</v>
      </c>
      <c r="H147" s="11" t="s">
        <v>99</v>
      </c>
    </row>
    <row r="148" spans="2:8" x14ac:dyDescent="0.3">
      <c r="B148" s="11">
        <v>1</v>
      </c>
      <c r="C148" s="11">
        <v>10000</v>
      </c>
      <c r="E148" s="12">
        <v>1</v>
      </c>
      <c r="F148" s="12" t="s">
        <v>103</v>
      </c>
      <c r="G148" s="12">
        <v>10000</v>
      </c>
      <c r="H148" s="12">
        <v>10000</v>
      </c>
    </row>
    <row r="149" spans="2:8" x14ac:dyDescent="0.3">
      <c r="B149" s="12">
        <v>2</v>
      </c>
      <c r="C149" s="12">
        <v>30000</v>
      </c>
      <c r="E149" s="12">
        <v>2</v>
      </c>
      <c r="F149" s="12" t="s">
        <v>103</v>
      </c>
      <c r="G149" s="12">
        <v>30000</v>
      </c>
      <c r="H149" s="12">
        <v>30000</v>
      </c>
    </row>
    <row r="150" spans="2:8" x14ac:dyDescent="0.3">
      <c r="B150" s="12">
        <v>3</v>
      </c>
      <c r="C150" s="12">
        <v>50000</v>
      </c>
      <c r="E150" s="12">
        <v>3</v>
      </c>
      <c r="F150" s="12" t="s">
        <v>103</v>
      </c>
      <c r="G150" s="12">
        <v>50000</v>
      </c>
      <c r="H150" s="12">
        <v>50000</v>
      </c>
    </row>
    <row r="151" spans="2:8" x14ac:dyDescent="0.3">
      <c r="B151" s="12">
        <v>4</v>
      </c>
      <c r="C151" s="12">
        <v>100000</v>
      </c>
      <c r="E151" s="12">
        <v>4</v>
      </c>
      <c r="F151" s="12" t="s">
        <v>103</v>
      </c>
      <c r="G151" s="12">
        <v>100000</v>
      </c>
      <c r="H151" s="12">
        <v>100000</v>
      </c>
    </row>
    <row r="152" spans="2:8" ht="14.4" thickBot="1" x14ac:dyDescent="0.35">
      <c r="B152" s="13">
        <v>5</v>
      </c>
      <c r="C152" s="13">
        <v>250000</v>
      </c>
      <c r="E152" s="13">
        <v>5</v>
      </c>
      <c r="F152" s="13" t="s">
        <v>103</v>
      </c>
      <c r="G152" s="13">
        <v>250000</v>
      </c>
      <c r="H152" s="13">
        <v>250000</v>
      </c>
    </row>
    <row r="155" spans="2:8" ht="14.4" thickBot="1" x14ac:dyDescent="0.35"/>
    <row r="156" spans="2:8" ht="14.4" thickBot="1" x14ac:dyDescent="0.35">
      <c r="B156" s="104" t="s">
        <v>104</v>
      </c>
      <c r="C156" s="106"/>
      <c r="E156" s="104" t="s">
        <v>104</v>
      </c>
      <c r="F156" s="105"/>
      <c r="G156" s="105"/>
      <c r="H156" s="106"/>
    </row>
    <row r="157" spans="2:8" ht="14.4" thickBot="1" x14ac:dyDescent="0.35">
      <c r="B157" s="70"/>
      <c r="C157" s="71"/>
      <c r="E157" s="70"/>
      <c r="F157" s="72" t="s">
        <v>2</v>
      </c>
      <c r="G157" s="72" t="s">
        <v>3</v>
      </c>
      <c r="H157" s="71" t="s">
        <v>4</v>
      </c>
    </row>
    <row r="158" spans="2:8" x14ac:dyDescent="0.3">
      <c r="B158" s="11">
        <v>0</v>
      </c>
      <c r="C158" s="11" t="s">
        <v>105</v>
      </c>
      <c r="E158" s="11">
        <v>0</v>
      </c>
      <c r="F158" s="11"/>
      <c r="G158" s="11"/>
      <c r="H158" s="11" t="s">
        <v>105</v>
      </c>
    </row>
    <row r="159" spans="2:8" x14ac:dyDescent="0.3">
      <c r="B159" s="12">
        <v>0</v>
      </c>
      <c r="C159" s="12" t="s">
        <v>106</v>
      </c>
      <c r="E159" s="12">
        <v>0</v>
      </c>
      <c r="F159" s="12"/>
      <c r="G159" s="12"/>
      <c r="H159" s="12" t="s">
        <v>106</v>
      </c>
    </row>
    <row r="160" spans="2:8" ht="14.4" thickBot="1" x14ac:dyDescent="0.35">
      <c r="B160" s="13">
        <v>1</v>
      </c>
      <c r="C160" s="13" t="s">
        <v>107</v>
      </c>
      <c r="E160" s="13">
        <v>1</v>
      </c>
      <c r="F160" s="13"/>
      <c r="G160" s="13"/>
      <c r="H160" s="13" t="s">
        <v>107</v>
      </c>
    </row>
    <row r="162" spans="2:8" ht="14.4" thickBot="1" x14ac:dyDescent="0.35"/>
    <row r="163" spans="2:8" ht="14.4" thickBot="1" x14ac:dyDescent="0.35">
      <c r="B163" s="104" t="s">
        <v>108</v>
      </c>
      <c r="C163" s="106"/>
      <c r="E163" s="104" t="s">
        <v>108</v>
      </c>
      <c r="F163" s="105"/>
      <c r="G163" s="105"/>
      <c r="H163" s="106"/>
    </row>
    <row r="164" spans="2:8" ht="14.4" thickBot="1" x14ac:dyDescent="0.35">
      <c r="B164" s="70"/>
      <c r="C164" s="71"/>
      <c r="E164" s="70"/>
      <c r="F164" s="72" t="s">
        <v>2</v>
      </c>
      <c r="G164" s="72" t="s">
        <v>3</v>
      </c>
      <c r="H164" s="71" t="s">
        <v>4</v>
      </c>
    </row>
    <row r="165" spans="2:8" x14ac:dyDescent="0.3">
      <c r="B165" s="11">
        <v>1</v>
      </c>
      <c r="C165" s="11" t="s">
        <v>109</v>
      </c>
      <c r="D165" s="2" t="s">
        <v>110</v>
      </c>
      <c r="E165" s="11">
        <v>1</v>
      </c>
      <c r="F165" s="11" t="s">
        <v>108</v>
      </c>
      <c r="G165" s="11" t="s">
        <v>110</v>
      </c>
      <c r="H165" s="11" t="s">
        <v>109</v>
      </c>
    </row>
    <row r="166" spans="2:8" x14ac:dyDescent="0.3">
      <c r="B166" s="12">
        <v>2</v>
      </c>
      <c r="C166" s="12" t="s">
        <v>111</v>
      </c>
      <c r="D166" s="2" t="s">
        <v>112</v>
      </c>
      <c r="E166" s="12">
        <v>2</v>
      </c>
      <c r="F166" s="12" t="s">
        <v>108</v>
      </c>
      <c r="G166" s="12" t="s">
        <v>113</v>
      </c>
      <c r="H166" s="12" t="s">
        <v>111</v>
      </c>
    </row>
    <row r="167" spans="2:8" x14ac:dyDescent="0.3">
      <c r="B167" s="12">
        <v>3</v>
      </c>
      <c r="C167" s="12" t="s">
        <v>114</v>
      </c>
      <c r="D167" s="2" t="s">
        <v>115</v>
      </c>
      <c r="E167" s="12">
        <v>3</v>
      </c>
      <c r="F167" s="12" t="s">
        <v>108</v>
      </c>
      <c r="G167" s="12" t="s">
        <v>115</v>
      </c>
      <c r="H167" s="12" t="s">
        <v>114</v>
      </c>
    </row>
    <row r="168" spans="2:8" x14ac:dyDescent="0.3">
      <c r="B168" s="12">
        <v>4</v>
      </c>
      <c r="C168" s="12" t="s">
        <v>116</v>
      </c>
      <c r="D168" s="2" t="s">
        <v>117</v>
      </c>
      <c r="E168" s="12">
        <v>4</v>
      </c>
      <c r="F168" s="12" t="s">
        <v>108</v>
      </c>
      <c r="G168" s="12" t="s">
        <v>117</v>
      </c>
      <c r="H168" s="12" t="s">
        <v>116</v>
      </c>
    </row>
    <row r="169" spans="2:8" x14ac:dyDescent="0.3">
      <c r="B169" s="12">
        <v>5</v>
      </c>
      <c r="C169" s="12" t="s">
        <v>118</v>
      </c>
      <c r="D169" s="2" t="s">
        <v>119</v>
      </c>
      <c r="E169" s="12">
        <v>5</v>
      </c>
      <c r="F169" s="12" t="s">
        <v>108</v>
      </c>
      <c r="G169" s="12" t="s">
        <v>120</v>
      </c>
      <c r="H169" s="12" t="s">
        <v>118</v>
      </c>
    </row>
    <row r="170" spans="2:8" x14ac:dyDescent="0.3">
      <c r="B170" s="12">
        <v>6</v>
      </c>
      <c r="C170" s="12" t="s">
        <v>121</v>
      </c>
      <c r="D170" s="2" t="s">
        <v>122</v>
      </c>
      <c r="E170" s="12">
        <v>6</v>
      </c>
      <c r="F170" s="12" t="s">
        <v>108</v>
      </c>
      <c r="G170" s="12" t="s">
        <v>121</v>
      </c>
      <c r="H170" s="12" t="s">
        <v>121</v>
      </c>
    </row>
    <row r="171" spans="2:8" x14ac:dyDescent="0.3">
      <c r="B171" s="12">
        <v>7</v>
      </c>
      <c r="C171" s="12" t="s">
        <v>123</v>
      </c>
      <c r="D171" s="2" t="s">
        <v>124</v>
      </c>
      <c r="E171" s="12">
        <v>7</v>
      </c>
      <c r="F171" s="12" t="s">
        <v>108</v>
      </c>
      <c r="G171" s="12" t="s">
        <v>124</v>
      </c>
      <c r="H171" s="12" t="s">
        <v>123</v>
      </c>
    </row>
    <row r="172" spans="2:8" x14ac:dyDescent="0.3">
      <c r="B172" s="12">
        <v>8</v>
      </c>
      <c r="C172" s="12" t="s">
        <v>125</v>
      </c>
      <c r="D172" s="2" t="s">
        <v>126</v>
      </c>
      <c r="E172" s="12">
        <v>8</v>
      </c>
      <c r="F172" s="12" t="s">
        <v>108</v>
      </c>
      <c r="G172" s="12" t="s">
        <v>126</v>
      </c>
      <c r="H172" s="12" t="s">
        <v>125</v>
      </c>
    </row>
    <row r="173" spans="2:8" x14ac:dyDescent="0.3">
      <c r="B173" s="12">
        <v>9</v>
      </c>
      <c r="C173" s="12" t="s">
        <v>127</v>
      </c>
      <c r="D173" s="2" t="s">
        <v>128</v>
      </c>
      <c r="E173" s="12">
        <v>9</v>
      </c>
      <c r="F173" s="12" t="s">
        <v>108</v>
      </c>
      <c r="G173" s="12" t="s">
        <v>128</v>
      </c>
      <c r="H173" s="12" t="s">
        <v>127</v>
      </c>
    </row>
    <row r="174" spans="2:8" x14ac:dyDescent="0.3">
      <c r="B174" s="12">
        <v>10</v>
      </c>
      <c r="C174" s="12" t="s">
        <v>129</v>
      </c>
      <c r="D174" s="2" t="s">
        <v>130</v>
      </c>
      <c r="E174" s="12">
        <v>9</v>
      </c>
      <c r="F174" s="12" t="s">
        <v>108</v>
      </c>
      <c r="G174" s="12" t="s">
        <v>131</v>
      </c>
      <c r="H174" s="12" t="s">
        <v>127</v>
      </c>
    </row>
    <row r="175" spans="2:8" x14ac:dyDescent="0.3">
      <c r="B175" s="12"/>
      <c r="C175" s="12"/>
      <c r="E175" s="12">
        <v>9</v>
      </c>
      <c r="F175" s="12" t="s">
        <v>108</v>
      </c>
      <c r="G175" s="12" t="s">
        <v>132</v>
      </c>
      <c r="H175" s="12" t="s">
        <v>127</v>
      </c>
    </row>
    <row r="176" spans="2:8" x14ac:dyDescent="0.3">
      <c r="B176" s="12"/>
      <c r="C176" s="12"/>
      <c r="E176" s="12">
        <v>10</v>
      </c>
      <c r="F176" s="12" t="s">
        <v>108</v>
      </c>
      <c r="G176" s="12" t="s">
        <v>133</v>
      </c>
      <c r="H176" s="12" t="s">
        <v>129</v>
      </c>
    </row>
    <row r="177" spans="2:8" x14ac:dyDescent="0.3">
      <c r="B177" s="12"/>
      <c r="C177" s="12"/>
      <c r="E177" s="12">
        <v>11</v>
      </c>
      <c r="F177" s="12" t="s">
        <v>108</v>
      </c>
      <c r="G177" s="12" t="s">
        <v>93</v>
      </c>
      <c r="H177" s="12" t="s">
        <v>134</v>
      </c>
    </row>
    <row r="178" spans="2:8" x14ac:dyDescent="0.3">
      <c r="B178" s="12">
        <v>11</v>
      </c>
      <c r="C178" s="12" t="s">
        <v>134</v>
      </c>
      <c r="E178" s="12">
        <v>12</v>
      </c>
      <c r="F178" s="12" t="s">
        <v>108</v>
      </c>
      <c r="G178" s="12" t="s">
        <v>135</v>
      </c>
      <c r="H178" s="12" t="s">
        <v>136</v>
      </c>
    </row>
    <row r="179" spans="2:8" x14ac:dyDescent="0.3">
      <c r="B179" s="12">
        <v>12</v>
      </c>
      <c r="C179" s="12" t="s">
        <v>136</v>
      </c>
      <c r="D179" s="2" t="s">
        <v>93</v>
      </c>
      <c r="E179" s="12">
        <v>12</v>
      </c>
      <c r="F179" s="12" t="s">
        <v>108</v>
      </c>
      <c r="G179" s="12" t="s">
        <v>137</v>
      </c>
      <c r="H179" s="12" t="s">
        <v>136</v>
      </c>
    </row>
    <row r="180" spans="2:8" ht="14.4" thickBot="1" x14ac:dyDescent="0.35">
      <c r="B180" s="13">
        <v>13</v>
      </c>
      <c r="C180" s="13" t="s">
        <v>138</v>
      </c>
      <c r="D180" s="2" t="s">
        <v>137</v>
      </c>
      <c r="E180" s="13">
        <v>13</v>
      </c>
      <c r="F180" s="13" t="s">
        <v>108</v>
      </c>
      <c r="G180" s="13" t="s">
        <v>139</v>
      </c>
      <c r="H180" s="13" t="s">
        <v>138</v>
      </c>
    </row>
    <row r="182" spans="2:8" ht="14.4" thickBot="1" x14ac:dyDescent="0.35"/>
    <row r="183" spans="2:8" ht="14.4" thickBot="1" x14ac:dyDescent="0.35">
      <c r="B183" s="104" t="s">
        <v>140</v>
      </c>
      <c r="C183" s="106"/>
      <c r="E183" s="104" t="s">
        <v>140</v>
      </c>
      <c r="F183" s="105"/>
      <c r="G183" s="105"/>
      <c r="H183" s="106"/>
    </row>
    <row r="184" spans="2:8" ht="14.4" thickBot="1" x14ac:dyDescent="0.35">
      <c r="B184" s="70"/>
      <c r="C184" s="71"/>
      <c r="E184" s="70"/>
      <c r="F184" s="72" t="s">
        <v>2</v>
      </c>
      <c r="G184" s="72" t="s">
        <v>3</v>
      </c>
      <c r="H184" s="71" t="s">
        <v>4</v>
      </c>
    </row>
    <row r="185" spans="2:8" x14ac:dyDescent="0.3">
      <c r="B185" s="11">
        <v>1</v>
      </c>
      <c r="C185" s="11" t="s">
        <v>136</v>
      </c>
      <c r="D185" s="2" t="str">
        <f>TRIM(C185)</f>
        <v>Asbestos</v>
      </c>
      <c r="E185" s="11">
        <v>1</v>
      </c>
      <c r="F185" s="11" t="s">
        <v>140</v>
      </c>
      <c r="G185" s="11" t="s">
        <v>137</v>
      </c>
      <c r="H185" s="11" t="s">
        <v>136</v>
      </c>
    </row>
    <row r="186" spans="2:8" x14ac:dyDescent="0.3">
      <c r="B186" s="12">
        <v>2</v>
      </c>
      <c r="C186" s="12" t="s">
        <v>141</v>
      </c>
      <c r="D186" s="2" t="str">
        <f t="shared" ref="D186:D197" si="3">TRIM(C186)</f>
        <v>Chromadeck</v>
      </c>
      <c r="E186" s="12">
        <v>2</v>
      </c>
      <c r="F186" s="12" t="s">
        <v>140</v>
      </c>
      <c r="G186" s="12" t="s">
        <v>142</v>
      </c>
      <c r="H186" s="12" t="s">
        <v>141</v>
      </c>
    </row>
    <row r="187" spans="2:8" x14ac:dyDescent="0.3">
      <c r="B187" s="12">
        <v>3</v>
      </c>
      <c r="C187" s="12" t="s">
        <v>116</v>
      </c>
      <c r="D187" s="2" t="str">
        <f t="shared" si="3"/>
        <v>Concrete</v>
      </c>
      <c r="E187" s="12">
        <v>3</v>
      </c>
      <c r="F187" s="12" t="s">
        <v>140</v>
      </c>
      <c r="G187" s="12" t="s">
        <v>117</v>
      </c>
      <c r="H187" s="12" t="s">
        <v>116</v>
      </c>
    </row>
    <row r="188" spans="2:8" x14ac:dyDescent="0.3">
      <c r="B188" s="12">
        <v>4</v>
      </c>
      <c r="C188" s="12" t="s">
        <v>143</v>
      </c>
      <c r="D188" s="2" t="str">
        <f t="shared" si="3"/>
        <v>Corrugated Iron</v>
      </c>
      <c r="E188" s="12">
        <v>4</v>
      </c>
      <c r="F188" s="12" t="s">
        <v>140</v>
      </c>
      <c r="G188" s="12" t="s">
        <v>144</v>
      </c>
      <c r="H188" s="12" t="s">
        <v>143</v>
      </c>
    </row>
    <row r="189" spans="2:8" x14ac:dyDescent="0.3">
      <c r="B189" s="12">
        <v>5</v>
      </c>
      <c r="C189" s="12" t="s">
        <v>145</v>
      </c>
      <c r="D189" s="2" t="str">
        <f t="shared" si="3"/>
        <v>Non-Standard</v>
      </c>
      <c r="E189" s="12">
        <v>5</v>
      </c>
      <c r="F189" s="12" t="s">
        <v>140</v>
      </c>
      <c r="G189" s="12"/>
      <c r="H189" s="12" t="s">
        <v>145</v>
      </c>
    </row>
    <row r="190" spans="2:8" x14ac:dyDescent="0.3">
      <c r="B190" s="12"/>
      <c r="C190" s="12"/>
      <c r="E190" s="12">
        <v>6</v>
      </c>
      <c r="F190" s="12" t="s">
        <v>140</v>
      </c>
      <c r="G190" s="12" t="s">
        <v>146</v>
      </c>
      <c r="H190" s="12" t="s">
        <v>121</v>
      </c>
    </row>
    <row r="191" spans="2:8" x14ac:dyDescent="0.3">
      <c r="B191" s="12">
        <v>6</v>
      </c>
      <c r="C191" s="12" t="s">
        <v>121</v>
      </c>
      <c r="D191" s="2" t="str">
        <f t="shared" si="3"/>
        <v>Other</v>
      </c>
      <c r="E191" s="12">
        <v>6</v>
      </c>
      <c r="F191" s="12" t="s">
        <v>140</v>
      </c>
      <c r="G191" s="12" t="s">
        <v>121</v>
      </c>
      <c r="H191" s="12" t="s">
        <v>121</v>
      </c>
    </row>
    <row r="192" spans="2:8" x14ac:dyDescent="0.3">
      <c r="B192" s="12">
        <v>7</v>
      </c>
      <c r="C192" s="12" t="s">
        <v>147</v>
      </c>
      <c r="D192" s="2" t="str">
        <f t="shared" si="3"/>
        <v>Shingles</v>
      </c>
      <c r="E192" s="12">
        <v>7</v>
      </c>
      <c r="F192" s="12" t="s">
        <v>140</v>
      </c>
      <c r="G192" s="12" t="s">
        <v>147</v>
      </c>
      <c r="H192" s="12" t="s">
        <v>147</v>
      </c>
    </row>
    <row r="193" spans="2:8" x14ac:dyDescent="0.3">
      <c r="B193" s="12">
        <v>8</v>
      </c>
      <c r="C193" s="12" t="s">
        <v>148</v>
      </c>
      <c r="D193" s="2" t="str">
        <f t="shared" si="3"/>
        <v>Slate</v>
      </c>
      <c r="E193" s="12">
        <v>8</v>
      </c>
      <c r="F193" s="12" t="s">
        <v>140</v>
      </c>
      <c r="G193" s="12" t="s">
        <v>148</v>
      </c>
      <c r="H193" s="12" t="s">
        <v>148</v>
      </c>
    </row>
    <row r="194" spans="2:8" x14ac:dyDescent="0.3">
      <c r="B194" s="12">
        <v>9</v>
      </c>
      <c r="C194" s="12" t="s">
        <v>149</v>
      </c>
      <c r="D194" s="2" t="str">
        <f t="shared" si="3"/>
        <v>Standard</v>
      </c>
      <c r="E194" s="12">
        <v>9</v>
      </c>
      <c r="F194" s="12" t="s">
        <v>140</v>
      </c>
      <c r="G194" s="12" t="s">
        <v>149</v>
      </c>
      <c r="H194" s="12" t="s">
        <v>149</v>
      </c>
    </row>
    <row r="195" spans="2:8" x14ac:dyDescent="0.3">
      <c r="B195" s="12">
        <v>10</v>
      </c>
      <c r="C195" s="12" t="s">
        <v>150</v>
      </c>
      <c r="D195" s="2" t="str">
        <f t="shared" si="3"/>
        <v>Thatch</v>
      </c>
      <c r="E195" s="12">
        <v>10</v>
      </c>
      <c r="F195" s="12" t="s">
        <v>140</v>
      </c>
      <c r="G195" s="12" t="s">
        <v>150</v>
      </c>
      <c r="H195" s="12" t="s">
        <v>150</v>
      </c>
    </row>
    <row r="196" spans="2:8" x14ac:dyDescent="0.3">
      <c r="B196" s="12">
        <v>13</v>
      </c>
      <c r="C196" s="12" t="s">
        <v>151</v>
      </c>
      <c r="D196" s="2" t="str">
        <f t="shared" si="3"/>
        <v>Tiles</v>
      </c>
      <c r="E196" s="12">
        <v>13</v>
      </c>
      <c r="F196" s="12" t="s">
        <v>140</v>
      </c>
      <c r="G196" s="12" t="s">
        <v>152</v>
      </c>
      <c r="H196" s="12" t="s">
        <v>151</v>
      </c>
    </row>
    <row r="197" spans="2:8" ht="14.4" thickBot="1" x14ac:dyDescent="0.35">
      <c r="B197" s="13">
        <v>14</v>
      </c>
      <c r="C197" s="13" t="s">
        <v>93</v>
      </c>
      <c r="D197" s="2" t="str">
        <f t="shared" si="3"/>
        <v>Run-Off</v>
      </c>
      <c r="E197" s="13">
        <v>14</v>
      </c>
      <c r="F197" s="13" t="s">
        <v>140</v>
      </c>
      <c r="G197" s="13" t="s">
        <v>93</v>
      </c>
      <c r="H197" s="13" t="s">
        <v>93</v>
      </c>
    </row>
    <row r="200" spans="2:8" ht="14.4" thickBot="1" x14ac:dyDescent="0.35"/>
    <row r="201" spans="2:8" ht="14.4" thickBot="1" x14ac:dyDescent="0.35">
      <c r="B201" s="104" t="s">
        <v>153</v>
      </c>
      <c r="C201" s="106"/>
      <c r="E201" s="104" t="s">
        <v>153</v>
      </c>
      <c r="F201" s="105"/>
      <c r="G201" s="105"/>
      <c r="H201" s="106"/>
    </row>
    <row r="202" spans="2:8" ht="14.4" thickBot="1" x14ac:dyDescent="0.35">
      <c r="B202" s="75"/>
      <c r="C202" s="71"/>
      <c r="E202" s="75"/>
      <c r="F202" s="72" t="s">
        <v>2</v>
      </c>
      <c r="G202" s="72" t="s">
        <v>3</v>
      </c>
      <c r="H202" s="71" t="s">
        <v>4</v>
      </c>
    </row>
    <row r="203" spans="2:8" x14ac:dyDescent="0.3">
      <c r="B203" s="12">
        <v>1</v>
      </c>
      <c r="C203" s="11" t="s">
        <v>154</v>
      </c>
      <c r="D203" s="2" t="str">
        <f>TRIM(C203)</f>
        <v>No Fence / Wall</v>
      </c>
      <c r="E203" s="11">
        <v>1</v>
      </c>
      <c r="F203" s="11" t="s">
        <v>155</v>
      </c>
      <c r="G203" s="11" t="s">
        <v>98</v>
      </c>
      <c r="H203" s="11" t="s">
        <v>154</v>
      </c>
    </row>
    <row r="204" spans="2:8" x14ac:dyDescent="0.3">
      <c r="B204" s="12">
        <v>2</v>
      </c>
      <c r="C204" s="12" t="s">
        <v>156</v>
      </c>
      <c r="D204" s="2" t="str">
        <f t="shared" ref="D204:D218" si="4">TRIM(C204)</f>
        <v>Wire Fence (Any Height)</v>
      </c>
      <c r="E204" s="12">
        <v>2</v>
      </c>
      <c r="F204" s="12" t="s">
        <v>155</v>
      </c>
      <c r="G204" s="12" t="s">
        <v>157</v>
      </c>
      <c r="H204" s="12" t="s">
        <v>158</v>
      </c>
    </row>
    <row r="205" spans="2:8" x14ac:dyDescent="0.3">
      <c r="B205" s="12">
        <v>3</v>
      </c>
      <c r="C205" s="12" t="s">
        <v>159</v>
      </c>
      <c r="D205" s="2" t="str">
        <f t="shared" si="4"/>
        <v>Brick wall less than 1.8m</v>
      </c>
      <c r="E205" s="12">
        <v>3</v>
      </c>
      <c r="F205" s="12" t="s">
        <v>155</v>
      </c>
      <c r="G205" s="12" t="s">
        <v>160</v>
      </c>
      <c r="H205" s="12" t="s">
        <v>161</v>
      </c>
    </row>
    <row r="206" spans="2:8" x14ac:dyDescent="0.3">
      <c r="B206" s="12">
        <v>4</v>
      </c>
      <c r="C206" s="12" t="s">
        <v>162</v>
      </c>
      <c r="D206" s="2" t="str">
        <f t="shared" si="4"/>
        <v>Brick Wall (At Least 1.8M)</v>
      </c>
      <c r="E206" s="12">
        <v>4</v>
      </c>
      <c r="F206" s="12" t="s">
        <v>155</v>
      </c>
      <c r="G206" s="12" t="s">
        <v>163</v>
      </c>
      <c r="H206" s="12" t="s">
        <v>164</v>
      </c>
    </row>
    <row r="207" spans="2:8" x14ac:dyDescent="0.3">
      <c r="B207" s="12">
        <v>5</v>
      </c>
      <c r="C207" s="12" t="s">
        <v>165</v>
      </c>
      <c r="D207" s="2" t="str">
        <f t="shared" si="4"/>
        <v>Brick Wall (At Least 1.8M) With Electric Fencing</v>
      </c>
      <c r="E207" s="12">
        <v>5</v>
      </c>
      <c r="F207" s="12" t="s">
        <v>155</v>
      </c>
      <c r="G207" s="12" t="s">
        <v>166</v>
      </c>
      <c r="H207" s="12" t="s">
        <v>167</v>
      </c>
    </row>
    <row r="208" spans="2:8" x14ac:dyDescent="0.3">
      <c r="B208" s="12">
        <v>6</v>
      </c>
      <c r="C208" s="12" t="s">
        <v>168</v>
      </c>
      <c r="D208" s="2" t="str">
        <f t="shared" si="4"/>
        <v>Pre-cast wall less than 1.8m</v>
      </c>
      <c r="E208" s="12">
        <v>6</v>
      </c>
      <c r="F208" s="12" t="s">
        <v>155</v>
      </c>
      <c r="G208" s="12" t="s">
        <v>169</v>
      </c>
      <c r="H208" s="12" t="s">
        <v>170</v>
      </c>
    </row>
    <row r="209" spans="2:9" x14ac:dyDescent="0.3">
      <c r="B209" s="12">
        <v>7</v>
      </c>
      <c r="C209" s="12" t="s">
        <v>171</v>
      </c>
      <c r="D209" s="2" t="str">
        <f t="shared" si="4"/>
        <v>Precast Wall (At Least 1.8M)</v>
      </c>
      <c r="E209" s="12">
        <v>7</v>
      </c>
      <c r="F209" s="12" t="s">
        <v>155</v>
      </c>
      <c r="G209" s="12" t="s">
        <v>172</v>
      </c>
      <c r="H209" s="12" t="s">
        <v>173</v>
      </c>
    </row>
    <row r="210" spans="2:9" x14ac:dyDescent="0.3">
      <c r="B210" s="12">
        <v>8</v>
      </c>
      <c r="C210" s="12" t="s">
        <v>174</v>
      </c>
      <c r="D210" s="2" t="str">
        <f t="shared" si="4"/>
        <v>Pre-cast wall more than 1.8m with electric fencing</v>
      </c>
      <c r="E210" s="12">
        <v>8</v>
      </c>
      <c r="F210" s="12" t="s">
        <v>155</v>
      </c>
      <c r="G210" s="12" t="s">
        <v>175</v>
      </c>
      <c r="H210" s="12" t="s">
        <v>176</v>
      </c>
    </row>
    <row r="211" spans="2:9" x14ac:dyDescent="0.3">
      <c r="B211" s="12">
        <v>9</v>
      </c>
      <c r="C211" s="12" t="s">
        <v>177</v>
      </c>
      <c r="D211" s="2" t="str">
        <f t="shared" si="4"/>
        <v>Palisade fence less than 1.8m</v>
      </c>
      <c r="E211" s="12">
        <v>9</v>
      </c>
      <c r="F211" s="12" t="s">
        <v>155</v>
      </c>
      <c r="G211" s="12" t="s">
        <v>178</v>
      </c>
      <c r="H211" s="12" t="s">
        <v>179</v>
      </c>
    </row>
    <row r="212" spans="2:9" x14ac:dyDescent="0.3">
      <c r="B212" s="12">
        <v>10</v>
      </c>
      <c r="C212" s="12" t="s">
        <v>180</v>
      </c>
      <c r="D212" s="2" t="str">
        <f t="shared" si="4"/>
        <v>Palisade fence more than 1.8m</v>
      </c>
      <c r="E212" s="12">
        <v>10</v>
      </c>
      <c r="F212" s="12" t="s">
        <v>155</v>
      </c>
      <c r="G212" s="12" t="s">
        <v>181</v>
      </c>
      <c r="H212" s="12" t="s">
        <v>182</v>
      </c>
    </row>
    <row r="213" spans="2:9" x14ac:dyDescent="0.3">
      <c r="B213" s="12">
        <v>11</v>
      </c>
      <c r="C213" s="12" t="s">
        <v>183</v>
      </c>
      <c r="D213" s="2" t="str">
        <f t="shared" si="4"/>
        <v>Palisade fence more than 1.8m with electric fencing</v>
      </c>
      <c r="E213" s="12">
        <v>11</v>
      </c>
      <c r="F213" s="12" t="s">
        <v>155</v>
      </c>
      <c r="G213" s="12" t="s">
        <v>184</v>
      </c>
      <c r="H213" s="12" t="s">
        <v>185</v>
      </c>
    </row>
    <row r="214" spans="2:9" x14ac:dyDescent="0.3">
      <c r="B214" s="12">
        <v>12</v>
      </c>
      <c r="C214" s="12" t="s">
        <v>186</v>
      </c>
      <c r="D214" s="2" t="str">
        <f t="shared" si="4"/>
        <v>Wood fence less than 1.8m</v>
      </c>
      <c r="E214" s="12">
        <v>12</v>
      </c>
      <c r="F214" s="12" t="s">
        <v>155</v>
      </c>
      <c r="G214" s="12" t="s">
        <v>187</v>
      </c>
      <c r="H214" s="12" t="s">
        <v>188</v>
      </c>
    </row>
    <row r="215" spans="2:9" x14ac:dyDescent="0.3">
      <c r="B215" s="12">
        <v>13</v>
      </c>
      <c r="C215" s="12" t="s">
        <v>189</v>
      </c>
      <c r="D215" s="2" t="str">
        <f t="shared" si="4"/>
        <v>Wood Fence (At Least 1.8M)</v>
      </c>
      <c r="E215" s="12">
        <v>13</v>
      </c>
      <c r="F215" s="12" t="s">
        <v>155</v>
      </c>
      <c r="G215" s="12" t="s">
        <v>190</v>
      </c>
      <c r="H215" s="12" t="s">
        <v>191</v>
      </c>
    </row>
    <row r="216" spans="2:9" x14ac:dyDescent="0.3">
      <c r="B216" s="12">
        <v>14</v>
      </c>
      <c r="C216" s="12" t="s">
        <v>192</v>
      </c>
      <c r="D216" s="2" t="str">
        <f t="shared" si="4"/>
        <v>Wood fence more than 1.8m with electric fencing</v>
      </c>
      <c r="E216" s="12">
        <v>14</v>
      </c>
      <c r="F216" s="12" t="s">
        <v>155</v>
      </c>
      <c r="G216" s="12" t="s">
        <v>193</v>
      </c>
      <c r="H216" s="12" t="s">
        <v>194</v>
      </c>
    </row>
    <row r="217" spans="2:9" x14ac:dyDescent="0.3">
      <c r="B217" s="12">
        <v>15</v>
      </c>
      <c r="C217" s="12" t="s">
        <v>195</v>
      </c>
      <c r="D217" s="2" t="str">
        <f t="shared" si="4"/>
        <v>Electric Fencing only</v>
      </c>
      <c r="E217" s="12">
        <v>15</v>
      </c>
      <c r="F217" s="12" t="s">
        <v>155</v>
      </c>
      <c r="G217" s="12" t="s">
        <v>196</v>
      </c>
      <c r="H217" s="12" t="s">
        <v>195</v>
      </c>
    </row>
    <row r="218" spans="2:9" ht="14.4" thickBot="1" x14ac:dyDescent="0.35">
      <c r="B218" s="13">
        <v>16</v>
      </c>
      <c r="C218" s="13" t="s">
        <v>197</v>
      </c>
      <c r="D218" s="2" t="str">
        <f t="shared" si="4"/>
        <v>Unknown (Default)</v>
      </c>
      <c r="E218" s="13">
        <v>16</v>
      </c>
      <c r="F218" s="13" t="s">
        <v>155</v>
      </c>
      <c r="G218" s="13" t="s">
        <v>198</v>
      </c>
      <c r="H218" s="13" t="s">
        <v>197</v>
      </c>
    </row>
    <row r="220" spans="2:9" ht="14.4" thickBot="1" x14ac:dyDescent="0.35"/>
    <row r="221" spans="2:9" ht="14.4" thickBot="1" x14ac:dyDescent="0.35">
      <c r="E221" s="104" t="s">
        <v>199</v>
      </c>
      <c r="F221" s="105"/>
      <c r="G221" s="105"/>
      <c r="H221" s="106"/>
      <c r="I221" s="2" t="s">
        <v>200</v>
      </c>
    </row>
    <row r="222" spans="2:9" ht="14.4" thickBot="1" x14ac:dyDescent="0.35">
      <c r="E222" s="70"/>
      <c r="F222" s="72" t="s">
        <v>2</v>
      </c>
      <c r="G222" s="72" t="s">
        <v>3</v>
      </c>
      <c r="H222" s="71" t="s">
        <v>4</v>
      </c>
    </row>
    <row r="223" spans="2:9" x14ac:dyDescent="0.3">
      <c r="E223" s="11" t="s">
        <v>46</v>
      </c>
      <c r="F223" s="11"/>
      <c r="G223" s="11"/>
      <c r="H223" s="11" t="str">
        <f>E223</f>
        <v>Y</v>
      </c>
    </row>
    <row r="224" spans="2:9" ht="14.4" thickBot="1" x14ac:dyDescent="0.35">
      <c r="E224" s="13" t="s">
        <v>45</v>
      </c>
      <c r="F224" s="13"/>
      <c r="G224" s="13"/>
      <c r="H224" s="13" t="str">
        <f>E224</f>
        <v>N</v>
      </c>
    </row>
    <row r="225" spans="5:8" ht="14.4" thickBot="1" x14ac:dyDescent="0.35"/>
    <row r="226" spans="5:8" ht="14.4" thickBot="1" x14ac:dyDescent="0.35">
      <c r="E226" s="104" t="s">
        <v>201</v>
      </c>
      <c r="F226" s="105"/>
      <c r="G226" s="105"/>
      <c r="H226" s="106"/>
    </row>
    <row r="227" spans="5:8" ht="14.4" thickBot="1" x14ac:dyDescent="0.35">
      <c r="E227" s="70"/>
      <c r="F227" s="72" t="s">
        <v>2</v>
      </c>
      <c r="G227" s="72" t="s">
        <v>3</v>
      </c>
      <c r="H227" s="71" t="s">
        <v>4</v>
      </c>
    </row>
    <row r="228" spans="5:8" x14ac:dyDescent="0.3">
      <c r="E228" s="11"/>
      <c r="F228" s="11"/>
      <c r="G228" s="11"/>
      <c r="H228" s="11"/>
    </row>
    <row r="229" spans="5:8" x14ac:dyDescent="0.3">
      <c r="E229" s="12" t="s">
        <v>45</v>
      </c>
      <c r="F229" s="12"/>
      <c r="G229" s="12"/>
      <c r="H229" s="12" t="str">
        <f>E229</f>
        <v>N</v>
      </c>
    </row>
    <row r="230" spans="5:8" ht="14.4" thickBot="1" x14ac:dyDescent="0.35">
      <c r="E230" s="13" t="s">
        <v>46</v>
      </c>
      <c r="F230" s="13"/>
      <c r="G230" s="13"/>
      <c r="H230" s="13" t="str">
        <f>E230</f>
        <v>Y</v>
      </c>
    </row>
    <row r="232" spans="5:8" ht="14.4" thickBot="1" x14ac:dyDescent="0.35"/>
    <row r="233" spans="5:8" ht="14.4" thickBot="1" x14ac:dyDescent="0.35">
      <c r="E233" s="104" t="s">
        <v>202</v>
      </c>
      <c r="F233" s="105"/>
      <c r="G233" s="105"/>
      <c r="H233" s="106"/>
    </row>
    <row r="234" spans="5:8" ht="14.4" thickBot="1" x14ac:dyDescent="0.35">
      <c r="E234" s="70"/>
      <c r="F234" s="72" t="s">
        <v>2</v>
      </c>
      <c r="G234" s="72" t="s">
        <v>3</v>
      </c>
      <c r="H234" s="71" t="s">
        <v>4</v>
      </c>
    </row>
    <row r="235" spans="5:8" x14ac:dyDescent="0.3">
      <c r="E235" s="11"/>
      <c r="F235" s="11"/>
      <c r="G235" s="11"/>
      <c r="H235" s="11"/>
    </row>
    <row r="236" spans="5:8" x14ac:dyDescent="0.3">
      <c r="E236" s="12" t="s">
        <v>45</v>
      </c>
      <c r="F236" s="12"/>
      <c r="G236" s="12"/>
      <c r="H236" s="12" t="str">
        <f>E236</f>
        <v>N</v>
      </c>
    </row>
    <row r="237" spans="5:8" ht="14.4" thickBot="1" x14ac:dyDescent="0.35">
      <c r="E237" s="13" t="s">
        <v>46</v>
      </c>
      <c r="F237" s="13"/>
      <c r="G237" s="13"/>
      <c r="H237" s="13" t="str">
        <f>E237</f>
        <v>Y</v>
      </c>
    </row>
  </sheetData>
  <mergeCells count="38">
    <mergeCell ref="B145:C145"/>
    <mergeCell ref="E145:H145"/>
    <mergeCell ref="B156:C156"/>
    <mergeCell ref="E156:H156"/>
    <mergeCell ref="B201:C201"/>
    <mergeCell ref="E201:H201"/>
    <mergeCell ref="B163:C163"/>
    <mergeCell ref="E163:H163"/>
    <mergeCell ref="B183:C183"/>
    <mergeCell ref="E183:H183"/>
    <mergeCell ref="B129:C129"/>
    <mergeCell ref="E129:H129"/>
    <mergeCell ref="E90:H90"/>
    <mergeCell ref="E96:H96"/>
    <mergeCell ref="E102:H102"/>
    <mergeCell ref="B108:C108"/>
    <mergeCell ref="E108:H108"/>
    <mergeCell ref="E47:H47"/>
    <mergeCell ref="B67:C67"/>
    <mergeCell ref="E67:H67"/>
    <mergeCell ref="B72:C72"/>
    <mergeCell ref="E72:H72"/>
    <mergeCell ref="E221:H221"/>
    <mergeCell ref="E226:H226"/>
    <mergeCell ref="E233:H233"/>
    <mergeCell ref="B4:C4"/>
    <mergeCell ref="E139:H139"/>
    <mergeCell ref="B9:C9"/>
    <mergeCell ref="E9:H9"/>
    <mergeCell ref="E37:H37"/>
    <mergeCell ref="E57:H57"/>
    <mergeCell ref="B15:C15"/>
    <mergeCell ref="E15:H15"/>
    <mergeCell ref="B26:C26"/>
    <mergeCell ref="E26:H26"/>
    <mergeCell ref="B32:C32"/>
    <mergeCell ref="E32:H32"/>
    <mergeCell ref="B47:C47"/>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5336C-B7D0-4DFE-B21F-6553DD65ACE2}">
  <dimension ref="A1:AC58"/>
  <sheetViews>
    <sheetView workbookViewId="0"/>
  </sheetViews>
  <sheetFormatPr defaultRowHeight="14.4" x14ac:dyDescent="0.3"/>
  <cols>
    <col min="1" max="1" width="8.6640625" bestFit="1" customWidth="1" collapsed="1"/>
    <col min="2" max="2" width="16.6640625" bestFit="1" customWidth="1" collapsed="1"/>
    <col min="3" max="3" width="6.88671875" bestFit="1" customWidth="1" collapsed="1"/>
    <col min="4" max="4" width="29.33203125" bestFit="1" customWidth="1" collapsed="1"/>
    <col min="5" max="5" width="17.6640625" bestFit="1" customWidth="1" collapsed="1"/>
    <col min="6" max="6" width="23.5546875" bestFit="1" customWidth="1" collapsed="1"/>
    <col min="7" max="7" width="11.33203125" bestFit="1" customWidth="1" collapsed="1"/>
    <col min="8" max="8" width="26" bestFit="1" customWidth="1" collapsed="1"/>
    <col min="9" max="9" width="10.44140625" bestFit="1" customWidth="1" collapsed="1"/>
    <col min="10" max="10" width="20.109375" bestFit="1" customWidth="1" collapsed="1"/>
    <col min="11" max="11" width="14.6640625" bestFit="1" customWidth="1" collapsed="1"/>
    <col min="12" max="12" width="17.6640625" bestFit="1" customWidth="1" collapsed="1"/>
    <col min="13" max="13" width="11.5546875" bestFit="1" customWidth="1" collapsed="1"/>
    <col min="14" max="15" width="6.88671875" bestFit="1" customWidth="1" collapsed="1"/>
    <col min="16" max="16" width="8" bestFit="1" customWidth="1" collapsed="1"/>
    <col min="17" max="17" width="4.44140625" bestFit="1" customWidth="1" collapsed="1"/>
    <col min="18" max="18" width="23.33203125" bestFit="1" customWidth="1" collapsed="1"/>
    <col min="19" max="19" width="21" bestFit="1" customWidth="1" collapsed="1"/>
    <col min="20" max="20" width="9.88671875" bestFit="1" customWidth="1" collapsed="1"/>
    <col min="21" max="21" width="21.33203125" bestFit="1" customWidth="1" collapsed="1"/>
    <col min="22" max="22" width="27.6640625" bestFit="1" customWidth="1" collapsed="1"/>
    <col min="23" max="23" width="12.88671875" bestFit="1" customWidth="1" collapsed="1"/>
    <col min="24" max="24" width="14.109375" bestFit="1" customWidth="1" collapsed="1"/>
    <col min="25" max="25" width="12.33203125" bestFit="1" customWidth="1" collapsed="1"/>
    <col min="26" max="26" width="13.33203125" bestFit="1" customWidth="1" collapsed="1"/>
    <col min="27" max="27" width="11.88671875" bestFit="1" customWidth="1" collapsed="1"/>
    <col min="28" max="28" width="11.6640625" bestFit="1" customWidth="1" collapsed="1"/>
    <col min="29" max="29" width="42.109375" bestFit="1" customWidth="1" collapsed="1"/>
  </cols>
  <sheetData>
    <row r="1" spans="1:29" x14ac:dyDescent="0.3">
      <c r="A1" s="52" t="s">
        <v>239</v>
      </c>
      <c r="B1" s="52" t="s">
        <v>438</v>
      </c>
      <c r="C1" s="52" t="s">
        <v>439</v>
      </c>
      <c r="D1" s="52" t="s">
        <v>440</v>
      </c>
      <c r="E1" s="52" t="s">
        <v>441</v>
      </c>
      <c r="F1" s="52" t="s">
        <v>442</v>
      </c>
      <c r="G1" s="52" t="s">
        <v>443</v>
      </c>
      <c r="H1" s="52" t="s">
        <v>444</v>
      </c>
      <c r="I1" s="53" t="s">
        <v>445</v>
      </c>
      <c r="J1" s="53" t="s">
        <v>446</v>
      </c>
      <c r="K1" s="52" t="s">
        <v>447</v>
      </c>
      <c r="L1" s="52" t="s">
        <v>448</v>
      </c>
      <c r="M1" s="52" t="s">
        <v>449</v>
      </c>
      <c r="N1" s="52" t="s">
        <v>450</v>
      </c>
      <c r="O1" s="52" t="s">
        <v>451</v>
      </c>
      <c r="P1" s="52" t="s">
        <v>452</v>
      </c>
      <c r="Q1" s="52" t="s">
        <v>47</v>
      </c>
      <c r="R1" s="52" t="s">
        <v>453</v>
      </c>
      <c r="S1" s="52" t="s">
        <v>454</v>
      </c>
      <c r="T1" s="52" t="s">
        <v>455</v>
      </c>
      <c r="U1" s="52" t="s">
        <v>456</v>
      </c>
      <c r="V1" s="52" t="s">
        <v>457</v>
      </c>
      <c r="W1" s="52" t="s">
        <v>458</v>
      </c>
      <c r="X1" s="52" t="s">
        <v>459</v>
      </c>
      <c r="Y1" s="52" t="s">
        <v>460</v>
      </c>
      <c r="Z1" s="52" t="s">
        <v>461</v>
      </c>
      <c r="AA1" s="52" t="s">
        <v>462</v>
      </c>
      <c r="AB1" s="52" t="s">
        <v>463</v>
      </c>
      <c r="AC1" s="52" t="s">
        <v>464</v>
      </c>
    </row>
    <row r="2" spans="1:29" x14ac:dyDescent="0.3">
      <c r="A2" s="52">
        <v>1</v>
      </c>
      <c r="B2" s="54">
        <v>14.356399565281521</v>
      </c>
      <c r="C2" s="54">
        <v>8.5739196574502614</v>
      </c>
      <c r="D2" s="54">
        <v>26.741252916038842</v>
      </c>
      <c r="E2" s="54">
        <v>8.5079921165157604</v>
      </c>
      <c r="F2" s="54">
        <v>10.52330879441821</v>
      </c>
      <c r="G2" s="54">
        <v>22</v>
      </c>
      <c r="H2" s="55">
        <v>90.702873049704593</v>
      </c>
      <c r="I2" s="54">
        <v>1</v>
      </c>
      <c r="J2" s="54">
        <v>1</v>
      </c>
      <c r="K2" s="54">
        <v>0</v>
      </c>
      <c r="L2" s="56">
        <v>0.16</v>
      </c>
      <c r="M2" s="56">
        <v>0.2</v>
      </c>
      <c r="N2" s="57">
        <v>4.4999999999999998E-2</v>
      </c>
      <c r="O2" s="57">
        <v>2.5000000000000001E-2</v>
      </c>
      <c r="P2" s="58">
        <v>5.7000000000000009E-2</v>
      </c>
      <c r="Q2" s="59">
        <v>0.15</v>
      </c>
      <c r="R2" s="55">
        <v>203.33002730440597</v>
      </c>
      <c r="S2" s="60">
        <v>1.5E-3</v>
      </c>
      <c r="T2" s="54">
        <v>80</v>
      </c>
      <c r="U2" s="61">
        <v>1.2E-2</v>
      </c>
      <c r="V2" s="55">
        <v>250</v>
      </c>
      <c r="W2" s="54">
        <v>0</v>
      </c>
      <c r="X2" s="54">
        <v>0</v>
      </c>
      <c r="Y2" s="54">
        <v>0</v>
      </c>
      <c r="Z2" s="54">
        <v>0</v>
      </c>
      <c r="AA2" s="54">
        <v>0</v>
      </c>
      <c r="AB2" s="54">
        <v>0</v>
      </c>
      <c r="AC2" s="55">
        <v>250</v>
      </c>
    </row>
    <row r="3" spans="1:29" x14ac:dyDescent="0.3">
      <c r="A3" s="52">
        <v>2</v>
      </c>
      <c r="B3" s="54" t="e">
        <v>#N/A</v>
      </c>
      <c r="C3" s="54" t="e">
        <v>#N/A</v>
      </c>
      <c r="D3" s="54" t="e">
        <v>#N/A</v>
      </c>
      <c r="E3" s="54" t="e">
        <v>#N/A</v>
      </c>
      <c r="F3" s="54" t="e">
        <v>#N/A</v>
      </c>
      <c r="G3" s="54">
        <v>22</v>
      </c>
      <c r="H3" s="55" t="e">
        <v>#N/A</v>
      </c>
      <c r="I3" s="54">
        <v>1</v>
      </c>
      <c r="J3" s="54">
        <v>1</v>
      </c>
      <c r="K3" s="54">
        <v>0</v>
      </c>
      <c r="L3" s="56">
        <v>0.16</v>
      </c>
      <c r="M3" s="56">
        <v>0.2</v>
      </c>
      <c r="N3" s="57">
        <v>4.4999999999999998E-2</v>
      </c>
      <c r="O3" s="57">
        <v>2.5000000000000001E-2</v>
      </c>
      <c r="P3" s="58">
        <v>5.7000000000000009E-2</v>
      </c>
      <c r="Q3" s="59">
        <v>0.15</v>
      </c>
      <c r="R3" s="55" t="e">
        <v>#N/A</v>
      </c>
      <c r="S3" s="60">
        <v>1.5E-3</v>
      </c>
      <c r="T3" s="54">
        <v>80</v>
      </c>
      <c r="U3" s="61">
        <v>1.2E-2</v>
      </c>
      <c r="V3" s="55" t="e">
        <v>#N/A</v>
      </c>
      <c r="W3" s="54">
        <v>0</v>
      </c>
      <c r="X3" s="54">
        <v>0</v>
      </c>
      <c r="Y3" s="54">
        <v>0</v>
      </c>
      <c r="Z3" s="54">
        <v>0</v>
      </c>
      <c r="AA3" s="54">
        <v>0</v>
      </c>
      <c r="AB3" s="54">
        <v>0</v>
      </c>
      <c r="AC3" s="55" t="e">
        <v>#N/A</v>
      </c>
    </row>
    <row r="4" spans="1:29" x14ac:dyDescent="0.3">
      <c r="A4" s="52">
        <v>3</v>
      </c>
      <c r="B4" s="54">
        <v>17.003907503073975</v>
      </c>
      <c r="C4" s="54">
        <v>1.2491869656521739</v>
      </c>
      <c r="D4" s="54">
        <v>106.02352394121648</v>
      </c>
      <c r="E4" s="54">
        <v>10.498766938901632</v>
      </c>
      <c r="F4" s="54">
        <v>10.52330879441821</v>
      </c>
      <c r="G4" s="54">
        <v>22</v>
      </c>
      <c r="H4" s="55">
        <v>167.29869414326245</v>
      </c>
      <c r="I4" s="54">
        <v>1</v>
      </c>
      <c r="J4" s="54">
        <v>1</v>
      </c>
      <c r="K4" s="54">
        <v>0</v>
      </c>
      <c r="L4" s="56">
        <v>0.16</v>
      </c>
      <c r="M4" s="56">
        <v>0.2</v>
      </c>
      <c r="N4" s="57">
        <v>4.4999999999999998E-2</v>
      </c>
      <c r="O4" s="57">
        <v>2.5000000000000001E-2</v>
      </c>
      <c r="P4" s="58">
        <v>5.7000000000000009E-2</v>
      </c>
      <c r="Q4" s="59">
        <v>0.15</v>
      </c>
      <c r="R4" s="55">
        <v>375.03605899561751</v>
      </c>
      <c r="S4" s="60">
        <v>1.5E-3</v>
      </c>
      <c r="T4" s="54">
        <v>80</v>
      </c>
      <c r="U4" s="61">
        <v>1.2E-2</v>
      </c>
      <c r="V4" s="55">
        <v>375.03605899561751</v>
      </c>
      <c r="W4" s="54">
        <v>0</v>
      </c>
      <c r="X4" s="54">
        <v>0</v>
      </c>
      <c r="Y4" s="54">
        <v>0</v>
      </c>
      <c r="Z4" s="54">
        <v>0</v>
      </c>
      <c r="AA4" s="54">
        <v>0</v>
      </c>
      <c r="AB4" s="54">
        <v>0</v>
      </c>
      <c r="AC4" s="55">
        <v>375.03605899561751</v>
      </c>
    </row>
    <row r="5" spans="1:29" x14ac:dyDescent="0.3">
      <c r="A5" s="52">
        <v>4</v>
      </c>
      <c r="B5" s="54">
        <v>25.839677472854358</v>
      </c>
      <c r="C5" s="54">
        <v>19.818351210071739</v>
      </c>
      <c r="D5" s="54">
        <v>67.545546589086229</v>
      </c>
      <c r="E5" s="54">
        <v>9.3463606684782619</v>
      </c>
      <c r="F5" s="54">
        <v>13.001397512220173</v>
      </c>
      <c r="G5" s="54">
        <v>22</v>
      </c>
      <c r="H5" s="55">
        <v>157.55133345271076</v>
      </c>
      <c r="I5" s="54">
        <v>1</v>
      </c>
      <c r="J5" s="54">
        <v>1</v>
      </c>
      <c r="K5" s="54">
        <v>0</v>
      </c>
      <c r="L5" s="56">
        <v>0.16</v>
      </c>
      <c r="M5" s="56">
        <v>0.2</v>
      </c>
      <c r="N5" s="57">
        <v>4.4999999999999998E-2</v>
      </c>
      <c r="O5" s="57">
        <v>2.5000000000000001E-2</v>
      </c>
      <c r="P5" s="58">
        <v>5.7000000000000009E-2</v>
      </c>
      <c r="Q5" s="59">
        <v>0.15</v>
      </c>
      <c r="R5" s="55">
        <v>353.18525043005332</v>
      </c>
      <c r="S5" s="60">
        <v>1.5E-3</v>
      </c>
      <c r="T5" s="54">
        <v>80</v>
      </c>
      <c r="U5" s="61">
        <v>1.2E-2</v>
      </c>
      <c r="V5" s="55">
        <v>353.18525043005332</v>
      </c>
      <c r="W5" s="54">
        <v>0</v>
      </c>
      <c r="X5" s="54">
        <v>0</v>
      </c>
      <c r="Y5" s="54">
        <v>0</v>
      </c>
      <c r="Z5" s="54">
        <v>0</v>
      </c>
      <c r="AA5" s="54">
        <v>0</v>
      </c>
      <c r="AB5" s="54">
        <v>0</v>
      </c>
      <c r="AC5" s="55">
        <v>353.18525043005332</v>
      </c>
    </row>
    <row r="6" spans="1:29" x14ac:dyDescent="0.3">
      <c r="A6" s="52">
        <v>5</v>
      </c>
      <c r="B6" s="54">
        <v>56.205442428926069</v>
      </c>
      <c r="C6" s="54">
        <v>62.125565525386435</v>
      </c>
      <c r="D6" s="54">
        <v>90.54207403723855</v>
      </c>
      <c r="E6" s="54">
        <v>10.932438073919023</v>
      </c>
      <c r="F6" s="54">
        <v>21.660551775086812</v>
      </c>
      <c r="G6" s="54">
        <v>22</v>
      </c>
      <c r="H6" s="55">
        <v>263.46607184055688</v>
      </c>
      <c r="I6" s="54">
        <v>1</v>
      </c>
      <c r="J6" s="54">
        <v>1</v>
      </c>
      <c r="K6" s="54">
        <v>0</v>
      </c>
      <c r="L6" s="56">
        <v>0.16</v>
      </c>
      <c r="M6" s="56">
        <v>0.2</v>
      </c>
      <c r="N6" s="57">
        <v>4.4999999999999998E-2</v>
      </c>
      <c r="O6" s="57">
        <v>2.5000000000000001E-2</v>
      </c>
      <c r="P6" s="58">
        <v>5.7000000000000009E-2</v>
      </c>
      <c r="Q6" s="59">
        <v>0.15</v>
      </c>
      <c r="R6" s="55">
        <v>590.61595051976678</v>
      </c>
      <c r="S6" s="60">
        <v>1.5E-3</v>
      </c>
      <c r="T6" s="54">
        <v>80</v>
      </c>
      <c r="U6" s="61">
        <v>1.2E-2</v>
      </c>
      <c r="V6" s="55">
        <v>590.61595051976678</v>
      </c>
      <c r="W6" s="54">
        <v>0</v>
      </c>
      <c r="X6" s="54">
        <v>0</v>
      </c>
      <c r="Y6" s="54">
        <v>0</v>
      </c>
      <c r="Z6" s="54">
        <v>0</v>
      </c>
      <c r="AA6" s="54">
        <v>25.219298245614027</v>
      </c>
      <c r="AB6" s="54">
        <v>0</v>
      </c>
      <c r="AC6" s="55">
        <v>615.83524876538081</v>
      </c>
    </row>
    <row r="7" spans="1:29" x14ac:dyDescent="0.3">
      <c r="A7" s="52">
        <v>6</v>
      </c>
      <c r="B7" s="54">
        <v>37.212450701284553</v>
      </c>
      <c r="C7" s="54">
        <v>41.38056742419392</v>
      </c>
      <c r="D7" s="54">
        <v>89.999656842474863</v>
      </c>
      <c r="E7" s="54">
        <v>9.3463606684782619</v>
      </c>
      <c r="F7" s="54">
        <v>10.52330879441821</v>
      </c>
      <c r="G7" s="54">
        <v>22</v>
      </c>
      <c r="H7" s="55">
        <v>210.46234443084978</v>
      </c>
      <c r="I7" s="54">
        <v>1</v>
      </c>
      <c r="J7" s="54">
        <v>1</v>
      </c>
      <c r="K7" s="54">
        <v>0</v>
      </c>
      <c r="L7" s="56">
        <v>0.16</v>
      </c>
      <c r="M7" s="56">
        <v>0.2</v>
      </c>
      <c r="N7" s="57">
        <v>4.4999999999999998E-2</v>
      </c>
      <c r="O7" s="57">
        <v>2.5000000000000001E-2</v>
      </c>
      <c r="P7" s="58">
        <v>5.7000000000000009E-2</v>
      </c>
      <c r="Q7" s="59">
        <v>0.15</v>
      </c>
      <c r="R7" s="55">
        <v>471.79667854868853</v>
      </c>
      <c r="S7" s="60">
        <v>1.5E-3</v>
      </c>
      <c r="T7" s="54">
        <v>80</v>
      </c>
      <c r="U7" s="61">
        <v>1.2E-2</v>
      </c>
      <c r="V7" s="55">
        <v>471.79667854868853</v>
      </c>
      <c r="W7" s="54">
        <v>0</v>
      </c>
      <c r="X7" s="54">
        <v>0</v>
      </c>
      <c r="Y7" s="54">
        <v>0</v>
      </c>
      <c r="Z7" s="54">
        <v>0</v>
      </c>
      <c r="AA7" s="54">
        <v>0</v>
      </c>
      <c r="AB7" s="54">
        <v>0</v>
      </c>
      <c r="AC7" s="55">
        <v>471.79667854868853</v>
      </c>
    </row>
    <row r="8" spans="1:29" x14ac:dyDescent="0.3">
      <c r="A8" s="52">
        <v>7</v>
      </c>
      <c r="B8" s="54">
        <v>62.716009775080046</v>
      </c>
      <c r="C8" s="54">
        <v>62.125565525386435</v>
      </c>
      <c r="D8" s="54">
        <v>116.27237333066607</v>
      </c>
      <c r="E8" s="54">
        <v>7.4397030921086973</v>
      </c>
      <c r="F8" s="54">
        <v>14.901315200252348</v>
      </c>
      <c r="G8" s="54">
        <v>22</v>
      </c>
      <c r="H8" s="55">
        <v>285.45496692349354</v>
      </c>
      <c r="I8" s="54">
        <v>1</v>
      </c>
      <c r="J8" s="54">
        <v>1</v>
      </c>
      <c r="K8" s="54">
        <v>0</v>
      </c>
      <c r="L8" s="56">
        <v>0.16</v>
      </c>
      <c r="M8" s="56">
        <v>0.2</v>
      </c>
      <c r="N8" s="57">
        <v>4.4999999999999998E-2</v>
      </c>
      <c r="O8" s="57">
        <v>2.5000000000000001E-2</v>
      </c>
      <c r="P8" s="58">
        <v>5.7000000000000009E-2</v>
      </c>
      <c r="Q8" s="59">
        <v>0.15</v>
      </c>
      <c r="R8" s="55">
        <v>639.90879524759748</v>
      </c>
      <c r="S8" s="60">
        <v>1.5E-3</v>
      </c>
      <c r="T8" s="54">
        <v>80</v>
      </c>
      <c r="U8" s="61">
        <v>1.2E-2</v>
      </c>
      <c r="V8" s="55">
        <v>639.90879524759748</v>
      </c>
      <c r="W8" s="54">
        <v>0</v>
      </c>
      <c r="X8" s="54">
        <v>0</v>
      </c>
      <c r="Y8" s="54">
        <v>0</v>
      </c>
      <c r="Z8" s="54">
        <v>0</v>
      </c>
      <c r="AA8" s="54">
        <v>0</v>
      </c>
      <c r="AB8" s="54">
        <v>0</v>
      </c>
      <c r="AC8" s="55">
        <v>639.90879524759748</v>
      </c>
    </row>
    <row r="9" spans="1:29" x14ac:dyDescent="0.3">
      <c r="A9" s="52">
        <v>8</v>
      </c>
      <c r="B9" s="54">
        <v>46.043616309433993</v>
      </c>
      <c r="C9" s="54">
        <v>50.037807852253174</v>
      </c>
      <c r="D9" s="54">
        <v>107.21111931326777</v>
      </c>
      <c r="E9" s="54">
        <v>10.932438073919023</v>
      </c>
      <c r="F9" s="54">
        <v>13.001397512220173</v>
      </c>
      <c r="G9" s="54">
        <v>22</v>
      </c>
      <c r="H9" s="55">
        <v>249.22637906109412</v>
      </c>
      <c r="I9" s="54">
        <v>1</v>
      </c>
      <c r="J9" s="54">
        <v>1</v>
      </c>
      <c r="K9" s="54">
        <v>0</v>
      </c>
      <c r="L9" s="56">
        <v>0.16</v>
      </c>
      <c r="M9" s="56">
        <v>0.2</v>
      </c>
      <c r="N9" s="57">
        <v>4.4999999999999998E-2</v>
      </c>
      <c r="O9" s="57">
        <v>2.5000000000000001E-2</v>
      </c>
      <c r="P9" s="58">
        <v>5.7000000000000009E-2</v>
      </c>
      <c r="Q9" s="59">
        <v>0.15</v>
      </c>
      <c r="R9" s="55">
        <v>558.69461193032782</v>
      </c>
      <c r="S9" s="60">
        <v>1.5E-3</v>
      </c>
      <c r="T9" s="54">
        <v>80</v>
      </c>
      <c r="U9" s="61">
        <v>1.2E-2</v>
      </c>
      <c r="V9" s="55">
        <v>558.69461193032782</v>
      </c>
      <c r="W9" s="54">
        <v>0</v>
      </c>
      <c r="X9" s="54">
        <v>0</v>
      </c>
      <c r="Y9" s="54">
        <v>0</v>
      </c>
      <c r="Z9" s="54">
        <v>0</v>
      </c>
      <c r="AA9" s="54">
        <v>0</v>
      </c>
      <c r="AB9" s="54">
        <v>0</v>
      </c>
      <c r="AC9" s="55">
        <v>558.69461193032782</v>
      </c>
    </row>
    <row r="10" spans="1:29" x14ac:dyDescent="0.3">
      <c r="A10" s="52">
        <v>9</v>
      </c>
      <c r="B10" s="54">
        <v>54.075833589122396</v>
      </c>
      <c r="C10" s="54">
        <v>31.579796734540906</v>
      </c>
      <c r="D10" s="54">
        <v>70.173669921595646</v>
      </c>
      <c r="E10" s="54">
        <v>9.8347229109013696</v>
      </c>
      <c r="F10" s="54">
        <v>28.824526958942446</v>
      </c>
      <c r="G10" s="54">
        <v>22</v>
      </c>
      <c r="H10" s="55">
        <v>216.48855011510275</v>
      </c>
      <c r="I10" s="54">
        <v>1</v>
      </c>
      <c r="J10" s="54">
        <v>1</v>
      </c>
      <c r="K10" s="54">
        <v>0</v>
      </c>
      <c r="L10" s="56">
        <v>0.16</v>
      </c>
      <c r="M10" s="56">
        <v>0.2</v>
      </c>
      <c r="N10" s="57">
        <v>4.4999999999999998E-2</v>
      </c>
      <c r="O10" s="57">
        <v>2.5000000000000001E-2</v>
      </c>
      <c r="P10" s="58">
        <v>5.7000000000000009E-2</v>
      </c>
      <c r="Q10" s="59">
        <v>0.15</v>
      </c>
      <c r="R10" s="55">
        <v>485.30571663229654</v>
      </c>
      <c r="S10" s="60">
        <v>1.5E-3</v>
      </c>
      <c r="T10" s="54">
        <v>80</v>
      </c>
      <c r="U10" s="61">
        <v>1.2E-2</v>
      </c>
      <c r="V10" s="55">
        <v>1796.8751250000003</v>
      </c>
      <c r="W10" s="54">
        <v>0</v>
      </c>
      <c r="X10" s="54">
        <v>0</v>
      </c>
      <c r="Y10" s="54">
        <v>0</v>
      </c>
      <c r="Z10" s="54">
        <v>0</v>
      </c>
      <c r="AA10" s="54">
        <v>0</v>
      </c>
      <c r="AB10" s="54">
        <v>0</v>
      </c>
      <c r="AC10" s="55">
        <v>1796.8751250000003</v>
      </c>
    </row>
    <row r="11" spans="1:29" x14ac:dyDescent="0.3">
      <c r="A11" s="52">
        <v>10</v>
      </c>
      <c r="B11" s="54">
        <v>46.043616309433993</v>
      </c>
      <c r="C11" s="54">
        <v>14.196135433761</v>
      </c>
      <c r="D11" s="54">
        <v>66.897929962016093</v>
      </c>
      <c r="E11" s="54">
        <v>9.3463606684782619</v>
      </c>
      <c r="F11" s="54">
        <v>11.626006119236884</v>
      </c>
      <c r="G11" s="54">
        <v>22</v>
      </c>
      <c r="H11" s="55">
        <v>170.11004849292624</v>
      </c>
      <c r="I11" s="54">
        <v>1</v>
      </c>
      <c r="J11" s="54">
        <v>1</v>
      </c>
      <c r="K11" s="54">
        <v>0</v>
      </c>
      <c r="L11" s="56">
        <v>0.16</v>
      </c>
      <c r="M11" s="56">
        <v>0.2</v>
      </c>
      <c r="N11" s="57">
        <v>4.4999999999999998E-2</v>
      </c>
      <c r="O11" s="57">
        <v>2.5000000000000001E-2</v>
      </c>
      <c r="P11" s="58">
        <v>5.7000000000000009E-2</v>
      </c>
      <c r="Q11" s="59">
        <v>0.15</v>
      </c>
      <c r="R11" s="55">
        <v>381.33831533501979</v>
      </c>
      <c r="S11" s="60">
        <v>1.5E-3</v>
      </c>
      <c r="T11" s="54">
        <v>80</v>
      </c>
      <c r="U11" s="61">
        <v>1.2E-2</v>
      </c>
      <c r="V11" s="55">
        <v>381.33831533501979</v>
      </c>
      <c r="W11" s="54">
        <v>0</v>
      </c>
      <c r="X11" s="54">
        <v>0</v>
      </c>
      <c r="Y11" s="54">
        <v>0</v>
      </c>
      <c r="Z11" s="54">
        <v>0</v>
      </c>
      <c r="AA11" s="54">
        <v>0</v>
      </c>
      <c r="AB11" s="54">
        <v>0</v>
      </c>
      <c r="AC11" s="55">
        <v>381.33831533501979</v>
      </c>
    </row>
    <row r="12" spans="1:29" x14ac:dyDescent="0.3">
      <c r="A12" s="52">
        <v>11</v>
      </c>
      <c r="B12" s="54">
        <v>17.003907503073975</v>
      </c>
      <c r="C12" s="54">
        <v>1.2491869656521739</v>
      </c>
      <c r="D12" s="54">
        <v>106.02352394121648</v>
      </c>
      <c r="E12" s="54">
        <v>10.498766938901632</v>
      </c>
      <c r="F12" s="54">
        <v>10.52330879441821</v>
      </c>
      <c r="G12" s="54">
        <v>22</v>
      </c>
      <c r="H12" s="55">
        <v>167.29869414326245</v>
      </c>
      <c r="I12" s="54">
        <v>1</v>
      </c>
      <c r="J12" s="54">
        <v>1</v>
      </c>
      <c r="K12" s="54">
        <v>0</v>
      </c>
      <c r="L12" s="56">
        <v>0.16</v>
      </c>
      <c r="M12" s="56">
        <v>0.2</v>
      </c>
      <c r="N12" s="57">
        <v>4.4999999999999998E-2</v>
      </c>
      <c r="O12" s="57">
        <v>2.5000000000000001E-2</v>
      </c>
      <c r="P12" s="58">
        <v>5.7000000000000009E-2</v>
      </c>
      <c r="Q12" s="59">
        <v>0.15</v>
      </c>
      <c r="R12" s="55">
        <v>375.03605899561751</v>
      </c>
      <c r="S12" s="60">
        <v>1.5E-3</v>
      </c>
      <c r="T12" s="54">
        <v>80</v>
      </c>
      <c r="U12" s="61">
        <v>1.2E-2</v>
      </c>
      <c r="V12" s="55">
        <v>375.03605899561751</v>
      </c>
      <c r="W12" s="54">
        <v>0</v>
      </c>
      <c r="X12" s="54">
        <v>0</v>
      </c>
      <c r="Y12" s="54">
        <v>0</v>
      </c>
      <c r="Z12" s="54">
        <v>0</v>
      </c>
      <c r="AA12" s="54">
        <v>0</v>
      </c>
      <c r="AB12" s="54">
        <v>0</v>
      </c>
      <c r="AC12" s="55">
        <v>375.03605899561751</v>
      </c>
    </row>
    <row r="13" spans="1:29" x14ac:dyDescent="0.3">
      <c r="A13" s="52">
        <v>12</v>
      </c>
      <c r="B13" s="54">
        <v>25.839677472854358</v>
      </c>
      <c r="C13" s="54">
        <v>19.818351210071739</v>
      </c>
      <c r="D13" s="54">
        <v>67.545546589086229</v>
      </c>
      <c r="E13" s="54">
        <v>9.3463606684782619</v>
      </c>
      <c r="F13" s="54">
        <v>13.001397512220173</v>
      </c>
      <c r="G13" s="54">
        <v>22</v>
      </c>
      <c r="H13" s="55">
        <v>157.55133345271076</v>
      </c>
      <c r="I13" s="54">
        <v>1</v>
      </c>
      <c r="J13" s="54">
        <v>1</v>
      </c>
      <c r="K13" s="54">
        <v>0</v>
      </c>
      <c r="L13" s="56">
        <v>0.16</v>
      </c>
      <c r="M13" s="56">
        <v>0.2</v>
      </c>
      <c r="N13" s="57">
        <v>4.4999999999999998E-2</v>
      </c>
      <c r="O13" s="57">
        <v>2.5000000000000001E-2</v>
      </c>
      <c r="P13" s="58">
        <v>5.7000000000000009E-2</v>
      </c>
      <c r="Q13" s="59">
        <v>0.15</v>
      </c>
      <c r="R13" s="55">
        <v>353.18525043005332</v>
      </c>
      <c r="S13" s="60">
        <v>1.5E-3</v>
      </c>
      <c r="T13" s="54">
        <v>80</v>
      </c>
      <c r="U13" s="61">
        <v>1.2E-2</v>
      </c>
      <c r="V13" s="55">
        <v>353.18525043005332</v>
      </c>
      <c r="W13" s="54">
        <v>0</v>
      </c>
      <c r="X13" s="54">
        <v>0</v>
      </c>
      <c r="Y13" s="54">
        <v>0</v>
      </c>
      <c r="Z13" s="54">
        <v>0</v>
      </c>
      <c r="AA13" s="54">
        <v>0</v>
      </c>
      <c r="AB13" s="54">
        <v>0</v>
      </c>
      <c r="AC13" s="55">
        <v>353.18525043005332</v>
      </c>
    </row>
    <row r="14" spans="1:29" x14ac:dyDescent="0.3">
      <c r="A14" s="52">
        <v>13</v>
      </c>
      <c r="B14" s="54">
        <v>96.003402531620395</v>
      </c>
      <c r="C14" s="54">
        <v>62.125565525386435</v>
      </c>
      <c r="D14" s="54">
        <v>90.54207403723855</v>
      </c>
      <c r="E14" s="54">
        <v>10.932438073919023</v>
      </c>
      <c r="F14" s="54">
        <v>21.660551775086812</v>
      </c>
      <c r="G14" s="54">
        <v>22</v>
      </c>
      <c r="H14" s="55">
        <v>303.26403194325115</v>
      </c>
      <c r="I14" s="54">
        <v>1</v>
      </c>
      <c r="J14" s="54">
        <v>1</v>
      </c>
      <c r="K14" s="54">
        <v>0</v>
      </c>
      <c r="L14" s="56">
        <v>0.16</v>
      </c>
      <c r="M14" s="56">
        <v>0.2</v>
      </c>
      <c r="N14" s="57">
        <v>4.4999999999999998E-2</v>
      </c>
      <c r="O14" s="57">
        <v>2.5000000000000001E-2</v>
      </c>
      <c r="P14" s="58">
        <v>5.7000000000000009E-2</v>
      </c>
      <c r="Q14" s="59">
        <v>0.15</v>
      </c>
      <c r="R14" s="55">
        <v>679.83165055504639</v>
      </c>
      <c r="S14" s="60">
        <v>1.5E-3</v>
      </c>
      <c r="T14" s="54">
        <v>80</v>
      </c>
      <c r="U14" s="61">
        <v>1.2E-2</v>
      </c>
      <c r="V14" s="55">
        <v>679.83165055504639</v>
      </c>
      <c r="W14" s="54">
        <v>0</v>
      </c>
      <c r="X14" s="54">
        <v>0</v>
      </c>
      <c r="Y14" s="54">
        <v>0</v>
      </c>
      <c r="Z14" s="54">
        <v>0</v>
      </c>
      <c r="AA14" s="54">
        <v>0</v>
      </c>
      <c r="AB14" s="54">
        <v>0</v>
      </c>
      <c r="AC14" s="55">
        <v>679.83165055504639</v>
      </c>
    </row>
    <row r="15" spans="1:29" x14ac:dyDescent="0.3">
      <c r="A15" s="52">
        <v>14</v>
      </c>
      <c r="B15" s="54">
        <v>63.561849697759989</v>
      </c>
      <c r="C15" s="54">
        <v>41.38056742419392</v>
      </c>
      <c r="D15" s="54">
        <v>89.999656842474863</v>
      </c>
      <c r="E15" s="54">
        <v>9.3463606684782619</v>
      </c>
      <c r="F15" s="54">
        <v>10.52330879441821</v>
      </c>
      <c r="G15" s="54">
        <v>22</v>
      </c>
      <c r="H15" s="55">
        <v>236.81174342732524</v>
      </c>
      <c r="I15" s="54">
        <v>1</v>
      </c>
      <c r="J15" s="54">
        <v>1</v>
      </c>
      <c r="K15" s="54">
        <v>0</v>
      </c>
      <c r="L15" s="56">
        <v>0.16</v>
      </c>
      <c r="M15" s="56">
        <v>0.2</v>
      </c>
      <c r="N15" s="57">
        <v>4.4999999999999998E-2</v>
      </c>
      <c r="O15" s="57">
        <v>2.5000000000000001E-2</v>
      </c>
      <c r="P15" s="58">
        <v>5.7000000000000009E-2</v>
      </c>
      <c r="Q15" s="59">
        <v>0.15</v>
      </c>
      <c r="R15" s="55">
        <v>530.86453204955944</v>
      </c>
      <c r="S15" s="60">
        <v>1.5E-3</v>
      </c>
      <c r="T15" s="54">
        <v>80</v>
      </c>
      <c r="U15" s="61">
        <v>1.2E-2</v>
      </c>
      <c r="V15" s="55">
        <v>530.86453204955944</v>
      </c>
      <c r="W15" s="54">
        <v>25.219298245614031</v>
      </c>
      <c r="X15" s="54">
        <v>0</v>
      </c>
      <c r="Y15" s="54">
        <v>0</v>
      </c>
      <c r="Z15" s="54">
        <v>0</v>
      </c>
      <c r="AA15" s="54">
        <v>0</v>
      </c>
      <c r="AB15" s="54">
        <v>0</v>
      </c>
      <c r="AC15" s="55">
        <v>556.08383029517347</v>
      </c>
    </row>
    <row r="16" spans="1:29" x14ac:dyDescent="0.3">
      <c r="A16" s="52">
        <v>15</v>
      </c>
      <c r="B16" s="54">
        <v>45.916762878202341</v>
      </c>
      <c r="C16" s="54">
        <v>46.982215184201529</v>
      </c>
      <c r="D16" s="54">
        <v>88.923704642139228</v>
      </c>
      <c r="E16" s="54">
        <v>3.7839006708947838</v>
      </c>
      <c r="F16" s="54">
        <v>10.073861952532154</v>
      </c>
      <c r="G16" s="54">
        <v>22</v>
      </c>
      <c r="H16" s="55">
        <v>217.68044532797003</v>
      </c>
      <c r="I16" s="54">
        <v>1</v>
      </c>
      <c r="J16" s="54">
        <v>1</v>
      </c>
      <c r="K16" s="54">
        <v>0</v>
      </c>
      <c r="L16" s="56">
        <v>0.16</v>
      </c>
      <c r="M16" s="56">
        <v>0.2</v>
      </c>
      <c r="N16" s="57">
        <v>4.4999999999999998E-2</v>
      </c>
      <c r="O16" s="57">
        <v>2.5000000000000001E-2</v>
      </c>
      <c r="P16" s="58">
        <v>5.7000000000000009E-2</v>
      </c>
      <c r="Q16" s="59">
        <v>0.15</v>
      </c>
      <c r="R16" s="55">
        <v>487.97760648570278</v>
      </c>
      <c r="S16" s="60">
        <v>1.5E-3</v>
      </c>
      <c r="T16" s="54">
        <v>80</v>
      </c>
      <c r="U16" s="61">
        <v>1.2E-2</v>
      </c>
      <c r="V16" s="55">
        <v>487.97760648570278</v>
      </c>
      <c r="W16" s="54">
        <v>25.219298245614031</v>
      </c>
      <c r="X16" s="54">
        <v>0</v>
      </c>
      <c r="Y16" s="54">
        <v>0</v>
      </c>
      <c r="Z16" s="54">
        <v>0</v>
      </c>
      <c r="AA16" s="54">
        <v>0</v>
      </c>
      <c r="AB16" s="54">
        <v>0</v>
      </c>
      <c r="AC16" s="55">
        <v>513.19690473131686</v>
      </c>
    </row>
    <row r="17" spans="1:29" x14ac:dyDescent="0.3">
      <c r="A17" s="52">
        <v>16</v>
      </c>
      <c r="B17" s="54">
        <v>46.043616309433993</v>
      </c>
      <c r="C17" s="54">
        <v>50.037807852253174</v>
      </c>
      <c r="D17" s="54">
        <v>107.21111931326777</v>
      </c>
      <c r="E17" s="54">
        <v>10.932438073919023</v>
      </c>
      <c r="F17" s="54">
        <v>13.001397512220173</v>
      </c>
      <c r="G17" s="54">
        <v>22</v>
      </c>
      <c r="H17" s="55">
        <v>249.22637906109412</v>
      </c>
      <c r="I17" s="54">
        <v>1</v>
      </c>
      <c r="J17" s="54">
        <v>1</v>
      </c>
      <c r="K17" s="54">
        <v>0</v>
      </c>
      <c r="L17" s="56">
        <v>0.16</v>
      </c>
      <c r="M17" s="56">
        <v>0.2</v>
      </c>
      <c r="N17" s="57">
        <v>4.4999999999999998E-2</v>
      </c>
      <c r="O17" s="57">
        <v>2.5000000000000001E-2</v>
      </c>
      <c r="P17" s="58">
        <v>5.7000000000000009E-2</v>
      </c>
      <c r="Q17" s="59">
        <v>0.15</v>
      </c>
      <c r="R17" s="55">
        <v>558.69461193032782</v>
      </c>
      <c r="S17" s="60">
        <v>1.5E-3</v>
      </c>
      <c r="T17" s="54">
        <v>80</v>
      </c>
      <c r="U17" s="61">
        <v>1.2E-2</v>
      </c>
      <c r="V17" s="55">
        <v>558.69461193032782</v>
      </c>
      <c r="W17" s="54">
        <v>0</v>
      </c>
      <c r="X17" s="54">
        <v>0</v>
      </c>
      <c r="Y17" s="54">
        <v>0</v>
      </c>
      <c r="Z17" s="54">
        <v>0</v>
      </c>
      <c r="AA17" s="54">
        <v>0</v>
      </c>
      <c r="AB17" s="54">
        <v>0</v>
      </c>
      <c r="AC17" s="55">
        <v>558.69461193032782</v>
      </c>
    </row>
    <row r="18" spans="1:29" x14ac:dyDescent="0.3">
      <c r="A18" s="52">
        <v>17</v>
      </c>
      <c r="B18" s="54">
        <v>14.356399565281521</v>
      </c>
      <c r="C18" s="54">
        <v>8.5739196574502614</v>
      </c>
      <c r="D18" s="54">
        <v>26.741252916038842</v>
      </c>
      <c r="E18" s="54">
        <v>8.5079921165157604</v>
      </c>
      <c r="F18" s="54">
        <v>10.52330879441821</v>
      </c>
      <c r="G18" s="54">
        <v>22</v>
      </c>
      <c r="H18" s="55">
        <v>90.702873049704593</v>
      </c>
      <c r="I18" s="54">
        <v>1</v>
      </c>
      <c r="J18" s="54">
        <v>1</v>
      </c>
      <c r="K18" s="54">
        <v>0</v>
      </c>
      <c r="L18" s="56">
        <v>0.16</v>
      </c>
      <c r="M18" s="56">
        <v>0.2</v>
      </c>
      <c r="N18" s="57">
        <v>4.4999999999999998E-2</v>
      </c>
      <c r="O18" s="57">
        <v>2.5000000000000001E-2</v>
      </c>
      <c r="P18" s="58">
        <v>5.7000000000000009E-2</v>
      </c>
      <c r="Q18" s="59">
        <v>0.15</v>
      </c>
      <c r="R18" s="55">
        <v>203.33002730440597</v>
      </c>
      <c r="S18" s="60">
        <v>1.5E-3</v>
      </c>
      <c r="T18" s="54">
        <v>80</v>
      </c>
      <c r="U18" s="61">
        <v>1.2E-2</v>
      </c>
      <c r="V18" s="55">
        <v>250</v>
      </c>
      <c r="W18" s="54">
        <v>0</v>
      </c>
      <c r="X18" s="54">
        <v>0</v>
      </c>
      <c r="Y18" s="54">
        <v>0</v>
      </c>
      <c r="Z18" s="54">
        <v>0</v>
      </c>
      <c r="AA18" s="54">
        <v>0</v>
      </c>
      <c r="AB18" s="54">
        <v>0</v>
      </c>
      <c r="AC18" s="55">
        <v>250</v>
      </c>
    </row>
    <row r="19" spans="1:29" x14ac:dyDescent="0.3">
      <c r="A19" s="52">
        <v>18</v>
      </c>
      <c r="B19" s="54">
        <v>46.043616309433993</v>
      </c>
      <c r="C19" s="54">
        <v>14.196135433761</v>
      </c>
      <c r="D19" s="54">
        <v>66.897929962016093</v>
      </c>
      <c r="E19" s="54">
        <v>9.3463606684782619</v>
      </c>
      <c r="F19" s="54">
        <v>11.626006119236884</v>
      </c>
      <c r="G19" s="54">
        <v>22</v>
      </c>
      <c r="H19" s="55">
        <v>170.11004849292624</v>
      </c>
      <c r="I19" s="54">
        <v>1</v>
      </c>
      <c r="J19" s="54">
        <v>1</v>
      </c>
      <c r="K19" s="54">
        <v>0</v>
      </c>
      <c r="L19" s="56">
        <v>0.16</v>
      </c>
      <c r="M19" s="56">
        <v>0.2</v>
      </c>
      <c r="N19" s="57">
        <v>4.4999999999999998E-2</v>
      </c>
      <c r="O19" s="57">
        <v>2.5000000000000001E-2</v>
      </c>
      <c r="P19" s="58">
        <v>5.7000000000000009E-2</v>
      </c>
      <c r="Q19" s="59">
        <v>0.15</v>
      </c>
      <c r="R19" s="55">
        <v>381.33831533501979</v>
      </c>
      <c r="S19" s="60">
        <v>1.5E-3</v>
      </c>
      <c r="T19" s="54">
        <v>80</v>
      </c>
      <c r="U19" s="61">
        <v>1.2E-2</v>
      </c>
      <c r="V19" s="55">
        <v>381.33831533501979</v>
      </c>
      <c r="W19" s="54">
        <v>0</v>
      </c>
      <c r="X19" s="54">
        <v>0</v>
      </c>
      <c r="Y19" s="54">
        <v>0</v>
      </c>
      <c r="Z19" s="54">
        <v>0</v>
      </c>
      <c r="AA19" s="54">
        <v>0</v>
      </c>
      <c r="AB19" s="54">
        <v>0</v>
      </c>
      <c r="AC19" s="55">
        <v>381.33831533501979</v>
      </c>
    </row>
    <row r="20" spans="1:29" x14ac:dyDescent="0.3">
      <c r="A20" s="52">
        <v>19</v>
      </c>
      <c r="B20" s="54">
        <v>17.003907503073975</v>
      </c>
      <c r="C20" s="54">
        <v>1.2491869656521739</v>
      </c>
      <c r="D20" s="54">
        <v>106.02352394121648</v>
      </c>
      <c r="E20" s="54">
        <v>10.498766938901632</v>
      </c>
      <c r="F20" s="54">
        <v>10.52330879441821</v>
      </c>
      <c r="G20" s="54">
        <v>22</v>
      </c>
      <c r="H20" s="55">
        <v>167.29869414326245</v>
      </c>
      <c r="I20" s="54">
        <v>1</v>
      </c>
      <c r="J20" s="54">
        <v>1</v>
      </c>
      <c r="K20" s="54">
        <v>0</v>
      </c>
      <c r="L20" s="56">
        <v>0.16</v>
      </c>
      <c r="M20" s="56">
        <v>0.2</v>
      </c>
      <c r="N20" s="57">
        <v>4.4999999999999998E-2</v>
      </c>
      <c r="O20" s="57">
        <v>2.5000000000000001E-2</v>
      </c>
      <c r="P20" s="58">
        <v>5.7000000000000009E-2</v>
      </c>
      <c r="Q20" s="59">
        <v>0.15</v>
      </c>
      <c r="R20" s="55">
        <v>375.03605899561751</v>
      </c>
      <c r="S20" s="60">
        <v>1.5E-3</v>
      </c>
      <c r="T20" s="54">
        <v>80</v>
      </c>
      <c r="U20" s="61">
        <v>1.2E-2</v>
      </c>
      <c r="V20" s="55">
        <v>375.03605899561751</v>
      </c>
      <c r="W20" s="54">
        <v>0</v>
      </c>
      <c r="X20" s="54">
        <v>0</v>
      </c>
      <c r="Y20" s="54">
        <v>10.087719298245613</v>
      </c>
      <c r="Z20" s="54">
        <v>0</v>
      </c>
      <c r="AA20" s="54">
        <v>0</v>
      </c>
      <c r="AB20" s="54">
        <v>0</v>
      </c>
      <c r="AC20" s="55">
        <v>385.1237782938631</v>
      </c>
    </row>
    <row r="21" spans="1:29" x14ac:dyDescent="0.3">
      <c r="A21" s="52">
        <v>20</v>
      </c>
      <c r="B21" s="54">
        <v>44.136241091787802</v>
      </c>
      <c r="C21" s="54">
        <v>19.818351210071739</v>
      </c>
      <c r="D21" s="54">
        <v>67.545546589086229</v>
      </c>
      <c r="E21" s="54">
        <v>9.3463606684782619</v>
      </c>
      <c r="F21" s="54">
        <v>13.001397512220173</v>
      </c>
      <c r="G21" s="54">
        <v>22</v>
      </c>
      <c r="H21" s="55">
        <v>175.84789707164421</v>
      </c>
      <c r="I21" s="54">
        <v>1</v>
      </c>
      <c r="J21" s="54">
        <v>1</v>
      </c>
      <c r="K21" s="54">
        <v>0</v>
      </c>
      <c r="L21" s="56">
        <v>0.16</v>
      </c>
      <c r="M21" s="56">
        <v>0.2</v>
      </c>
      <c r="N21" s="57">
        <v>4.4999999999999998E-2</v>
      </c>
      <c r="O21" s="57">
        <v>2.5000000000000001E-2</v>
      </c>
      <c r="P21" s="58">
        <v>5.7000000000000009E-2</v>
      </c>
      <c r="Q21" s="59">
        <v>0.15</v>
      </c>
      <c r="R21" s="55">
        <v>394.20093885456299</v>
      </c>
      <c r="S21" s="60">
        <v>1.5E-3</v>
      </c>
      <c r="T21" s="54">
        <v>80</v>
      </c>
      <c r="U21" s="61">
        <v>1.2E-2</v>
      </c>
      <c r="V21" s="55">
        <v>394.20093885456299</v>
      </c>
      <c r="W21" s="54">
        <v>0</v>
      </c>
      <c r="X21" s="54">
        <v>0</v>
      </c>
      <c r="Y21" s="54">
        <v>0</v>
      </c>
      <c r="Z21" s="54">
        <v>0</v>
      </c>
      <c r="AA21" s="54">
        <v>0</v>
      </c>
      <c r="AB21" s="54">
        <v>0</v>
      </c>
      <c r="AC21" s="55">
        <v>394.20093885456299</v>
      </c>
    </row>
    <row r="22" spans="1:29" x14ac:dyDescent="0.3">
      <c r="A22" s="52">
        <v>21</v>
      </c>
      <c r="B22" s="54">
        <v>96.003402531620395</v>
      </c>
      <c r="C22" s="54">
        <v>62.125565525386435</v>
      </c>
      <c r="D22" s="54">
        <v>90.54207403723855</v>
      </c>
      <c r="E22" s="54">
        <v>10.932438073919023</v>
      </c>
      <c r="F22" s="54">
        <v>21.660551775086812</v>
      </c>
      <c r="G22" s="54">
        <v>22</v>
      </c>
      <c r="H22" s="55">
        <v>303.26403194325115</v>
      </c>
      <c r="I22" s="54">
        <v>1</v>
      </c>
      <c r="J22" s="54">
        <v>1</v>
      </c>
      <c r="K22" s="54">
        <v>0</v>
      </c>
      <c r="L22" s="56">
        <v>0.16</v>
      </c>
      <c r="M22" s="56">
        <v>0.2</v>
      </c>
      <c r="N22" s="57">
        <v>4.4999999999999998E-2</v>
      </c>
      <c r="O22" s="57">
        <v>2.5000000000000001E-2</v>
      </c>
      <c r="P22" s="58">
        <v>5.7000000000000009E-2</v>
      </c>
      <c r="Q22" s="59">
        <v>0.15</v>
      </c>
      <c r="R22" s="55">
        <v>679.83165055504639</v>
      </c>
      <c r="S22" s="60">
        <v>1.5E-3</v>
      </c>
      <c r="T22" s="54">
        <v>80</v>
      </c>
      <c r="U22" s="61">
        <v>1.2E-2</v>
      </c>
      <c r="V22" s="55">
        <v>679.83165055504639</v>
      </c>
      <c r="W22" s="54">
        <v>0</v>
      </c>
      <c r="X22" s="54">
        <v>0</v>
      </c>
      <c r="Y22" s="54">
        <v>0</v>
      </c>
      <c r="Z22" s="54">
        <v>0</v>
      </c>
      <c r="AA22" s="54">
        <v>0</v>
      </c>
      <c r="AB22" s="54">
        <v>0</v>
      </c>
      <c r="AC22" s="55">
        <v>679.83165055504639</v>
      </c>
    </row>
    <row r="23" spans="1:29" x14ac:dyDescent="0.3">
      <c r="A23" s="52">
        <v>22</v>
      </c>
      <c r="B23" s="54">
        <v>37.212450701284553</v>
      </c>
      <c r="C23" s="54">
        <v>41.38056742419392</v>
      </c>
      <c r="D23" s="54">
        <v>89.999656842474863</v>
      </c>
      <c r="E23" s="54">
        <v>9.3463606684782619</v>
      </c>
      <c r="F23" s="54">
        <v>10.52330879441821</v>
      </c>
      <c r="G23" s="54">
        <v>22</v>
      </c>
      <c r="H23" s="55">
        <v>210.46234443084978</v>
      </c>
      <c r="I23" s="54">
        <v>1</v>
      </c>
      <c r="J23" s="54">
        <v>1</v>
      </c>
      <c r="K23" s="54">
        <v>0</v>
      </c>
      <c r="L23" s="56">
        <v>0.16</v>
      </c>
      <c r="M23" s="56">
        <v>0.2</v>
      </c>
      <c r="N23" s="57">
        <v>4.4999999999999998E-2</v>
      </c>
      <c r="O23" s="57">
        <v>2.5000000000000001E-2</v>
      </c>
      <c r="P23" s="58">
        <v>5.7000000000000009E-2</v>
      </c>
      <c r="Q23" s="59">
        <v>0.15</v>
      </c>
      <c r="R23" s="55">
        <v>471.79667854868853</v>
      </c>
      <c r="S23" s="60">
        <v>1.5E-3</v>
      </c>
      <c r="T23" s="54">
        <v>80</v>
      </c>
      <c r="U23" s="61">
        <v>1.2E-2</v>
      </c>
      <c r="V23" s="55">
        <v>471.79667854868853</v>
      </c>
      <c r="W23" s="54">
        <v>0</v>
      </c>
      <c r="X23" s="54">
        <v>0</v>
      </c>
      <c r="Y23" s="54">
        <v>0</v>
      </c>
      <c r="Z23" s="54">
        <v>0</v>
      </c>
      <c r="AA23" s="54">
        <v>0</v>
      </c>
      <c r="AB23" s="54">
        <v>0</v>
      </c>
      <c r="AC23" s="55">
        <v>471.79667854868853</v>
      </c>
    </row>
    <row r="24" spans="1:29" x14ac:dyDescent="0.3">
      <c r="A24" s="52">
        <v>23</v>
      </c>
      <c r="B24" s="54">
        <v>62.716009775080046</v>
      </c>
      <c r="C24" s="54">
        <v>62.125565525386435</v>
      </c>
      <c r="D24" s="54">
        <v>116.27237333066607</v>
      </c>
      <c r="E24" s="54">
        <v>7.4397030921086973</v>
      </c>
      <c r="F24" s="54">
        <v>14.901315200252348</v>
      </c>
      <c r="G24" s="54">
        <v>22</v>
      </c>
      <c r="H24" s="55">
        <v>285.45496692349354</v>
      </c>
      <c r="I24" s="54">
        <v>1</v>
      </c>
      <c r="J24" s="54">
        <v>1</v>
      </c>
      <c r="K24" s="54">
        <v>0</v>
      </c>
      <c r="L24" s="56">
        <v>0.16</v>
      </c>
      <c r="M24" s="56">
        <v>0.2</v>
      </c>
      <c r="N24" s="57">
        <v>4.4999999999999998E-2</v>
      </c>
      <c r="O24" s="57">
        <v>2.5000000000000001E-2</v>
      </c>
      <c r="P24" s="58">
        <v>5.7000000000000009E-2</v>
      </c>
      <c r="Q24" s="59">
        <v>0.15</v>
      </c>
      <c r="R24" s="55">
        <v>639.90879524759748</v>
      </c>
      <c r="S24" s="60">
        <v>1.5E-3</v>
      </c>
      <c r="T24" s="54">
        <v>80</v>
      </c>
      <c r="U24" s="61">
        <v>1.2E-2</v>
      </c>
      <c r="V24" s="55">
        <v>639.90879524759748</v>
      </c>
      <c r="W24" s="54">
        <v>0</v>
      </c>
      <c r="X24" s="54">
        <v>0</v>
      </c>
      <c r="Y24" s="54">
        <v>0</v>
      </c>
      <c r="Z24" s="54">
        <v>0</v>
      </c>
      <c r="AA24" s="54">
        <v>0</v>
      </c>
      <c r="AB24" s="54">
        <v>0</v>
      </c>
      <c r="AC24" s="55">
        <v>639.90879524759748</v>
      </c>
    </row>
    <row r="25" spans="1:29" x14ac:dyDescent="0.3">
      <c r="A25" s="52">
        <v>24</v>
      </c>
      <c r="B25" s="54">
        <v>78.646188688146481</v>
      </c>
      <c r="C25" s="54">
        <v>50.037807852253174</v>
      </c>
      <c r="D25" s="54">
        <v>107.21111931326777</v>
      </c>
      <c r="E25" s="54">
        <v>10.932438073919023</v>
      </c>
      <c r="F25" s="54">
        <v>13.001397512220173</v>
      </c>
      <c r="G25" s="54">
        <v>22</v>
      </c>
      <c r="H25" s="55">
        <v>281.82895143980664</v>
      </c>
      <c r="I25" s="54">
        <v>1</v>
      </c>
      <c r="J25" s="54">
        <v>1</v>
      </c>
      <c r="K25" s="54">
        <v>0</v>
      </c>
      <c r="L25" s="56">
        <v>0.16</v>
      </c>
      <c r="M25" s="56">
        <v>0.2</v>
      </c>
      <c r="N25" s="57">
        <v>4.4999999999999998E-2</v>
      </c>
      <c r="O25" s="57">
        <v>2.5000000000000001E-2</v>
      </c>
      <c r="P25" s="58">
        <v>5.7000000000000009E-2</v>
      </c>
      <c r="Q25" s="59">
        <v>0.15</v>
      </c>
      <c r="R25" s="55">
        <v>631.78030049859183</v>
      </c>
      <c r="S25" s="60">
        <v>1.5E-3</v>
      </c>
      <c r="T25" s="54">
        <v>80</v>
      </c>
      <c r="U25" s="61">
        <v>1.2E-2</v>
      </c>
      <c r="V25" s="55">
        <v>631.78030049859183</v>
      </c>
      <c r="W25" s="54">
        <v>0</v>
      </c>
      <c r="X25" s="54">
        <v>0</v>
      </c>
      <c r="Y25" s="54">
        <v>0</v>
      </c>
      <c r="Z25" s="54">
        <v>0</v>
      </c>
      <c r="AA25" s="54">
        <v>0</v>
      </c>
      <c r="AB25" s="54">
        <v>0</v>
      </c>
      <c r="AC25" s="55">
        <v>631.78030049859183</v>
      </c>
    </row>
    <row r="26" spans="1:29" x14ac:dyDescent="0.3">
      <c r="A26" s="52">
        <v>25</v>
      </c>
      <c r="B26" s="54">
        <v>24.521881632964071</v>
      </c>
      <c r="C26" s="54">
        <v>8.5739196574502614</v>
      </c>
      <c r="D26" s="54">
        <v>26.741252916038842</v>
      </c>
      <c r="E26" s="54">
        <v>8.5079921165157604</v>
      </c>
      <c r="F26" s="54">
        <v>10.52330879441821</v>
      </c>
      <c r="G26" s="54">
        <v>22</v>
      </c>
      <c r="H26" s="55">
        <v>100.86835511738715</v>
      </c>
      <c r="I26" s="54">
        <v>1</v>
      </c>
      <c r="J26" s="54">
        <v>1</v>
      </c>
      <c r="K26" s="54">
        <v>0</v>
      </c>
      <c r="L26" s="56">
        <v>0.16</v>
      </c>
      <c r="M26" s="56">
        <v>0.2</v>
      </c>
      <c r="N26" s="57">
        <v>4.4999999999999998E-2</v>
      </c>
      <c r="O26" s="57">
        <v>2.5000000000000001E-2</v>
      </c>
      <c r="P26" s="58">
        <v>5.7000000000000009E-2</v>
      </c>
      <c r="Q26" s="59">
        <v>0.15</v>
      </c>
      <c r="R26" s="55">
        <v>226.11814499999068</v>
      </c>
      <c r="S26" s="60">
        <v>1.5E-3</v>
      </c>
      <c r="T26" s="54">
        <v>80</v>
      </c>
      <c r="U26" s="61">
        <v>1.2E-2</v>
      </c>
      <c r="V26" s="55">
        <v>250</v>
      </c>
      <c r="W26" s="54">
        <v>25.219298245614031</v>
      </c>
      <c r="X26" s="54">
        <v>25.219298245614031</v>
      </c>
      <c r="Y26" s="54">
        <v>10.087719298245613</v>
      </c>
      <c r="Z26" s="54">
        <v>0</v>
      </c>
      <c r="AA26" s="54">
        <v>25.219298245614027</v>
      </c>
      <c r="AB26" s="54">
        <v>4.2032163742690054</v>
      </c>
      <c r="AC26" s="55">
        <v>339.94883040935667</v>
      </c>
    </row>
    <row r="27" spans="1:29" x14ac:dyDescent="0.3">
      <c r="A27" s="52">
        <v>26</v>
      </c>
      <c r="B27" s="54" t="e">
        <v>#N/A</v>
      </c>
      <c r="C27" s="54">
        <v>14.196135433761</v>
      </c>
      <c r="D27" s="54">
        <v>66.897929962016093</v>
      </c>
      <c r="E27" s="54">
        <v>9.3463606684782619</v>
      </c>
      <c r="F27" s="54">
        <v>11.626006119236884</v>
      </c>
      <c r="G27" s="54">
        <v>22</v>
      </c>
      <c r="H27" s="55" t="e">
        <v>#N/A</v>
      </c>
      <c r="I27" s="54">
        <v>1</v>
      </c>
      <c r="J27" s="54">
        <v>1</v>
      </c>
      <c r="K27" s="54">
        <v>0</v>
      </c>
      <c r="L27" s="56">
        <v>0.16</v>
      </c>
      <c r="M27" s="56">
        <v>0.2</v>
      </c>
      <c r="N27" s="57">
        <v>4.4999999999999998E-2</v>
      </c>
      <c r="O27" s="57">
        <v>2.5000000000000001E-2</v>
      </c>
      <c r="P27" s="58">
        <v>5.7000000000000009E-2</v>
      </c>
      <c r="Q27" s="59">
        <v>0.15</v>
      </c>
      <c r="R27" s="55" t="e">
        <v>#N/A</v>
      </c>
      <c r="S27" s="60">
        <v>1.5E-3</v>
      </c>
      <c r="T27" s="54">
        <v>80</v>
      </c>
      <c r="U27" s="61">
        <v>1.2E-2</v>
      </c>
      <c r="V27" s="55" t="e">
        <v>#N/A</v>
      </c>
      <c r="W27" s="54">
        <v>0</v>
      </c>
      <c r="X27" s="54">
        <v>0</v>
      </c>
      <c r="Y27" s="54">
        <v>0</v>
      </c>
      <c r="Z27" s="54">
        <v>0</v>
      </c>
      <c r="AA27" s="54">
        <v>25.219298245614027</v>
      </c>
      <c r="AB27" s="54">
        <v>0</v>
      </c>
      <c r="AC27" s="55" t="e">
        <v>#N/A</v>
      </c>
    </row>
    <row r="28" spans="1:29" x14ac:dyDescent="0.3">
      <c r="A28" s="52">
        <v>27</v>
      </c>
      <c r="B28" s="54" t="e">
        <v>#N/A</v>
      </c>
      <c r="C28" s="54">
        <v>1.2491869656521739</v>
      </c>
      <c r="D28" s="54">
        <v>106.02352394121648</v>
      </c>
      <c r="E28" s="54">
        <v>10.498766938901632</v>
      </c>
      <c r="F28" s="54">
        <v>10.52330879441821</v>
      </c>
      <c r="G28" s="54">
        <v>22</v>
      </c>
      <c r="H28" s="55" t="e">
        <v>#N/A</v>
      </c>
      <c r="I28" s="54">
        <v>1</v>
      </c>
      <c r="J28" s="54">
        <v>1</v>
      </c>
      <c r="K28" s="54">
        <v>0</v>
      </c>
      <c r="L28" s="56">
        <v>0.16</v>
      </c>
      <c r="M28" s="56">
        <v>0.2</v>
      </c>
      <c r="N28" s="57">
        <v>4.4999999999999998E-2</v>
      </c>
      <c r="O28" s="57">
        <v>2.5000000000000001E-2</v>
      </c>
      <c r="P28" s="58">
        <v>5.7000000000000009E-2</v>
      </c>
      <c r="Q28" s="59">
        <v>0.15</v>
      </c>
      <c r="R28" s="55" t="e">
        <v>#N/A</v>
      </c>
      <c r="S28" s="60">
        <v>1.5E-3</v>
      </c>
      <c r="T28" s="54">
        <v>80</v>
      </c>
      <c r="U28" s="61">
        <v>1.2E-2</v>
      </c>
      <c r="V28" s="55" t="e">
        <v>#N/A</v>
      </c>
      <c r="W28" s="54">
        <v>0</v>
      </c>
      <c r="X28" s="54">
        <v>0</v>
      </c>
      <c r="Y28" s="54">
        <v>0</v>
      </c>
      <c r="Z28" s="54">
        <v>0</v>
      </c>
      <c r="AA28" s="54">
        <v>0</v>
      </c>
      <c r="AB28" s="54">
        <v>0</v>
      </c>
      <c r="AC28" s="55" t="e">
        <v>#N/A</v>
      </c>
    </row>
    <row r="29" spans="1:29" x14ac:dyDescent="0.3">
      <c r="A29" s="52">
        <v>28</v>
      </c>
      <c r="B29" s="54" t="e">
        <v>#N/A</v>
      </c>
      <c r="C29" s="54">
        <v>19.818351210071739</v>
      </c>
      <c r="D29" s="54">
        <v>67.545546589086229</v>
      </c>
      <c r="E29" s="54">
        <v>9.3463606684782619</v>
      </c>
      <c r="F29" s="54">
        <v>13.001397512220173</v>
      </c>
      <c r="G29" s="54">
        <v>22</v>
      </c>
      <c r="H29" s="55" t="e">
        <v>#N/A</v>
      </c>
      <c r="I29" s="54">
        <v>1</v>
      </c>
      <c r="J29" s="54">
        <v>1</v>
      </c>
      <c r="K29" s="54">
        <v>0</v>
      </c>
      <c r="L29" s="56">
        <v>0.16</v>
      </c>
      <c r="M29" s="56">
        <v>0.2</v>
      </c>
      <c r="N29" s="57">
        <v>4.4999999999999998E-2</v>
      </c>
      <c r="O29" s="57">
        <v>2.5000000000000001E-2</v>
      </c>
      <c r="P29" s="58">
        <v>5.7000000000000009E-2</v>
      </c>
      <c r="Q29" s="59">
        <v>0.15</v>
      </c>
      <c r="R29" s="55" t="e">
        <v>#N/A</v>
      </c>
      <c r="S29" s="60">
        <v>1.5E-3</v>
      </c>
      <c r="T29" s="54">
        <v>80</v>
      </c>
      <c r="U29" s="61">
        <v>1.2E-2</v>
      </c>
      <c r="V29" s="55" t="e">
        <v>#N/A</v>
      </c>
      <c r="W29" s="54">
        <v>0</v>
      </c>
      <c r="X29" s="54">
        <v>0</v>
      </c>
      <c r="Y29" s="54">
        <v>0</v>
      </c>
      <c r="Z29" s="54">
        <v>0</v>
      </c>
      <c r="AA29" s="54">
        <v>0</v>
      </c>
      <c r="AB29" s="54">
        <v>0</v>
      </c>
      <c r="AC29" s="55" t="e">
        <v>#N/A</v>
      </c>
    </row>
    <row r="30" spans="1:29" x14ac:dyDescent="0.3">
      <c r="A30" s="52">
        <v>29</v>
      </c>
      <c r="B30" s="54">
        <v>56.205442428926069</v>
      </c>
      <c r="C30" s="54">
        <v>62.125565525386435</v>
      </c>
      <c r="D30" s="54">
        <v>90.54207403723855</v>
      </c>
      <c r="E30" s="54">
        <v>10.932438073919023</v>
      </c>
      <c r="F30" s="54">
        <v>21.660551775086812</v>
      </c>
      <c r="G30" s="54">
        <v>22</v>
      </c>
      <c r="H30" s="55">
        <v>263.46607184055688</v>
      </c>
      <c r="I30" s="54">
        <v>1</v>
      </c>
      <c r="J30" s="54">
        <v>1</v>
      </c>
      <c r="K30" s="54">
        <v>0</v>
      </c>
      <c r="L30" s="56">
        <v>0.16</v>
      </c>
      <c r="M30" s="56">
        <v>0.2</v>
      </c>
      <c r="N30" s="57">
        <v>4.4999999999999998E-2</v>
      </c>
      <c r="O30" s="57">
        <v>2.5000000000000001E-2</v>
      </c>
      <c r="P30" s="58">
        <v>5.7000000000000009E-2</v>
      </c>
      <c r="Q30" s="59">
        <v>0.15</v>
      </c>
      <c r="R30" s="55">
        <v>590.61595051976678</v>
      </c>
      <c r="S30" s="60">
        <v>1.5E-3</v>
      </c>
      <c r="T30" s="54">
        <v>80</v>
      </c>
      <c r="U30" s="61">
        <v>1.2E-2</v>
      </c>
      <c r="V30" s="55">
        <v>590.61595051976678</v>
      </c>
      <c r="W30" s="54">
        <v>0</v>
      </c>
      <c r="X30" s="54">
        <v>0</v>
      </c>
      <c r="Y30" s="54">
        <v>0</v>
      </c>
      <c r="Z30" s="54">
        <v>0</v>
      </c>
      <c r="AA30" s="54">
        <v>0</v>
      </c>
      <c r="AB30" s="54">
        <v>0</v>
      </c>
      <c r="AC30" s="55">
        <v>590.61595051976678</v>
      </c>
    </row>
    <row r="31" spans="1:29" x14ac:dyDescent="0.3">
      <c r="A31" s="52">
        <v>30</v>
      </c>
      <c r="B31" s="54">
        <v>31.630583096091872</v>
      </c>
      <c r="C31" s="54">
        <v>35.173482310564829</v>
      </c>
      <c r="D31" s="54">
        <v>76.499708316103622</v>
      </c>
      <c r="E31" s="54">
        <v>7.9444065682065217</v>
      </c>
      <c r="F31" s="54">
        <v>8.9448124752554783</v>
      </c>
      <c r="G31" s="54">
        <v>22</v>
      </c>
      <c r="H31" s="55">
        <v>182.19299276622232</v>
      </c>
      <c r="I31" s="54">
        <v>1</v>
      </c>
      <c r="J31" s="54">
        <v>1</v>
      </c>
      <c r="K31" s="54">
        <v>0</v>
      </c>
      <c r="L31" s="56">
        <v>0.16</v>
      </c>
      <c r="M31" s="56">
        <v>0.2</v>
      </c>
      <c r="N31" s="57">
        <v>4.4999999999999998E-2</v>
      </c>
      <c r="O31" s="57">
        <v>2.5000000000000001E-2</v>
      </c>
      <c r="P31" s="58">
        <v>5.7000000000000009E-2</v>
      </c>
      <c r="Q31" s="59">
        <v>0.15</v>
      </c>
      <c r="R31" s="55">
        <v>408.42483758509877</v>
      </c>
      <c r="S31" s="60">
        <v>1.5E-3</v>
      </c>
      <c r="T31" s="54">
        <v>80</v>
      </c>
      <c r="U31" s="61">
        <v>1.2E-2</v>
      </c>
      <c r="V31" s="55">
        <v>408.42483758509877</v>
      </c>
      <c r="W31" s="54">
        <v>0</v>
      </c>
      <c r="X31" s="54">
        <v>0</v>
      </c>
      <c r="Y31" s="54">
        <v>0</v>
      </c>
      <c r="Z31" s="54">
        <v>0</v>
      </c>
      <c r="AA31" s="54">
        <v>0</v>
      </c>
      <c r="AB31" s="54">
        <v>0</v>
      </c>
      <c r="AC31" s="55">
        <v>408.42483758509877</v>
      </c>
    </row>
    <row r="32" spans="1:29" x14ac:dyDescent="0.3">
      <c r="A32" s="52">
        <v>31</v>
      </c>
      <c r="B32" s="54">
        <v>107.12397361212432</v>
      </c>
      <c r="C32" s="54">
        <v>62.125565525386435</v>
      </c>
      <c r="D32" s="54">
        <v>116.27237333066607</v>
      </c>
      <c r="E32" s="54">
        <v>7.4397030921086973</v>
      </c>
      <c r="F32" s="54">
        <v>14.901315200252348</v>
      </c>
      <c r="G32" s="54">
        <v>22</v>
      </c>
      <c r="H32" s="55">
        <v>329.86293076053784</v>
      </c>
      <c r="I32" s="54">
        <v>1</v>
      </c>
      <c r="J32" s="54">
        <v>1</v>
      </c>
      <c r="K32" s="54">
        <v>0</v>
      </c>
      <c r="L32" s="56">
        <v>0.16</v>
      </c>
      <c r="M32" s="56">
        <v>0.2</v>
      </c>
      <c r="N32" s="57">
        <v>4.4999999999999998E-2</v>
      </c>
      <c r="O32" s="57">
        <v>2.5000000000000001E-2</v>
      </c>
      <c r="P32" s="58">
        <v>5.7000000000000009E-2</v>
      </c>
      <c r="Q32" s="59">
        <v>0.15</v>
      </c>
      <c r="R32" s="55">
        <v>739.45881164642981</v>
      </c>
      <c r="S32" s="60">
        <v>1.5E-3</v>
      </c>
      <c r="T32" s="54">
        <v>80</v>
      </c>
      <c r="U32" s="61">
        <v>1.2E-2</v>
      </c>
      <c r="V32" s="55">
        <v>739.45881164642981</v>
      </c>
      <c r="W32" s="54">
        <v>0</v>
      </c>
      <c r="X32" s="54">
        <v>0</v>
      </c>
      <c r="Y32" s="54">
        <v>0</v>
      </c>
      <c r="Z32" s="54">
        <v>0</v>
      </c>
      <c r="AA32" s="54">
        <v>0</v>
      </c>
      <c r="AB32" s="54">
        <v>0</v>
      </c>
      <c r="AC32" s="55">
        <v>739.45881164642981</v>
      </c>
    </row>
    <row r="33" spans="1:29" x14ac:dyDescent="0.3">
      <c r="A33" s="52">
        <v>32</v>
      </c>
      <c r="B33" s="54">
        <v>78.646188688146481</v>
      </c>
      <c r="C33" s="54">
        <v>50.037807852253174</v>
      </c>
      <c r="D33" s="54">
        <v>107.21111931326777</v>
      </c>
      <c r="E33" s="54">
        <v>10.932438073919023</v>
      </c>
      <c r="F33" s="54">
        <v>13.001397512220173</v>
      </c>
      <c r="G33" s="54">
        <v>22</v>
      </c>
      <c r="H33" s="55">
        <v>281.82895143980664</v>
      </c>
      <c r="I33" s="54">
        <v>1</v>
      </c>
      <c r="J33" s="54">
        <v>1</v>
      </c>
      <c r="K33" s="54">
        <v>0</v>
      </c>
      <c r="L33" s="56">
        <v>0.16</v>
      </c>
      <c r="M33" s="56">
        <v>0.2</v>
      </c>
      <c r="N33" s="57">
        <v>4.4999999999999998E-2</v>
      </c>
      <c r="O33" s="57">
        <v>2.5000000000000001E-2</v>
      </c>
      <c r="P33" s="58">
        <v>5.7000000000000009E-2</v>
      </c>
      <c r="Q33" s="59">
        <v>0.15</v>
      </c>
      <c r="R33" s="55">
        <v>631.78030049859183</v>
      </c>
      <c r="S33" s="60">
        <v>1.5E-3</v>
      </c>
      <c r="T33" s="54">
        <v>80</v>
      </c>
      <c r="U33" s="61">
        <v>1.2E-2</v>
      </c>
      <c r="V33" s="55">
        <v>631.78030049859183</v>
      </c>
      <c r="W33" s="54">
        <v>0</v>
      </c>
      <c r="X33" s="54">
        <v>0</v>
      </c>
      <c r="Y33" s="54">
        <v>0</v>
      </c>
      <c r="Z33" s="54">
        <v>0</v>
      </c>
      <c r="AA33" s="54">
        <v>0</v>
      </c>
      <c r="AB33" s="54">
        <v>0</v>
      </c>
      <c r="AC33" s="55">
        <v>631.78030049859183</v>
      </c>
    </row>
    <row r="34" spans="1:29" x14ac:dyDescent="0.3">
      <c r="A34" s="52">
        <v>33</v>
      </c>
      <c r="B34" s="54">
        <v>14.356399565281521</v>
      </c>
      <c r="C34" s="54">
        <v>8.5739196574502614</v>
      </c>
      <c r="D34" s="54">
        <v>26.741252916038842</v>
      </c>
      <c r="E34" s="54">
        <v>8.5079921165157604</v>
      </c>
      <c r="F34" s="54">
        <v>10.52330879441821</v>
      </c>
      <c r="G34" s="54">
        <v>22</v>
      </c>
      <c r="H34" s="55">
        <v>90.702873049704593</v>
      </c>
      <c r="I34" s="54">
        <v>1</v>
      </c>
      <c r="J34" s="54">
        <v>1</v>
      </c>
      <c r="K34" s="54">
        <v>0</v>
      </c>
      <c r="L34" s="56">
        <v>0.16</v>
      </c>
      <c r="M34" s="56">
        <v>0.2</v>
      </c>
      <c r="N34" s="57">
        <v>4.4999999999999998E-2</v>
      </c>
      <c r="O34" s="57">
        <v>2.5000000000000001E-2</v>
      </c>
      <c r="P34" s="58">
        <v>5.7000000000000009E-2</v>
      </c>
      <c r="Q34" s="59">
        <v>0.15</v>
      </c>
      <c r="R34" s="55">
        <v>203.33002730440597</v>
      </c>
      <c r="S34" s="60">
        <v>1.5E-3</v>
      </c>
      <c r="T34" s="54">
        <v>80</v>
      </c>
      <c r="U34" s="61">
        <v>1.2E-2</v>
      </c>
      <c r="V34" s="55">
        <v>250</v>
      </c>
      <c r="W34" s="54">
        <v>0</v>
      </c>
      <c r="X34" s="54">
        <v>0</v>
      </c>
      <c r="Y34" s="54">
        <v>0</v>
      </c>
      <c r="Z34" s="54">
        <v>0</v>
      </c>
      <c r="AA34" s="54">
        <v>0</v>
      </c>
      <c r="AB34" s="54">
        <v>0</v>
      </c>
      <c r="AC34" s="55">
        <v>250</v>
      </c>
    </row>
    <row r="35" spans="1:29" x14ac:dyDescent="0.3">
      <c r="A35" s="52">
        <v>34</v>
      </c>
      <c r="B35" s="54">
        <v>46.043616309433993</v>
      </c>
      <c r="C35" s="54">
        <v>14.196135433761</v>
      </c>
      <c r="D35" s="54">
        <v>66.897929962016093</v>
      </c>
      <c r="E35" s="54">
        <v>9.3463606684782619</v>
      </c>
      <c r="F35" s="54">
        <v>11.626006119236884</v>
      </c>
      <c r="G35" s="54">
        <v>22</v>
      </c>
      <c r="H35" s="55">
        <v>170.11004849292624</v>
      </c>
      <c r="I35" s="54">
        <v>1</v>
      </c>
      <c r="J35" s="54">
        <v>1</v>
      </c>
      <c r="K35" s="54">
        <v>0</v>
      </c>
      <c r="L35" s="56">
        <v>0.16</v>
      </c>
      <c r="M35" s="56">
        <v>0.2</v>
      </c>
      <c r="N35" s="57">
        <v>4.4999999999999998E-2</v>
      </c>
      <c r="O35" s="57">
        <v>2.5000000000000001E-2</v>
      </c>
      <c r="P35" s="58">
        <v>5.7000000000000009E-2</v>
      </c>
      <c r="Q35" s="59">
        <v>0.15</v>
      </c>
      <c r="R35" s="55">
        <v>381.33831533501979</v>
      </c>
      <c r="S35" s="60">
        <v>1.5E-3</v>
      </c>
      <c r="T35" s="54">
        <v>80</v>
      </c>
      <c r="U35" s="61">
        <v>1.2E-2</v>
      </c>
      <c r="V35" s="55">
        <v>381.33831533501979</v>
      </c>
      <c r="W35" s="54">
        <v>25.219298245614031</v>
      </c>
      <c r="X35" s="54">
        <v>0</v>
      </c>
      <c r="Y35" s="54">
        <v>0</v>
      </c>
      <c r="Z35" s="54">
        <v>0</v>
      </c>
      <c r="AA35" s="54">
        <v>0</v>
      </c>
      <c r="AB35" s="54">
        <v>0</v>
      </c>
      <c r="AC35" s="55">
        <v>406.55761358063381</v>
      </c>
    </row>
    <row r="36" spans="1:29" x14ac:dyDescent="0.3">
      <c r="A36" s="52">
        <v>35</v>
      </c>
      <c r="B36" s="54">
        <v>17.003907503073975</v>
      </c>
      <c r="C36" s="54">
        <v>1.2491869656521739</v>
      </c>
      <c r="D36" s="54">
        <v>106.02352394121648</v>
      </c>
      <c r="E36" s="54">
        <v>10.498766938901632</v>
      </c>
      <c r="F36" s="54">
        <v>10.52330879441821</v>
      </c>
      <c r="G36" s="54">
        <v>22</v>
      </c>
      <c r="H36" s="55">
        <v>167.29869414326245</v>
      </c>
      <c r="I36" s="54">
        <v>1</v>
      </c>
      <c r="J36" s="54">
        <v>1</v>
      </c>
      <c r="K36" s="54">
        <v>0</v>
      </c>
      <c r="L36" s="56">
        <v>0.16</v>
      </c>
      <c r="M36" s="56">
        <v>0.2</v>
      </c>
      <c r="N36" s="57">
        <v>4.4999999999999998E-2</v>
      </c>
      <c r="O36" s="57">
        <v>2.5000000000000001E-2</v>
      </c>
      <c r="P36" s="58">
        <v>5.7000000000000009E-2</v>
      </c>
      <c r="Q36" s="59">
        <v>0.15</v>
      </c>
      <c r="R36" s="55">
        <v>375.03605899561751</v>
      </c>
      <c r="S36" s="60">
        <v>1.5E-3</v>
      </c>
      <c r="T36" s="54">
        <v>80</v>
      </c>
      <c r="U36" s="61">
        <v>1.2E-2</v>
      </c>
      <c r="V36" s="55">
        <v>375.03605899561751</v>
      </c>
      <c r="W36" s="54">
        <v>25.219298245614031</v>
      </c>
      <c r="X36" s="54">
        <v>0</v>
      </c>
      <c r="Y36" s="54">
        <v>0</v>
      </c>
      <c r="Z36" s="54">
        <v>0</v>
      </c>
      <c r="AA36" s="54">
        <v>0</v>
      </c>
      <c r="AB36" s="54">
        <v>0</v>
      </c>
      <c r="AC36" s="55">
        <v>400.25535724123154</v>
      </c>
    </row>
    <row r="37" spans="1:29" x14ac:dyDescent="0.3">
      <c r="A37" s="52">
        <v>36</v>
      </c>
      <c r="B37" s="54">
        <v>25.839677472854358</v>
      </c>
      <c r="C37" s="54">
        <v>19.818351210071739</v>
      </c>
      <c r="D37" s="54">
        <v>67.545546589086229</v>
      </c>
      <c r="E37" s="54">
        <v>9.3463606684782619</v>
      </c>
      <c r="F37" s="54">
        <v>13.001397512220173</v>
      </c>
      <c r="G37" s="54">
        <v>22</v>
      </c>
      <c r="H37" s="55">
        <v>157.55133345271076</v>
      </c>
      <c r="I37" s="54">
        <v>1</v>
      </c>
      <c r="J37" s="54">
        <v>1</v>
      </c>
      <c r="K37" s="54">
        <v>0</v>
      </c>
      <c r="L37" s="56">
        <v>0.16</v>
      </c>
      <c r="M37" s="56">
        <v>0.2</v>
      </c>
      <c r="N37" s="57">
        <v>4.4999999999999998E-2</v>
      </c>
      <c r="O37" s="57">
        <v>2.5000000000000001E-2</v>
      </c>
      <c r="P37" s="58">
        <v>5.7000000000000009E-2</v>
      </c>
      <c r="Q37" s="59">
        <v>0.15</v>
      </c>
      <c r="R37" s="55">
        <v>353.18525043005332</v>
      </c>
      <c r="S37" s="60">
        <v>1.5E-3</v>
      </c>
      <c r="T37" s="54">
        <v>80</v>
      </c>
      <c r="U37" s="61">
        <v>1.2E-2</v>
      </c>
      <c r="V37" s="55">
        <v>353.18525043005332</v>
      </c>
      <c r="W37" s="54">
        <v>0</v>
      </c>
      <c r="X37" s="54">
        <v>0</v>
      </c>
      <c r="Y37" s="54">
        <v>0</v>
      </c>
      <c r="Z37" s="54">
        <v>0</v>
      </c>
      <c r="AA37" s="54">
        <v>0</v>
      </c>
      <c r="AB37" s="54">
        <v>0</v>
      </c>
      <c r="AC37" s="55">
        <v>353.18525043005332</v>
      </c>
    </row>
    <row r="38" spans="1:29" x14ac:dyDescent="0.3">
      <c r="A38" s="52">
        <v>37</v>
      </c>
      <c r="B38" s="54">
        <v>56.205442428926069</v>
      </c>
      <c r="C38" s="54">
        <v>62.125565525386435</v>
      </c>
      <c r="D38" s="54">
        <v>90.54207403723855</v>
      </c>
      <c r="E38" s="54">
        <v>10.932438073919023</v>
      </c>
      <c r="F38" s="54">
        <v>21.660551775086812</v>
      </c>
      <c r="G38" s="54">
        <v>22</v>
      </c>
      <c r="H38" s="55">
        <v>263.46607184055688</v>
      </c>
      <c r="I38" s="54">
        <v>1</v>
      </c>
      <c r="J38" s="54">
        <v>1</v>
      </c>
      <c r="K38" s="54">
        <v>0</v>
      </c>
      <c r="L38" s="56">
        <v>0.16</v>
      </c>
      <c r="M38" s="56">
        <v>0.2</v>
      </c>
      <c r="N38" s="57">
        <v>4.4999999999999998E-2</v>
      </c>
      <c r="O38" s="57">
        <v>2.5000000000000001E-2</v>
      </c>
      <c r="P38" s="58">
        <v>5.7000000000000009E-2</v>
      </c>
      <c r="Q38" s="59">
        <v>0.15</v>
      </c>
      <c r="R38" s="55">
        <v>590.61595051976678</v>
      </c>
      <c r="S38" s="60">
        <v>1.5E-3</v>
      </c>
      <c r="T38" s="54">
        <v>80</v>
      </c>
      <c r="U38" s="61">
        <v>1.2E-2</v>
      </c>
      <c r="V38" s="55">
        <v>590.61595051976678</v>
      </c>
      <c r="W38" s="54">
        <v>0</v>
      </c>
      <c r="X38" s="54">
        <v>0</v>
      </c>
      <c r="Y38" s="54">
        <v>0</v>
      </c>
      <c r="Z38" s="54">
        <v>0</v>
      </c>
      <c r="AA38" s="54">
        <v>0</v>
      </c>
      <c r="AB38" s="54">
        <v>0</v>
      </c>
      <c r="AC38" s="55">
        <v>590.61595051976678</v>
      </c>
    </row>
    <row r="39" spans="1:29" x14ac:dyDescent="0.3">
      <c r="A39" s="52">
        <v>38</v>
      </c>
      <c r="B39" s="54">
        <v>189.61984704545691</v>
      </c>
      <c r="C39" s="54">
        <v>41.38056742419392</v>
      </c>
      <c r="D39" s="54">
        <v>89.999656842474863</v>
      </c>
      <c r="E39" s="54">
        <v>9.3463606684782619</v>
      </c>
      <c r="F39" s="54">
        <v>10.52330879441821</v>
      </c>
      <c r="G39" s="54">
        <v>22</v>
      </c>
      <c r="H39" s="55">
        <v>362.86974077502214</v>
      </c>
      <c r="I39" s="54">
        <v>1</v>
      </c>
      <c r="J39" s="54">
        <v>1</v>
      </c>
      <c r="K39" s="54">
        <v>0</v>
      </c>
      <c r="L39" s="56">
        <v>0.16</v>
      </c>
      <c r="M39" s="56">
        <v>0.2</v>
      </c>
      <c r="N39" s="57">
        <v>4.4999999999999998E-2</v>
      </c>
      <c r="O39" s="57">
        <v>2.5000000000000001E-2</v>
      </c>
      <c r="P39" s="58">
        <v>5.7000000000000009E-2</v>
      </c>
      <c r="Q39" s="59">
        <v>0.15</v>
      </c>
      <c r="R39" s="55">
        <v>813.4506859479053</v>
      </c>
      <c r="S39" s="60">
        <v>1.5E-3</v>
      </c>
      <c r="T39" s="54">
        <v>80</v>
      </c>
      <c r="U39" s="61">
        <v>1.2E-2</v>
      </c>
      <c r="V39" s="55">
        <v>813.4506859479053</v>
      </c>
      <c r="W39" s="54">
        <v>0</v>
      </c>
      <c r="X39" s="54">
        <v>0</v>
      </c>
      <c r="Y39" s="54">
        <v>0</v>
      </c>
      <c r="Z39" s="54">
        <v>0</v>
      </c>
      <c r="AA39" s="54">
        <v>0</v>
      </c>
      <c r="AB39" s="54">
        <v>0</v>
      </c>
      <c r="AC39" s="55">
        <v>813.4506859479053</v>
      </c>
    </row>
    <row r="40" spans="1:29" x14ac:dyDescent="0.3">
      <c r="A40" s="52">
        <v>39</v>
      </c>
      <c r="B40" s="54">
        <v>319.57583971865483</v>
      </c>
      <c r="C40" s="54">
        <v>62.125565525386435</v>
      </c>
      <c r="D40" s="54">
        <v>116.27237333066607</v>
      </c>
      <c r="E40" s="54">
        <v>7.4397030921086973</v>
      </c>
      <c r="F40" s="54">
        <v>14.901315200252348</v>
      </c>
      <c r="G40" s="54">
        <v>22</v>
      </c>
      <c r="H40" s="55">
        <v>542.31479686706837</v>
      </c>
      <c r="I40" s="54">
        <v>1</v>
      </c>
      <c r="J40" s="54">
        <v>1</v>
      </c>
      <c r="K40" s="54">
        <v>0</v>
      </c>
      <c r="L40" s="56">
        <v>0.16</v>
      </c>
      <c r="M40" s="56">
        <v>0.2</v>
      </c>
      <c r="N40" s="57">
        <v>4.4999999999999998E-2</v>
      </c>
      <c r="O40" s="57">
        <v>2.5000000000000001E-2</v>
      </c>
      <c r="P40" s="58">
        <v>5.7000000000000009E-2</v>
      </c>
      <c r="Q40" s="59">
        <v>0.15</v>
      </c>
      <c r="R40" s="55">
        <v>1215.7154315733501</v>
      </c>
      <c r="S40" s="60">
        <v>1.5E-3</v>
      </c>
      <c r="T40" s="54">
        <v>80</v>
      </c>
      <c r="U40" s="61">
        <v>1.2E-2</v>
      </c>
      <c r="V40" s="55">
        <v>1215.7154315733501</v>
      </c>
      <c r="W40" s="54">
        <v>0</v>
      </c>
      <c r="X40" s="54">
        <v>0</v>
      </c>
      <c r="Y40" s="54">
        <v>10.087719298245613</v>
      </c>
      <c r="Z40" s="54">
        <v>0</v>
      </c>
      <c r="AA40" s="54">
        <v>0</v>
      </c>
      <c r="AB40" s="54">
        <v>0</v>
      </c>
      <c r="AC40" s="55">
        <v>1225.8031508715958</v>
      </c>
    </row>
    <row r="41" spans="1:29" x14ac:dyDescent="0.3">
      <c r="A41" s="52">
        <v>40</v>
      </c>
      <c r="B41" s="54">
        <v>46.043616309433993</v>
      </c>
      <c r="C41" s="54">
        <v>50.037807852253174</v>
      </c>
      <c r="D41" s="54">
        <v>107.21111931326777</v>
      </c>
      <c r="E41" s="54">
        <v>10.932438073919023</v>
      </c>
      <c r="F41" s="54">
        <v>13.001397512220173</v>
      </c>
      <c r="G41" s="54">
        <v>22</v>
      </c>
      <c r="H41" s="55">
        <v>249.22637906109412</v>
      </c>
      <c r="I41" s="54">
        <v>1</v>
      </c>
      <c r="J41" s="54">
        <v>1</v>
      </c>
      <c r="K41" s="54">
        <v>0</v>
      </c>
      <c r="L41" s="56">
        <v>0.16</v>
      </c>
      <c r="M41" s="56">
        <v>0.2</v>
      </c>
      <c r="N41" s="57">
        <v>4.4999999999999998E-2</v>
      </c>
      <c r="O41" s="57">
        <v>2.5000000000000001E-2</v>
      </c>
      <c r="P41" s="58">
        <v>5.7000000000000009E-2</v>
      </c>
      <c r="Q41" s="59">
        <v>0.15</v>
      </c>
      <c r="R41" s="55">
        <v>558.69461193032782</v>
      </c>
      <c r="S41" s="60">
        <v>1.5E-3</v>
      </c>
      <c r="T41" s="54">
        <v>80</v>
      </c>
      <c r="U41" s="61">
        <v>1.2E-2</v>
      </c>
      <c r="V41" s="55">
        <v>558.69461193032782</v>
      </c>
      <c r="W41" s="54">
        <v>0</v>
      </c>
      <c r="X41" s="54">
        <v>0</v>
      </c>
      <c r="Y41" s="54">
        <v>0</v>
      </c>
      <c r="Z41" s="54">
        <v>0</v>
      </c>
      <c r="AA41" s="54">
        <v>0</v>
      </c>
      <c r="AB41" s="54">
        <v>0</v>
      </c>
      <c r="AC41" s="55">
        <v>558.69461193032782</v>
      </c>
    </row>
    <row r="42" spans="1:29" x14ac:dyDescent="0.3">
      <c r="A42" s="52">
        <v>41</v>
      </c>
      <c r="B42" s="54">
        <v>14.356399565281521</v>
      </c>
      <c r="C42" s="54">
        <v>8.5739196574502614</v>
      </c>
      <c r="D42" s="54">
        <v>26.741252916038842</v>
      </c>
      <c r="E42" s="54">
        <v>8.5079921165157604</v>
      </c>
      <c r="F42" s="54">
        <v>10.52330879441821</v>
      </c>
      <c r="G42" s="54">
        <v>22</v>
      </c>
      <c r="H42" s="55">
        <v>90.702873049704593</v>
      </c>
      <c r="I42" s="54">
        <v>1</v>
      </c>
      <c r="J42" s="54">
        <v>1</v>
      </c>
      <c r="K42" s="54">
        <v>0</v>
      </c>
      <c r="L42" s="56">
        <v>0.16</v>
      </c>
      <c r="M42" s="56">
        <v>0.2</v>
      </c>
      <c r="N42" s="57">
        <v>4.4999999999999998E-2</v>
      </c>
      <c r="O42" s="57">
        <v>2.5000000000000001E-2</v>
      </c>
      <c r="P42" s="58">
        <v>5.7000000000000009E-2</v>
      </c>
      <c r="Q42" s="59">
        <v>0.15</v>
      </c>
      <c r="R42" s="55">
        <v>203.33002730440597</v>
      </c>
      <c r="S42" s="60">
        <v>1.5E-3</v>
      </c>
      <c r="T42" s="54">
        <v>80</v>
      </c>
      <c r="U42" s="61">
        <v>1.2E-2</v>
      </c>
      <c r="V42" s="55">
        <v>250</v>
      </c>
      <c r="W42" s="54">
        <v>0</v>
      </c>
      <c r="X42" s="54">
        <v>0</v>
      </c>
      <c r="Y42" s="54">
        <v>0</v>
      </c>
      <c r="Z42" s="54">
        <v>0</v>
      </c>
      <c r="AA42" s="54">
        <v>0</v>
      </c>
      <c r="AB42" s="54">
        <v>0</v>
      </c>
      <c r="AC42" s="55">
        <v>250</v>
      </c>
    </row>
    <row r="43" spans="1:29" x14ac:dyDescent="0.3">
      <c r="A43" s="52">
        <v>42</v>
      </c>
      <c r="B43" s="54">
        <v>234.61995427549724</v>
      </c>
      <c r="C43" s="54">
        <v>14.196135433761</v>
      </c>
      <c r="D43" s="54">
        <v>66.897929962016093</v>
      </c>
      <c r="E43" s="54">
        <v>9.3463606684782619</v>
      </c>
      <c r="F43" s="54">
        <v>11.626006119236884</v>
      </c>
      <c r="G43" s="54">
        <v>22</v>
      </c>
      <c r="H43" s="55">
        <v>358.68638645898943</v>
      </c>
      <c r="I43" s="54">
        <v>1</v>
      </c>
      <c r="J43" s="54">
        <v>1</v>
      </c>
      <c r="K43" s="54">
        <v>0</v>
      </c>
      <c r="L43" s="56">
        <v>0.16</v>
      </c>
      <c r="M43" s="56">
        <v>0.2</v>
      </c>
      <c r="N43" s="57">
        <v>4.4999999999999998E-2</v>
      </c>
      <c r="O43" s="57">
        <v>2.5000000000000001E-2</v>
      </c>
      <c r="P43" s="58">
        <v>5.7000000000000009E-2</v>
      </c>
      <c r="Q43" s="59">
        <v>0.15</v>
      </c>
      <c r="R43" s="55">
        <v>804.07279615562925</v>
      </c>
      <c r="S43" s="60">
        <v>1.5E-3</v>
      </c>
      <c r="T43" s="54">
        <v>80</v>
      </c>
      <c r="U43" s="61">
        <v>1.2E-2</v>
      </c>
      <c r="V43" s="55">
        <v>804.07279615562925</v>
      </c>
      <c r="W43" s="54">
        <v>0</v>
      </c>
      <c r="X43" s="54">
        <v>0</v>
      </c>
      <c r="Y43" s="54">
        <v>0</v>
      </c>
      <c r="Z43" s="54">
        <v>0</v>
      </c>
      <c r="AA43" s="54">
        <v>0</v>
      </c>
      <c r="AB43" s="54">
        <v>0</v>
      </c>
      <c r="AC43" s="55">
        <v>804.07279615562925</v>
      </c>
    </row>
    <row r="44" spans="1:29" x14ac:dyDescent="0.3">
      <c r="A44" s="52">
        <v>43</v>
      </c>
      <c r="B44" s="54">
        <v>17.003907503073975</v>
      </c>
      <c r="C44" s="54">
        <v>1.2491869656521739</v>
      </c>
      <c r="D44" s="54">
        <v>106.02352394121648</v>
      </c>
      <c r="E44" s="54">
        <v>10.498766938901632</v>
      </c>
      <c r="F44" s="54">
        <v>10.52330879441821</v>
      </c>
      <c r="G44" s="54">
        <v>22</v>
      </c>
      <c r="H44" s="55">
        <v>167.29869414326245</v>
      </c>
      <c r="I44" s="54">
        <v>1</v>
      </c>
      <c r="J44" s="54">
        <v>1</v>
      </c>
      <c r="K44" s="54">
        <v>0</v>
      </c>
      <c r="L44" s="56">
        <v>0.16</v>
      </c>
      <c r="M44" s="56">
        <v>0.2</v>
      </c>
      <c r="N44" s="57">
        <v>4.4999999999999998E-2</v>
      </c>
      <c r="O44" s="57">
        <v>2.5000000000000001E-2</v>
      </c>
      <c r="P44" s="58">
        <v>5.7000000000000009E-2</v>
      </c>
      <c r="Q44" s="59">
        <v>0.15</v>
      </c>
      <c r="R44" s="55">
        <v>375.03605899561751</v>
      </c>
      <c r="S44" s="60">
        <v>1.5E-3</v>
      </c>
      <c r="T44" s="54">
        <v>80</v>
      </c>
      <c r="U44" s="61">
        <v>1.2E-2</v>
      </c>
      <c r="V44" s="55">
        <v>375.03605899561751</v>
      </c>
      <c r="W44" s="54">
        <v>0</v>
      </c>
      <c r="X44" s="54">
        <v>0</v>
      </c>
      <c r="Y44" s="54">
        <v>0</v>
      </c>
      <c r="Z44" s="54">
        <v>0</v>
      </c>
      <c r="AA44" s="54">
        <v>0</v>
      </c>
      <c r="AB44" s="54">
        <v>0</v>
      </c>
      <c r="AC44" s="55">
        <v>375.03605899561751</v>
      </c>
    </row>
    <row r="45" spans="1:29" x14ac:dyDescent="0.3">
      <c r="A45" s="52">
        <v>44</v>
      </c>
      <c r="B45" s="54" t="e">
        <v>#N/A</v>
      </c>
      <c r="C45" s="54">
        <v>19.818351210071739</v>
      </c>
      <c r="D45" s="54">
        <v>67.545546589086229</v>
      </c>
      <c r="E45" s="54">
        <v>9.3463606684782619</v>
      </c>
      <c r="F45" s="54">
        <v>13.001397512220173</v>
      </c>
      <c r="G45" s="54">
        <v>22</v>
      </c>
      <c r="H45" s="55" t="e">
        <v>#N/A</v>
      </c>
      <c r="I45" s="54">
        <v>1</v>
      </c>
      <c r="J45" s="54">
        <v>1</v>
      </c>
      <c r="K45" s="54">
        <v>0</v>
      </c>
      <c r="L45" s="56">
        <v>0.16</v>
      </c>
      <c r="M45" s="56">
        <v>0.2</v>
      </c>
      <c r="N45" s="57">
        <v>4.4999999999999998E-2</v>
      </c>
      <c r="O45" s="57">
        <v>2.5000000000000001E-2</v>
      </c>
      <c r="P45" s="58">
        <v>5.7000000000000009E-2</v>
      </c>
      <c r="Q45" s="59">
        <v>0.15</v>
      </c>
      <c r="R45" s="55" t="e">
        <v>#N/A</v>
      </c>
      <c r="S45" s="60">
        <v>1.5E-3</v>
      </c>
      <c r="T45" s="54">
        <v>80</v>
      </c>
      <c r="U45" s="61">
        <v>1.2E-2</v>
      </c>
      <c r="V45" s="55" t="e">
        <v>#N/A</v>
      </c>
      <c r="W45" s="54">
        <v>0</v>
      </c>
      <c r="X45" s="54">
        <v>0</v>
      </c>
      <c r="Y45" s="54">
        <v>0</v>
      </c>
      <c r="Z45" s="54">
        <v>0</v>
      </c>
      <c r="AA45" s="54">
        <v>0</v>
      </c>
      <c r="AB45" s="54">
        <v>0</v>
      </c>
      <c r="AC45" s="55" t="e">
        <v>#N/A</v>
      </c>
    </row>
    <row r="46" spans="1:29" x14ac:dyDescent="0.3">
      <c r="A46" s="52">
        <v>45</v>
      </c>
      <c r="B46" s="54">
        <v>56.205442428926069</v>
      </c>
      <c r="C46" s="54">
        <v>62.125565525386435</v>
      </c>
      <c r="D46" s="54">
        <v>90.54207403723855</v>
      </c>
      <c r="E46" s="54">
        <v>10.932438073919023</v>
      </c>
      <c r="F46" s="54">
        <v>21.660551775086812</v>
      </c>
      <c r="G46" s="54">
        <v>22</v>
      </c>
      <c r="H46" s="55">
        <v>263.46607184055688</v>
      </c>
      <c r="I46" s="54">
        <v>1</v>
      </c>
      <c r="J46" s="54">
        <v>1</v>
      </c>
      <c r="K46" s="54">
        <v>0</v>
      </c>
      <c r="L46" s="56">
        <v>0.16</v>
      </c>
      <c r="M46" s="56">
        <v>0.2</v>
      </c>
      <c r="N46" s="57">
        <v>4.4999999999999998E-2</v>
      </c>
      <c r="O46" s="57">
        <v>2.5000000000000001E-2</v>
      </c>
      <c r="P46" s="58">
        <v>5.7000000000000009E-2</v>
      </c>
      <c r="Q46" s="59">
        <v>0.15</v>
      </c>
      <c r="R46" s="55">
        <v>590.61595051976678</v>
      </c>
      <c r="S46" s="60">
        <v>1.5E-3</v>
      </c>
      <c r="T46" s="54">
        <v>80</v>
      </c>
      <c r="U46" s="61">
        <v>1.2E-2</v>
      </c>
      <c r="V46" s="55">
        <v>590.61595051976678</v>
      </c>
      <c r="W46" s="54">
        <v>0</v>
      </c>
      <c r="X46" s="54">
        <v>0</v>
      </c>
      <c r="Y46" s="54">
        <v>0</v>
      </c>
      <c r="Z46" s="54">
        <v>0</v>
      </c>
      <c r="AA46" s="54">
        <v>0</v>
      </c>
      <c r="AB46" s="54">
        <v>0</v>
      </c>
      <c r="AC46" s="55">
        <v>590.61595051976678</v>
      </c>
    </row>
    <row r="47" spans="1:29" x14ac:dyDescent="0.3">
      <c r="A47" s="52">
        <v>46</v>
      </c>
      <c r="B47" s="54">
        <v>37.212450701284553</v>
      </c>
      <c r="C47" s="54">
        <v>41.38056742419392</v>
      </c>
      <c r="D47" s="54">
        <v>89.999656842474863</v>
      </c>
      <c r="E47" s="54">
        <v>9.3463606684782619</v>
      </c>
      <c r="F47" s="54">
        <v>10.52330879441821</v>
      </c>
      <c r="G47" s="54">
        <v>22</v>
      </c>
      <c r="H47" s="55">
        <v>210.46234443084978</v>
      </c>
      <c r="I47" s="54">
        <v>1</v>
      </c>
      <c r="J47" s="54">
        <v>1</v>
      </c>
      <c r="K47" s="54">
        <v>0</v>
      </c>
      <c r="L47" s="56">
        <v>0.16</v>
      </c>
      <c r="M47" s="56">
        <v>0.2</v>
      </c>
      <c r="N47" s="57">
        <v>4.4999999999999998E-2</v>
      </c>
      <c r="O47" s="57">
        <v>2.5000000000000001E-2</v>
      </c>
      <c r="P47" s="58">
        <v>5.7000000000000009E-2</v>
      </c>
      <c r="Q47" s="59">
        <v>0.15</v>
      </c>
      <c r="R47" s="55">
        <v>471.79667854868853</v>
      </c>
      <c r="S47" s="60">
        <v>1.5E-3</v>
      </c>
      <c r="T47" s="54">
        <v>80</v>
      </c>
      <c r="U47" s="61">
        <v>1.2E-2</v>
      </c>
      <c r="V47" s="55">
        <v>471.79667854868853</v>
      </c>
      <c r="W47" s="54">
        <v>0</v>
      </c>
      <c r="X47" s="54">
        <v>0</v>
      </c>
      <c r="Y47" s="54">
        <v>0</v>
      </c>
      <c r="Z47" s="54">
        <v>0</v>
      </c>
      <c r="AA47" s="54">
        <v>0</v>
      </c>
      <c r="AB47" s="54">
        <v>0</v>
      </c>
      <c r="AC47" s="55">
        <v>471.79667854868853</v>
      </c>
    </row>
    <row r="48" spans="1:29" x14ac:dyDescent="0.3">
      <c r="A48" s="52">
        <v>47</v>
      </c>
      <c r="B48" s="54">
        <v>62.716009775080046</v>
      </c>
      <c r="C48" s="54">
        <v>62.125565525386435</v>
      </c>
      <c r="D48" s="54">
        <v>116.27237333066607</v>
      </c>
      <c r="E48" s="54">
        <v>7.4397030921086973</v>
      </c>
      <c r="F48" s="54">
        <v>14.901315200252348</v>
      </c>
      <c r="G48" s="54">
        <v>22</v>
      </c>
      <c r="H48" s="55">
        <v>285.45496692349354</v>
      </c>
      <c r="I48" s="54">
        <v>1</v>
      </c>
      <c r="J48" s="54">
        <v>1</v>
      </c>
      <c r="K48" s="54">
        <v>0</v>
      </c>
      <c r="L48" s="56">
        <v>0.16</v>
      </c>
      <c r="M48" s="56">
        <v>0.2</v>
      </c>
      <c r="N48" s="57">
        <v>4.4999999999999998E-2</v>
      </c>
      <c r="O48" s="57">
        <v>2.5000000000000001E-2</v>
      </c>
      <c r="P48" s="58">
        <v>5.7000000000000009E-2</v>
      </c>
      <c r="Q48" s="59">
        <v>0.15</v>
      </c>
      <c r="R48" s="55">
        <v>639.90879524759748</v>
      </c>
      <c r="S48" s="60">
        <v>1.5E-3</v>
      </c>
      <c r="T48" s="54">
        <v>80</v>
      </c>
      <c r="U48" s="61">
        <v>1.2E-2</v>
      </c>
      <c r="V48" s="55">
        <v>639.90879524759748</v>
      </c>
      <c r="W48" s="54">
        <v>0</v>
      </c>
      <c r="X48" s="54">
        <v>0</v>
      </c>
      <c r="Y48" s="54">
        <v>0</v>
      </c>
      <c r="Z48" s="54">
        <v>0</v>
      </c>
      <c r="AA48" s="54">
        <v>0</v>
      </c>
      <c r="AB48" s="54">
        <v>0</v>
      </c>
      <c r="AC48" s="55">
        <v>639.90879524759748</v>
      </c>
    </row>
    <row r="49" spans="1:29" x14ac:dyDescent="0.3">
      <c r="A49" s="52">
        <v>48</v>
      </c>
      <c r="B49" s="54">
        <v>46.043616309433993</v>
      </c>
      <c r="C49" s="54">
        <v>50.037807852253174</v>
      </c>
      <c r="D49" s="54">
        <v>107.21111931326777</v>
      </c>
      <c r="E49" s="54">
        <v>10.932438073919023</v>
      </c>
      <c r="F49" s="54">
        <v>13.001397512220173</v>
      </c>
      <c r="G49" s="54">
        <v>22</v>
      </c>
      <c r="H49" s="55">
        <v>249.22637906109412</v>
      </c>
      <c r="I49" s="54">
        <v>1</v>
      </c>
      <c r="J49" s="54">
        <v>1</v>
      </c>
      <c r="K49" s="54">
        <v>0</v>
      </c>
      <c r="L49" s="56">
        <v>0.16</v>
      </c>
      <c r="M49" s="56">
        <v>0.2</v>
      </c>
      <c r="N49" s="57">
        <v>4.4999999999999998E-2</v>
      </c>
      <c r="O49" s="57">
        <v>2.5000000000000001E-2</v>
      </c>
      <c r="P49" s="58">
        <v>5.7000000000000009E-2</v>
      </c>
      <c r="Q49" s="59">
        <v>0.15</v>
      </c>
      <c r="R49" s="55">
        <v>558.69461193032782</v>
      </c>
      <c r="S49" s="60">
        <v>1.5E-3</v>
      </c>
      <c r="T49" s="54">
        <v>80</v>
      </c>
      <c r="U49" s="61">
        <v>1.2E-2</v>
      </c>
      <c r="V49" s="55">
        <v>558.69461193032782</v>
      </c>
      <c r="W49" s="54">
        <v>0</v>
      </c>
      <c r="X49" s="54">
        <v>0</v>
      </c>
      <c r="Y49" s="54">
        <v>0</v>
      </c>
      <c r="Z49" s="54">
        <v>0</v>
      </c>
      <c r="AA49" s="54">
        <v>0</v>
      </c>
      <c r="AB49" s="54">
        <v>0</v>
      </c>
      <c r="AC49" s="55">
        <v>558.69461193032782</v>
      </c>
    </row>
    <row r="50" spans="1:29" x14ac:dyDescent="0.3">
      <c r="A50" s="52">
        <v>49</v>
      </c>
      <c r="B50" s="54">
        <v>14.356399565281521</v>
      </c>
      <c r="C50" s="54">
        <v>8.5739196574502614</v>
      </c>
      <c r="D50" s="54">
        <v>26.741252916038842</v>
      </c>
      <c r="E50" s="54">
        <v>8.5079921165157604</v>
      </c>
      <c r="F50" s="54">
        <v>10.52330879441821</v>
      </c>
      <c r="G50" s="54">
        <v>22</v>
      </c>
      <c r="H50" s="55">
        <v>90.702873049704593</v>
      </c>
      <c r="I50" s="54">
        <v>1</v>
      </c>
      <c r="J50" s="54">
        <v>1</v>
      </c>
      <c r="K50" s="54">
        <v>0</v>
      </c>
      <c r="L50" s="56">
        <v>0.16</v>
      </c>
      <c r="M50" s="56">
        <v>0.2</v>
      </c>
      <c r="N50" s="57">
        <v>4.4999999999999998E-2</v>
      </c>
      <c r="O50" s="57">
        <v>2.5000000000000001E-2</v>
      </c>
      <c r="P50" s="58">
        <v>5.7000000000000009E-2</v>
      </c>
      <c r="Q50" s="59">
        <v>0.15</v>
      </c>
      <c r="R50" s="55">
        <v>203.33002730440597</v>
      </c>
      <c r="S50" s="60">
        <v>1.5E-3</v>
      </c>
      <c r="T50" s="54">
        <v>80</v>
      </c>
      <c r="U50" s="61">
        <v>1.2E-2</v>
      </c>
      <c r="V50" s="55">
        <v>250</v>
      </c>
      <c r="W50" s="54">
        <v>0</v>
      </c>
      <c r="X50" s="54">
        <v>0</v>
      </c>
      <c r="Y50" s="54">
        <v>0</v>
      </c>
      <c r="Z50" s="54">
        <v>0</v>
      </c>
      <c r="AA50" s="54">
        <v>0</v>
      </c>
      <c r="AB50" s="54">
        <v>0</v>
      </c>
      <c r="AC50" s="55">
        <v>250</v>
      </c>
    </row>
    <row r="51" spans="1:29" x14ac:dyDescent="0.3">
      <c r="A51" s="52">
        <v>50</v>
      </c>
      <c r="B51" s="54">
        <v>14.356399565281521</v>
      </c>
      <c r="C51" s="54">
        <v>8.5739196574502614</v>
      </c>
      <c r="D51" s="54">
        <v>26.741252916038842</v>
      </c>
      <c r="E51" s="54">
        <v>8.5079921165157604</v>
      </c>
      <c r="F51" s="54">
        <v>10.52330879441821</v>
      </c>
      <c r="G51" s="54">
        <v>22</v>
      </c>
      <c r="H51" s="55">
        <v>90.702873049704593</v>
      </c>
      <c r="I51" s="54">
        <v>1</v>
      </c>
      <c r="J51" s="54">
        <v>1</v>
      </c>
      <c r="K51" s="54">
        <v>0</v>
      </c>
      <c r="L51" s="56">
        <v>0.16</v>
      </c>
      <c r="M51" s="56">
        <v>0.2</v>
      </c>
      <c r="N51" s="57">
        <v>4.4999999999999998E-2</v>
      </c>
      <c r="O51" s="57">
        <v>2.5000000000000001E-2</v>
      </c>
      <c r="P51" s="58">
        <v>5.7000000000000009E-2</v>
      </c>
      <c r="Q51" s="59">
        <v>0.15</v>
      </c>
      <c r="R51" s="55">
        <v>203.33002730440597</v>
      </c>
      <c r="S51" s="60">
        <v>1.5E-3</v>
      </c>
      <c r="T51" s="54">
        <v>80</v>
      </c>
      <c r="U51" s="61">
        <v>1.2E-2</v>
      </c>
      <c r="V51" s="55">
        <v>250</v>
      </c>
      <c r="W51" s="54">
        <v>0</v>
      </c>
      <c r="X51" s="54">
        <v>0</v>
      </c>
      <c r="Y51" s="54">
        <v>0</v>
      </c>
      <c r="Z51" s="54">
        <v>0</v>
      </c>
      <c r="AA51" s="54">
        <v>0</v>
      </c>
      <c r="AB51" s="54">
        <v>0</v>
      </c>
      <c r="AC51" s="55">
        <v>250</v>
      </c>
    </row>
    <row r="52" spans="1:29" x14ac:dyDescent="0.3">
      <c r="A52" s="52">
        <v>51</v>
      </c>
      <c r="B52" s="54">
        <v>14.356399565281521</v>
      </c>
      <c r="C52" s="54">
        <v>8.5739196574502614</v>
      </c>
      <c r="D52" s="54">
        <v>26.741252916038842</v>
      </c>
      <c r="E52" s="54">
        <v>8.5079921165157604</v>
      </c>
      <c r="F52" s="54">
        <v>10.52330879441821</v>
      </c>
      <c r="G52" s="54">
        <v>22</v>
      </c>
      <c r="H52" s="55">
        <v>90.702873049704593</v>
      </c>
      <c r="I52" s="54">
        <v>1</v>
      </c>
      <c r="J52" s="54">
        <v>1</v>
      </c>
      <c r="K52" s="54">
        <v>0</v>
      </c>
      <c r="L52" s="56">
        <v>0.16</v>
      </c>
      <c r="M52" s="56">
        <v>0.2</v>
      </c>
      <c r="N52" s="57">
        <v>4.4999999999999998E-2</v>
      </c>
      <c r="O52" s="57">
        <v>2.5000000000000001E-2</v>
      </c>
      <c r="P52" s="58">
        <v>5.7000000000000009E-2</v>
      </c>
      <c r="Q52" s="59">
        <v>0.15</v>
      </c>
      <c r="R52" s="55">
        <v>203.33002730440597</v>
      </c>
      <c r="S52" s="60">
        <v>1.5E-3</v>
      </c>
      <c r="T52" s="54">
        <v>80</v>
      </c>
      <c r="U52" s="61">
        <v>1.2E-2</v>
      </c>
      <c r="V52" s="55">
        <v>250</v>
      </c>
      <c r="W52" s="54">
        <v>0</v>
      </c>
      <c r="X52" s="54">
        <v>0</v>
      </c>
      <c r="Y52" s="54">
        <v>0</v>
      </c>
      <c r="Z52" s="54">
        <v>0</v>
      </c>
      <c r="AA52" s="54">
        <v>0</v>
      </c>
      <c r="AB52" s="54">
        <v>0</v>
      </c>
      <c r="AC52" s="55">
        <v>250</v>
      </c>
    </row>
    <row r="53" spans="1:29" x14ac:dyDescent="0.3">
      <c r="A53" s="52">
        <v>52</v>
      </c>
      <c r="B53" s="54">
        <v>14.356399565281521</v>
      </c>
      <c r="C53" s="54">
        <v>8.5739196574502614</v>
      </c>
      <c r="D53" s="54">
        <v>26.741252916038842</v>
      </c>
      <c r="E53" s="54">
        <v>8.5079921165157604</v>
      </c>
      <c r="F53" s="54">
        <v>10.52330879441821</v>
      </c>
      <c r="G53" s="54">
        <v>22</v>
      </c>
      <c r="H53" s="55">
        <v>90.702873049704593</v>
      </c>
      <c r="I53" s="54">
        <v>1</v>
      </c>
      <c r="J53" s="54">
        <v>1</v>
      </c>
      <c r="K53" s="54">
        <v>0</v>
      </c>
      <c r="L53" s="56">
        <v>0.16</v>
      </c>
      <c r="M53" s="56">
        <v>0.2</v>
      </c>
      <c r="N53" s="57">
        <v>4.4999999999999998E-2</v>
      </c>
      <c r="O53" s="57">
        <v>2.5000000000000001E-2</v>
      </c>
      <c r="P53" s="58">
        <v>5.7000000000000009E-2</v>
      </c>
      <c r="Q53" s="59">
        <v>0.15</v>
      </c>
      <c r="R53" s="55">
        <v>203.33002730440597</v>
      </c>
      <c r="S53" s="60">
        <v>1.5E-3</v>
      </c>
      <c r="T53" s="54">
        <v>80</v>
      </c>
      <c r="U53" s="61">
        <v>1.2E-2</v>
      </c>
      <c r="V53" s="55">
        <v>250</v>
      </c>
      <c r="W53" s="54">
        <v>0</v>
      </c>
      <c r="X53" s="54">
        <v>0</v>
      </c>
      <c r="Y53" s="54">
        <v>0</v>
      </c>
      <c r="Z53" s="54">
        <v>0</v>
      </c>
      <c r="AA53" s="54">
        <v>0</v>
      </c>
      <c r="AB53" s="54">
        <v>0</v>
      </c>
      <c r="AC53" s="55">
        <v>250</v>
      </c>
    </row>
    <row r="54" spans="1:29" x14ac:dyDescent="0.3">
      <c r="A54" s="52">
        <v>53</v>
      </c>
      <c r="B54" s="54">
        <v>14.356399565281521</v>
      </c>
      <c r="C54" s="54">
        <v>8.5739196574502614</v>
      </c>
      <c r="D54" s="54">
        <v>26.741252916038842</v>
      </c>
      <c r="E54" s="54">
        <v>8.5079921165157604</v>
      </c>
      <c r="F54" s="54">
        <v>10.52330879441821</v>
      </c>
      <c r="G54" s="54">
        <v>22</v>
      </c>
      <c r="H54" s="55">
        <v>90.702873049704593</v>
      </c>
      <c r="I54" s="54">
        <v>1</v>
      </c>
      <c r="J54" s="54">
        <v>1</v>
      </c>
      <c r="K54" s="54">
        <v>0</v>
      </c>
      <c r="L54" s="56">
        <v>0.16</v>
      </c>
      <c r="M54" s="56">
        <v>0.2</v>
      </c>
      <c r="N54" s="57">
        <v>4.4999999999999998E-2</v>
      </c>
      <c r="O54" s="57">
        <v>2.5000000000000001E-2</v>
      </c>
      <c r="P54" s="58">
        <v>5.7000000000000009E-2</v>
      </c>
      <c r="Q54" s="59">
        <v>0.15</v>
      </c>
      <c r="R54" s="55">
        <v>203.33002730440597</v>
      </c>
      <c r="S54" s="60">
        <v>1.5E-3</v>
      </c>
      <c r="T54" s="54">
        <v>80</v>
      </c>
      <c r="U54" s="61">
        <v>1.2E-2</v>
      </c>
      <c r="V54" s="55">
        <v>250</v>
      </c>
      <c r="W54" s="54">
        <v>0</v>
      </c>
      <c r="X54" s="54">
        <v>0</v>
      </c>
      <c r="Y54" s="54">
        <v>0</v>
      </c>
      <c r="Z54" s="54">
        <v>0</v>
      </c>
      <c r="AA54" s="54">
        <v>0</v>
      </c>
      <c r="AB54" s="54">
        <v>0</v>
      </c>
      <c r="AC54" s="55">
        <v>250</v>
      </c>
    </row>
    <row r="55" spans="1:29" x14ac:dyDescent="0.3">
      <c r="A55" s="52">
        <v>54</v>
      </c>
      <c r="B55" s="54">
        <v>14.356399565281521</v>
      </c>
      <c r="C55" s="54">
        <v>8.5739196574502614</v>
      </c>
      <c r="D55" s="54">
        <v>26.741252916038842</v>
      </c>
      <c r="E55" s="54">
        <v>8.5079921165157604</v>
      </c>
      <c r="F55" s="54">
        <v>10.52330879441821</v>
      </c>
      <c r="G55" s="54">
        <v>22</v>
      </c>
      <c r="H55" s="55">
        <v>90.702873049704593</v>
      </c>
      <c r="I55" s="54">
        <v>1</v>
      </c>
      <c r="J55" s="54">
        <v>1</v>
      </c>
      <c r="K55" s="54">
        <v>0</v>
      </c>
      <c r="L55" s="56">
        <v>0.16</v>
      </c>
      <c r="M55" s="56">
        <v>0.2</v>
      </c>
      <c r="N55" s="57">
        <v>4.4999999999999998E-2</v>
      </c>
      <c r="O55" s="57">
        <v>2.5000000000000001E-2</v>
      </c>
      <c r="P55" s="58">
        <v>5.7000000000000009E-2</v>
      </c>
      <c r="Q55" s="59">
        <v>0.15</v>
      </c>
      <c r="R55" s="55">
        <v>203.33002730440597</v>
      </c>
      <c r="S55" s="60">
        <v>1.5E-3</v>
      </c>
      <c r="T55" s="54">
        <v>80</v>
      </c>
      <c r="U55" s="61">
        <v>1.2E-2</v>
      </c>
      <c r="V55" s="55">
        <v>250</v>
      </c>
      <c r="W55" s="54">
        <v>0</v>
      </c>
      <c r="X55" s="54">
        <v>0</v>
      </c>
      <c r="Y55" s="54">
        <v>0</v>
      </c>
      <c r="Z55" s="54">
        <v>0</v>
      </c>
      <c r="AA55" s="54">
        <v>0</v>
      </c>
      <c r="AB55" s="54">
        <v>0</v>
      </c>
      <c r="AC55" s="55">
        <v>250</v>
      </c>
    </row>
    <row r="56" spans="1:29" x14ac:dyDescent="0.3">
      <c r="A56" s="52">
        <v>55</v>
      </c>
      <c r="B56" s="54">
        <v>359.34891055886624</v>
      </c>
      <c r="C56" s="54">
        <v>22.6148982361929</v>
      </c>
      <c r="D56" s="54">
        <v>89.49554295467847</v>
      </c>
      <c r="E56" s="54">
        <v>10.803826113260868</v>
      </c>
      <c r="F56" s="54">
        <v>15.859349071689154</v>
      </c>
      <c r="G56" s="54">
        <v>22</v>
      </c>
      <c r="H56" s="55">
        <v>520.12252693468758</v>
      </c>
      <c r="I56" s="54">
        <v>1</v>
      </c>
      <c r="J56" s="54">
        <v>1</v>
      </c>
      <c r="K56" s="54">
        <v>0</v>
      </c>
      <c r="L56" s="56">
        <v>0.16</v>
      </c>
      <c r="M56" s="56">
        <v>0.2</v>
      </c>
      <c r="N56" s="57">
        <v>4.4999999999999998E-2</v>
      </c>
      <c r="O56" s="57">
        <v>2.5000000000000001E-2</v>
      </c>
      <c r="P56" s="58">
        <v>5.7000000000000009E-2</v>
      </c>
      <c r="Q56" s="59">
        <v>0.15</v>
      </c>
      <c r="R56" s="55">
        <v>1165.966678313627</v>
      </c>
      <c r="S56" s="60">
        <v>1.5E-3</v>
      </c>
      <c r="T56" s="54">
        <v>80</v>
      </c>
      <c r="U56" s="61">
        <v>1.2E-2</v>
      </c>
      <c r="V56" s="55">
        <v>1165.966678313627</v>
      </c>
      <c r="W56" s="54">
        <v>0</v>
      </c>
      <c r="X56" s="54">
        <v>0</v>
      </c>
      <c r="Y56" s="54">
        <v>0</v>
      </c>
      <c r="Z56" s="54">
        <v>0</v>
      </c>
      <c r="AA56" s="54">
        <v>0</v>
      </c>
      <c r="AB56" s="54">
        <v>0</v>
      </c>
      <c r="AC56" s="55">
        <v>1165.966678313627</v>
      </c>
    </row>
    <row r="57" spans="1:29" x14ac:dyDescent="0.3">
      <c r="A57" s="52">
        <v>56</v>
      </c>
      <c r="B57" s="54">
        <v>485.14384666349491</v>
      </c>
      <c r="C57" s="54">
        <v>62.125565525386435</v>
      </c>
      <c r="D57" s="54">
        <v>90.54207403723855</v>
      </c>
      <c r="E57" s="54">
        <v>10.932438073919023</v>
      </c>
      <c r="F57" s="54">
        <v>21.660551775086812</v>
      </c>
      <c r="G57" s="54">
        <v>22</v>
      </c>
      <c r="H57" s="55">
        <v>692.40447607512567</v>
      </c>
      <c r="I57" s="54">
        <v>1</v>
      </c>
      <c r="J57" s="54">
        <v>1</v>
      </c>
      <c r="K57" s="54">
        <v>0</v>
      </c>
      <c r="L57" s="56">
        <v>0.16</v>
      </c>
      <c r="M57" s="56">
        <v>0.2</v>
      </c>
      <c r="N57" s="57">
        <v>4.4999999999999998E-2</v>
      </c>
      <c r="O57" s="57">
        <v>2.5000000000000001E-2</v>
      </c>
      <c r="P57" s="58">
        <v>5.7000000000000009E-2</v>
      </c>
      <c r="Q57" s="59">
        <v>0.15</v>
      </c>
      <c r="R57" s="55">
        <v>1552.1737767765972</v>
      </c>
      <c r="S57" s="60">
        <v>1.5E-3</v>
      </c>
      <c r="T57" s="54">
        <v>80</v>
      </c>
      <c r="U57" s="61">
        <v>1.2E-2</v>
      </c>
      <c r="V57" s="55">
        <v>1552.1737767765972</v>
      </c>
      <c r="W57" s="54">
        <v>0</v>
      </c>
      <c r="X57" s="54">
        <v>0</v>
      </c>
      <c r="Y57" s="54">
        <v>0</v>
      </c>
      <c r="Z57" s="54">
        <v>0</v>
      </c>
      <c r="AA57" s="54">
        <v>25.219298245614027</v>
      </c>
      <c r="AB57" s="54">
        <v>0</v>
      </c>
      <c r="AC57" s="55">
        <v>1577.3930750222112</v>
      </c>
    </row>
    <row r="58" spans="1:29" x14ac:dyDescent="0.3">
      <c r="A58" s="52">
        <v>57</v>
      </c>
      <c r="B58" s="54">
        <v>152.71361201078577</v>
      </c>
      <c r="C58" s="54">
        <v>52.287762111769801</v>
      </c>
      <c r="D58" s="54">
        <v>158.75918092129521</v>
      </c>
      <c r="E58" s="54">
        <v>10.803826113260868</v>
      </c>
      <c r="F58" s="54">
        <v>28.353832017471333</v>
      </c>
      <c r="G58" s="54">
        <v>22</v>
      </c>
      <c r="H58" s="55">
        <v>424.918213174583</v>
      </c>
      <c r="I58" s="54">
        <v>1</v>
      </c>
      <c r="J58" s="54">
        <v>1</v>
      </c>
      <c r="K58" s="54">
        <v>0</v>
      </c>
      <c r="L58" s="56">
        <v>0.16</v>
      </c>
      <c r="M58" s="56">
        <v>0.2</v>
      </c>
      <c r="N58" s="57">
        <v>4.4999999999999998E-2</v>
      </c>
      <c r="O58" s="57">
        <v>2.5000000000000001E-2</v>
      </c>
      <c r="P58" s="58">
        <v>5.7000000000000009E-2</v>
      </c>
      <c r="Q58" s="59">
        <v>0.15</v>
      </c>
      <c r="R58" s="55">
        <v>952.54570204828542</v>
      </c>
      <c r="S58" s="60">
        <v>1.5E-3</v>
      </c>
      <c r="T58" s="54">
        <v>80</v>
      </c>
      <c r="U58" s="61">
        <v>1.2E-2</v>
      </c>
      <c r="V58" s="55">
        <v>1500</v>
      </c>
      <c r="W58" s="54">
        <v>0</v>
      </c>
      <c r="X58" s="54">
        <v>0</v>
      </c>
      <c r="Y58" s="54">
        <v>0</v>
      </c>
      <c r="Z58" s="54">
        <v>0</v>
      </c>
      <c r="AA58" s="54">
        <v>0</v>
      </c>
      <c r="AB58" s="54">
        <v>0</v>
      </c>
      <c r="AC58" s="55">
        <v>1500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tint="-0.249977111117893"/>
  </sheetPr>
  <dimension ref="B1:D185"/>
  <sheetViews>
    <sheetView zoomScaleNormal="100" workbookViewId="0">
      <selection activeCell="A2" sqref="A2"/>
    </sheetView>
  </sheetViews>
  <sheetFormatPr defaultColWidth="9.109375" defaultRowHeight="13.8" x14ac:dyDescent="0.3"/>
  <cols>
    <col min="1" max="1" width="1.109375" style="2" customWidth="1" collapsed="1"/>
    <col min="2" max="2" width="18.6640625" style="2" bestFit="1" customWidth="1" collapsed="1"/>
    <col min="3" max="3" width="46.5546875" style="2" bestFit="1" customWidth="1" collapsed="1"/>
    <col min="4" max="16384" width="9.109375" style="2" collapsed="1"/>
  </cols>
  <sheetData>
    <row r="1" spans="2:4" ht="6" customHeight="1" thickBot="1" x14ac:dyDescent="0.35"/>
    <row r="2" spans="2:4" ht="14.4" thickBot="1" x14ac:dyDescent="0.35">
      <c r="B2" s="104" t="s">
        <v>203</v>
      </c>
      <c r="C2" s="106"/>
    </row>
    <row r="3" spans="2:4" x14ac:dyDescent="0.3">
      <c r="B3" s="11">
        <v>1</v>
      </c>
      <c r="C3" s="11" t="s">
        <v>204</v>
      </c>
    </row>
    <row r="4" spans="2:4" x14ac:dyDescent="0.3">
      <c r="B4" s="12">
        <v>2</v>
      </c>
      <c r="C4" s="12" t="s">
        <v>205</v>
      </c>
    </row>
    <row r="5" spans="2:4" x14ac:dyDescent="0.3">
      <c r="B5" s="12">
        <v>3</v>
      </c>
      <c r="C5" s="12" t="s">
        <v>206</v>
      </c>
    </row>
    <row r="6" spans="2:4" x14ac:dyDescent="0.3">
      <c r="B6" s="12">
        <v>4</v>
      </c>
      <c r="C6" s="12" t="s">
        <v>207</v>
      </c>
    </row>
    <row r="7" spans="2:4" x14ac:dyDescent="0.3">
      <c r="B7" s="12">
        <v>5</v>
      </c>
      <c r="C7" s="12" t="s">
        <v>208</v>
      </c>
    </row>
    <row r="8" spans="2:4" ht="14.4" thickBot="1" x14ac:dyDescent="0.35">
      <c r="B8" s="13">
        <v>999</v>
      </c>
      <c r="C8" s="13" t="s">
        <v>28</v>
      </c>
    </row>
    <row r="10" spans="2:4" ht="14.4" thickBot="1" x14ac:dyDescent="0.35"/>
    <row r="11" spans="2:4" ht="14.4" thickBot="1" x14ac:dyDescent="0.35">
      <c r="B11" s="104" t="s">
        <v>1</v>
      </c>
      <c r="C11" s="106"/>
    </row>
    <row r="12" spans="2:4" x14ac:dyDescent="0.3">
      <c r="B12" s="11">
        <v>0</v>
      </c>
      <c r="C12" s="11">
        <f>B12</f>
        <v>0</v>
      </c>
    </row>
    <row r="13" spans="2:4" ht="14.4" thickBot="1" x14ac:dyDescent="0.35">
      <c r="B13" s="13">
        <v>1000</v>
      </c>
      <c r="C13" s="13">
        <v>1000</v>
      </c>
    </row>
    <row r="14" spans="2:4" ht="14.4" thickBot="1" x14ac:dyDescent="0.35"/>
    <row r="15" spans="2:4" ht="14.4" thickBot="1" x14ac:dyDescent="0.35">
      <c r="B15" s="104" t="s">
        <v>5</v>
      </c>
      <c r="C15" s="106"/>
    </row>
    <row r="16" spans="2:4" x14ac:dyDescent="0.3">
      <c r="B16" s="11">
        <v>0</v>
      </c>
      <c r="C16" s="11" t="s">
        <v>6</v>
      </c>
      <c r="D16" s="2" t="s">
        <v>45</v>
      </c>
    </row>
    <row r="17" spans="2:4" x14ac:dyDescent="0.3">
      <c r="B17" s="12">
        <v>1</v>
      </c>
      <c r="C17" s="12" t="s">
        <v>5</v>
      </c>
      <c r="D17" s="2" t="s">
        <v>46</v>
      </c>
    </row>
    <row r="18" spans="2:4" ht="14.4" thickBot="1" x14ac:dyDescent="0.35">
      <c r="B18" s="13">
        <v>2</v>
      </c>
      <c r="C18" s="13" t="s">
        <v>10</v>
      </c>
      <c r="D18" s="2" t="s">
        <v>45</v>
      </c>
    </row>
    <row r="19" spans="2:4" ht="14.4" thickBot="1" x14ac:dyDescent="0.35"/>
    <row r="20" spans="2:4" ht="14.4" thickBot="1" x14ac:dyDescent="0.35">
      <c r="B20" s="104" t="s">
        <v>11</v>
      </c>
      <c r="C20" s="106"/>
    </row>
    <row r="21" spans="2:4" x14ac:dyDescent="0.3">
      <c r="B21" s="11">
        <v>0</v>
      </c>
      <c r="C21" s="11">
        <f>B21</f>
        <v>0</v>
      </c>
    </row>
    <row r="22" spans="2:4" x14ac:dyDescent="0.3">
      <c r="B22" s="12">
        <v>1</v>
      </c>
      <c r="C22" s="12">
        <v>1000</v>
      </c>
    </row>
    <row r="23" spans="2:4" x14ac:dyDescent="0.3">
      <c r="B23" s="12">
        <v>2</v>
      </c>
      <c r="C23" s="12">
        <v>2000</v>
      </c>
    </row>
    <row r="24" spans="2:4" x14ac:dyDescent="0.3">
      <c r="B24" s="12">
        <v>3</v>
      </c>
      <c r="C24" s="12">
        <v>3000</v>
      </c>
    </row>
    <row r="25" spans="2:4" x14ac:dyDescent="0.3">
      <c r="B25" s="12">
        <v>4</v>
      </c>
      <c r="C25" s="12">
        <v>5000</v>
      </c>
    </row>
    <row r="26" spans="2:4" x14ac:dyDescent="0.3">
      <c r="B26" s="12">
        <v>5</v>
      </c>
      <c r="C26" s="12">
        <v>10000</v>
      </c>
    </row>
    <row r="27" spans="2:4" x14ac:dyDescent="0.3">
      <c r="B27" s="12">
        <v>6</v>
      </c>
      <c r="C27" s="12">
        <v>15000</v>
      </c>
    </row>
    <row r="28" spans="2:4" ht="14.4" thickBot="1" x14ac:dyDescent="0.35">
      <c r="B28" s="13">
        <v>7</v>
      </c>
      <c r="C28" s="13">
        <v>20000</v>
      </c>
    </row>
    <row r="29" spans="2:4" ht="14.4" thickBot="1" x14ac:dyDescent="0.35"/>
    <row r="30" spans="2:4" ht="14.4" thickBot="1" x14ac:dyDescent="0.35">
      <c r="B30" s="104" t="s">
        <v>20</v>
      </c>
      <c r="C30" s="106"/>
    </row>
    <row r="31" spans="2:4" x14ac:dyDescent="0.3">
      <c r="B31" s="11">
        <v>1</v>
      </c>
      <c r="C31" s="11" t="s">
        <v>22</v>
      </c>
    </row>
    <row r="32" spans="2:4" x14ac:dyDescent="0.3">
      <c r="B32" s="12">
        <v>2</v>
      </c>
      <c r="C32" s="12" t="s">
        <v>23</v>
      </c>
    </row>
    <row r="33" spans="2:3" x14ac:dyDescent="0.3">
      <c r="B33" s="12">
        <v>3</v>
      </c>
      <c r="C33" s="12" t="s">
        <v>26</v>
      </c>
    </row>
    <row r="34" spans="2:3" ht="14.4" thickBot="1" x14ac:dyDescent="0.35">
      <c r="B34" s="13">
        <v>999</v>
      </c>
      <c r="C34" s="13" t="s">
        <v>28</v>
      </c>
    </row>
    <row r="35" spans="2:3" ht="14.4" thickBot="1" x14ac:dyDescent="0.35"/>
    <row r="36" spans="2:3" ht="14.4" thickBot="1" x14ac:dyDescent="0.35">
      <c r="B36" s="104" t="s">
        <v>29</v>
      </c>
      <c r="C36" s="106"/>
    </row>
    <row r="37" spans="2:3" x14ac:dyDescent="0.3">
      <c r="B37" s="11">
        <v>0</v>
      </c>
      <c r="C37" s="11" t="s">
        <v>30</v>
      </c>
    </row>
    <row r="38" spans="2:3" ht="14.4" thickBot="1" x14ac:dyDescent="0.35">
      <c r="B38" s="13">
        <v>1</v>
      </c>
      <c r="C38" s="13" t="s">
        <v>9</v>
      </c>
    </row>
    <row r="39" spans="2:3" ht="14.4" thickBot="1" x14ac:dyDescent="0.35"/>
    <row r="40" spans="2:3" ht="14.4" thickBot="1" x14ac:dyDescent="0.35">
      <c r="B40" s="104" t="s">
        <v>33</v>
      </c>
      <c r="C40" s="106"/>
    </row>
    <row r="41" spans="2:3" x14ac:dyDescent="0.3">
      <c r="B41" s="11">
        <v>7</v>
      </c>
      <c r="C41" s="11">
        <v>0</v>
      </c>
    </row>
    <row r="42" spans="2:3" x14ac:dyDescent="0.3">
      <c r="B42" s="12">
        <v>1</v>
      </c>
      <c r="C42" s="12">
        <v>1</v>
      </c>
    </row>
    <row r="43" spans="2:3" x14ac:dyDescent="0.3">
      <c r="B43" s="12">
        <v>2</v>
      </c>
      <c r="C43" s="12">
        <v>2</v>
      </c>
    </row>
    <row r="44" spans="2:3" x14ac:dyDescent="0.3">
      <c r="B44" s="12">
        <v>3</v>
      </c>
      <c r="C44" s="12">
        <v>3</v>
      </c>
    </row>
    <row r="45" spans="2:3" x14ac:dyDescent="0.3">
      <c r="B45" s="12">
        <v>4</v>
      </c>
      <c r="C45" s="12">
        <v>4</v>
      </c>
    </row>
    <row r="46" spans="2:3" x14ac:dyDescent="0.3">
      <c r="B46" s="12">
        <v>5</v>
      </c>
      <c r="C46" s="12">
        <v>5</v>
      </c>
    </row>
    <row r="47" spans="2:3" ht="14.4" thickBot="1" x14ac:dyDescent="0.35">
      <c r="B47" s="13">
        <v>6</v>
      </c>
      <c r="C47" s="13">
        <v>6</v>
      </c>
    </row>
    <row r="48" spans="2:3" ht="14.4" thickBot="1" x14ac:dyDescent="0.35"/>
    <row r="49" spans="2:3" ht="14.4" thickBot="1" x14ac:dyDescent="0.35">
      <c r="B49" s="104" t="s">
        <v>36</v>
      </c>
      <c r="C49" s="106"/>
    </row>
    <row r="50" spans="2:3" x14ac:dyDescent="0.3">
      <c r="B50" s="11" t="s">
        <v>37</v>
      </c>
      <c r="C50" s="11" t="s">
        <v>38</v>
      </c>
    </row>
    <row r="51" spans="2:3" x14ac:dyDescent="0.3">
      <c r="B51" s="12" t="s">
        <v>39</v>
      </c>
      <c r="C51" s="12" t="s">
        <v>36</v>
      </c>
    </row>
    <row r="52" spans="2:3" ht="14.4" thickBot="1" x14ac:dyDescent="0.35">
      <c r="B52" s="13" t="s">
        <v>40</v>
      </c>
      <c r="C52" s="13" t="s">
        <v>28</v>
      </c>
    </row>
    <row r="53" spans="2:3" ht="14.4" thickBot="1" x14ac:dyDescent="0.35"/>
    <row r="54" spans="2:3" ht="14.4" thickBot="1" x14ac:dyDescent="0.35">
      <c r="B54" s="104" t="s">
        <v>41</v>
      </c>
      <c r="C54" s="106"/>
    </row>
    <row r="55" spans="2:3" x14ac:dyDescent="0.3">
      <c r="B55" s="12">
        <v>1</v>
      </c>
      <c r="C55" s="12" t="s">
        <v>42</v>
      </c>
    </row>
    <row r="56" spans="2:3" ht="14.4" thickBot="1" x14ac:dyDescent="0.35">
      <c r="B56" s="13">
        <v>0</v>
      </c>
      <c r="C56" s="13" t="s">
        <v>43</v>
      </c>
    </row>
    <row r="57" spans="2:3" ht="14.4" thickBot="1" x14ac:dyDescent="0.35"/>
    <row r="58" spans="2:3" ht="14.4" thickBot="1" x14ac:dyDescent="0.35">
      <c r="B58" s="14" t="s">
        <v>44</v>
      </c>
    </row>
    <row r="59" spans="2:3" x14ac:dyDescent="0.3">
      <c r="B59" s="12" t="s">
        <v>45</v>
      </c>
    </row>
    <row r="60" spans="2:3" x14ac:dyDescent="0.3">
      <c r="B60" s="12" t="s">
        <v>46</v>
      </c>
    </row>
    <row r="61" spans="2:3" ht="14.4" thickBot="1" x14ac:dyDescent="0.35">
      <c r="B61" s="13" t="s">
        <v>40</v>
      </c>
    </row>
    <row r="62" spans="2:3" ht="14.4" thickBot="1" x14ac:dyDescent="0.35"/>
    <row r="63" spans="2:3" ht="14.4" thickBot="1" x14ac:dyDescent="0.35">
      <c r="B63" s="14" t="s">
        <v>47</v>
      </c>
    </row>
    <row r="64" spans="2:3" ht="14.4" thickBot="1" x14ac:dyDescent="0.35">
      <c r="B64" s="15">
        <v>0.15</v>
      </c>
    </row>
    <row r="66" spans="2:3" ht="14.4" thickBot="1" x14ac:dyDescent="0.35"/>
    <row r="67" spans="2:3" ht="14.4" thickBot="1" x14ac:dyDescent="0.35">
      <c r="B67" s="14" t="s">
        <v>48</v>
      </c>
    </row>
    <row r="68" spans="2:3" x14ac:dyDescent="0.3">
      <c r="B68" s="12" t="s">
        <v>49</v>
      </c>
    </row>
    <row r="69" spans="2:3" ht="14.4" thickBot="1" x14ac:dyDescent="0.35">
      <c r="B69" s="13" t="s">
        <v>50</v>
      </c>
    </row>
    <row r="70" spans="2:3" ht="14.4" thickBot="1" x14ac:dyDescent="0.35"/>
    <row r="71" spans="2:3" ht="14.4" thickBot="1" x14ac:dyDescent="0.35">
      <c r="B71" s="104" t="s">
        <v>209</v>
      </c>
      <c r="C71" s="106"/>
    </row>
    <row r="72" spans="2:3" x14ac:dyDescent="0.3">
      <c r="B72" s="11">
        <v>0</v>
      </c>
      <c r="C72" s="11" t="s">
        <v>210</v>
      </c>
    </row>
    <row r="73" spans="2:3" x14ac:dyDescent="0.3">
      <c r="B73" s="12">
        <v>1</v>
      </c>
      <c r="C73" s="12" t="s">
        <v>211</v>
      </c>
    </row>
    <row r="74" spans="2:3" x14ac:dyDescent="0.3">
      <c r="B74" s="12">
        <v>2</v>
      </c>
      <c r="C74" s="12" t="s">
        <v>212</v>
      </c>
    </row>
    <row r="75" spans="2:3" x14ac:dyDescent="0.3">
      <c r="B75" s="12">
        <v>3</v>
      </c>
      <c r="C75" s="12" t="s">
        <v>213</v>
      </c>
    </row>
    <row r="76" spans="2:3" ht="14.4" thickBot="1" x14ac:dyDescent="0.35">
      <c r="B76" s="13">
        <v>4</v>
      </c>
      <c r="C76" s="13" t="s">
        <v>214</v>
      </c>
    </row>
    <row r="77" spans="2:3" ht="14.4" thickBot="1" x14ac:dyDescent="0.35"/>
    <row r="78" spans="2:3" ht="14.4" thickBot="1" x14ac:dyDescent="0.35">
      <c r="B78" s="104" t="s">
        <v>215</v>
      </c>
      <c r="C78" s="106"/>
    </row>
    <row r="79" spans="2:3" x14ac:dyDescent="0.3">
      <c r="B79" s="12" t="s">
        <v>45</v>
      </c>
      <c r="C79" s="11">
        <v>0</v>
      </c>
    </row>
    <row r="80" spans="2:3" ht="14.4" thickBot="1" x14ac:dyDescent="0.35">
      <c r="B80" s="13" t="s">
        <v>46</v>
      </c>
      <c r="C80" s="13">
        <v>1</v>
      </c>
    </row>
    <row r="82" spans="2:3" ht="14.4" thickBot="1" x14ac:dyDescent="0.35"/>
    <row r="83" spans="2:3" ht="14.4" thickBot="1" x14ac:dyDescent="0.35">
      <c r="B83" s="104" t="s">
        <v>216</v>
      </c>
      <c r="C83" s="106"/>
    </row>
    <row r="84" spans="2:3" x14ac:dyDescent="0.3">
      <c r="B84" s="11">
        <v>1</v>
      </c>
      <c r="C84" s="16">
        <v>1000000</v>
      </c>
    </row>
    <row r="85" spans="2:3" x14ac:dyDescent="0.3">
      <c r="B85" s="12">
        <v>2</v>
      </c>
      <c r="C85" s="17">
        <v>5000000</v>
      </c>
    </row>
    <row r="86" spans="2:3" x14ac:dyDescent="0.3">
      <c r="B86" s="12">
        <v>3</v>
      </c>
      <c r="C86" s="17">
        <v>10000000</v>
      </c>
    </row>
    <row r="87" spans="2:3" ht="14.4" thickBot="1" x14ac:dyDescent="0.35">
      <c r="B87" s="13">
        <v>4</v>
      </c>
      <c r="C87" s="18">
        <v>20000000</v>
      </c>
    </row>
    <row r="89" spans="2:3" ht="14.4" thickBot="1" x14ac:dyDescent="0.35"/>
    <row r="90" spans="2:3" ht="14.4" thickBot="1" x14ac:dyDescent="0.35">
      <c r="B90" s="104" t="s">
        <v>56</v>
      </c>
      <c r="C90" s="106"/>
    </row>
    <row r="91" spans="2:3" x14ac:dyDescent="0.3">
      <c r="B91" s="11">
        <v>1</v>
      </c>
      <c r="C91" s="16" t="s">
        <v>57</v>
      </c>
    </row>
    <row r="92" spans="2:3" x14ac:dyDescent="0.3">
      <c r="B92" s="12">
        <v>2</v>
      </c>
      <c r="C92" s="17" t="s">
        <v>61</v>
      </c>
    </row>
    <row r="93" spans="2:3" x14ac:dyDescent="0.3">
      <c r="B93" s="12">
        <v>3</v>
      </c>
      <c r="C93" s="17" t="s">
        <v>64</v>
      </c>
    </row>
    <row r="94" spans="2:3" x14ac:dyDescent="0.3">
      <c r="B94" s="12">
        <v>4</v>
      </c>
      <c r="C94" s="17" t="s">
        <v>69</v>
      </c>
    </row>
    <row r="95" spans="2:3" x14ac:dyDescent="0.3">
      <c r="B95" s="12">
        <v>5</v>
      </c>
      <c r="C95" s="17" t="s">
        <v>72</v>
      </c>
    </row>
    <row r="96" spans="2:3" x14ac:dyDescent="0.3">
      <c r="B96" s="12">
        <v>6</v>
      </c>
      <c r="C96" s="17" t="s">
        <v>75</v>
      </c>
    </row>
    <row r="97" spans="2:3" x14ac:dyDescent="0.3">
      <c r="B97" s="12">
        <v>7</v>
      </c>
      <c r="C97" s="17" t="s">
        <v>78</v>
      </c>
    </row>
    <row r="98" spans="2:3" x14ac:dyDescent="0.3">
      <c r="B98" s="12">
        <v>8</v>
      </c>
      <c r="C98" s="17" t="s">
        <v>80</v>
      </c>
    </row>
    <row r="99" spans="2:3" x14ac:dyDescent="0.3">
      <c r="B99" s="12">
        <v>9</v>
      </c>
      <c r="C99" s="17" t="s">
        <v>85</v>
      </c>
    </row>
    <row r="100" spans="2:3" x14ac:dyDescent="0.3">
      <c r="B100" s="12">
        <v>10</v>
      </c>
      <c r="C100" s="17" t="s">
        <v>89</v>
      </c>
    </row>
    <row r="101" spans="2:3" x14ac:dyDescent="0.3">
      <c r="B101" s="12">
        <v>11</v>
      </c>
      <c r="C101" s="17" t="s">
        <v>92</v>
      </c>
    </row>
    <row r="102" spans="2:3" ht="14.4" thickBot="1" x14ac:dyDescent="0.35">
      <c r="B102" s="13">
        <v>12</v>
      </c>
      <c r="C102" s="18" t="s">
        <v>94</v>
      </c>
    </row>
    <row r="104" spans="2:3" ht="14.4" thickBot="1" x14ac:dyDescent="0.35"/>
    <row r="105" spans="2:3" ht="14.4" thickBot="1" x14ac:dyDescent="0.35">
      <c r="B105" s="104" t="s">
        <v>97</v>
      </c>
      <c r="C105" s="106"/>
    </row>
    <row r="106" spans="2:3" x14ac:dyDescent="0.3">
      <c r="B106" s="11">
        <v>1</v>
      </c>
      <c r="C106" s="11">
        <v>10000</v>
      </c>
    </row>
    <row r="107" spans="2:3" x14ac:dyDescent="0.3">
      <c r="B107" s="12">
        <v>2</v>
      </c>
      <c r="C107" s="12">
        <v>30000</v>
      </c>
    </row>
    <row r="108" spans="2:3" x14ac:dyDescent="0.3">
      <c r="B108" s="12">
        <v>3</v>
      </c>
      <c r="C108" s="12">
        <v>50000</v>
      </c>
    </row>
    <row r="109" spans="2:3" x14ac:dyDescent="0.3">
      <c r="B109" s="12">
        <v>4</v>
      </c>
      <c r="C109" s="12">
        <v>100000</v>
      </c>
    </row>
    <row r="110" spans="2:3" ht="14.4" thickBot="1" x14ac:dyDescent="0.35">
      <c r="B110" s="13">
        <v>5</v>
      </c>
      <c r="C110" s="13">
        <v>250000</v>
      </c>
    </row>
    <row r="112" spans="2:3" ht="14.4" thickBot="1" x14ac:dyDescent="0.35"/>
    <row r="113" spans="2:3" ht="14.4" thickBot="1" x14ac:dyDescent="0.35">
      <c r="B113" s="104" t="s">
        <v>102</v>
      </c>
      <c r="C113" s="106"/>
    </row>
    <row r="114" spans="2:3" x14ac:dyDescent="0.3">
      <c r="B114" s="11">
        <v>1</v>
      </c>
      <c r="C114" s="11">
        <v>10000</v>
      </c>
    </row>
    <row r="115" spans="2:3" x14ac:dyDescent="0.3">
      <c r="B115" s="12">
        <v>2</v>
      </c>
      <c r="C115" s="12">
        <v>30000</v>
      </c>
    </row>
    <row r="116" spans="2:3" x14ac:dyDescent="0.3">
      <c r="B116" s="12">
        <v>3</v>
      </c>
      <c r="C116" s="12">
        <v>50000</v>
      </c>
    </row>
    <row r="117" spans="2:3" x14ac:dyDescent="0.3">
      <c r="B117" s="12">
        <v>4</v>
      </c>
      <c r="C117" s="12">
        <v>100000</v>
      </c>
    </row>
    <row r="118" spans="2:3" ht="14.4" thickBot="1" x14ac:dyDescent="0.35">
      <c r="B118" s="13">
        <v>5</v>
      </c>
      <c r="C118" s="13">
        <v>250000</v>
      </c>
    </row>
    <row r="120" spans="2:3" ht="14.4" thickBot="1" x14ac:dyDescent="0.35"/>
    <row r="121" spans="2:3" ht="14.4" thickBot="1" x14ac:dyDescent="0.35">
      <c r="B121" s="104" t="s">
        <v>29</v>
      </c>
      <c r="C121" s="106"/>
    </row>
    <row r="122" spans="2:3" x14ac:dyDescent="0.3">
      <c r="B122" s="11">
        <v>1</v>
      </c>
      <c r="C122" s="11" t="s">
        <v>217</v>
      </c>
    </row>
    <row r="123" spans="2:3" x14ac:dyDescent="0.3">
      <c r="B123" s="12">
        <v>2</v>
      </c>
      <c r="C123" s="12" t="s">
        <v>218</v>
      </c>
    </row>
    <row r="124" spans="2:3" ht="14.4" thickBot="1" x14ac:dyDescent="0.35">
      <c r="B124" s="13">
        <v>3</v>
      </c>
      <c r="C124" s="13" t="s">
        <v>219</v>
      </c>
    </row>
    <row r="126" spans="2:3" ht="14.4" thickBot="1" x14ac:dyDescent="0.35"/>
    <row r="127" spans="2:3" ht="14.4" thickBot="1" x14ac:dyDescent="0.35">
      <c r="B127" s="104" t="s">
        <v>104</v>
      </c>
      <c r="C127" s="106"/>
    </row>
    <row r="128" spans="2:3" x14ac:dyDescent="0.3">
      <c r="B128" s="11">
        <v>0</v>
      </c>
      <c r="C128" s="11" t="s">
        <v>105</v>
      </c>
    </row>
    <row r="129" spans="2:4" x14ac:dyDescent="0.3">
      <c r="B129" s="12">
        <v>0</v>
      </c>
      <c r="C129" s="12" t="s">
        <v>106</v>
      </c>
    </row>
    <row r="130" spans="2:4" ht="14.4" thickBot="1" x14ac:dyDescent="0.35">
      <c r="B130" s="13">
        <v>1</v>
      </c>
      <c r="C130" s="13" t="s">
        <v>107</v>
      </c>
    </row>
    <row r="132" spans="2:4" ht="14.4" thickBot="1" x14ac:dyDescent="0.35"/>
    <row r="133" spans="2:4" ht="14.4" thickBot="1" x14ac:dyDescent="0.35">
      <c r="B133" s="104" t="s">
        <v>220</v>
      </c>
      <c r="C133" s="106"/>
    </row>
    <row r="134" spans="2:4" x14ac:dyDescent="0.3">
      <c r="B134" s="11">
        <v>1</v>
      </c>
      <c r="C134" s="11" t="s">
        <v>221</v>
      </c>
    </row>
    <row r="135" spans="2:4" ht="14.4" thickBot="1" x14ac:dyDescent="0.35">
      <c r="B135" s="13">
        <v>2</v>
      </c>
      <c r="C135" s="13" t="s">
        <v>222</v>
      </c>
    </row>
    <row r="137" spans="2:4" ht="14.4" thickBot="1" x14ac:dyDescent="0.35"/>
    <row r="138" spans="2:4" ht="14.4" thickBot="1" x14ac:dyDescent="0.35">
      <c r="B138" s="104" t="s">
        <v>108</v>
      </c>
      <c r="C138" s="106"/>
    </row>
    <row r="139" spans="2:4" x14ac:dyDescent="0.3">
      <c r="B139" s="11">
        <v>1</v>
      </c>
      <c r="C139" s="49" t="s">
        <v>109</v>
      </c>
      <c r="D139" s="2" t="s">
        <v>110</v>
      </c>
    </row>
    <row r="140" spans="2:4" x14ac:dyDescent="0.3">
      <c r="B140" s="12">
        <v>2</v>
      </c>
      <c r="C140" s="50" t="s">
        <v>111</v>
      </c>
      <c r="D140" s="2" t="s">
        <v>112</v>
      </c>
    </row>
    <row r="141" spans="2:4" x14ac:dyDescent="0.3">
      <c r="B141" s="12">
        <v>3</v>
      </c>
      <c r="C141" s="50" t="s">
        <v>114</v>
      </c>
      <c r="D141" s="2" t="s">
        <v>115</v>
      </c>
    </row>
    <row r="142" spans="2:4" x14ac:dyDescent="0.3">
      <c r="B142" s="12">
        <v>4</v>
      </c>
      <c r="C142" s="50" t="s">
        <v>116</v>
      </c>
      <c r="D142" s="2" t="s">
        <v>117</v>
      </c>
    </row>
    <row r="143" spans="2:4" x14ac:dyDescent="0.3">
      <c r="B143" s="12">
        <v>5</v>
      </c>
      <c r="C143" s="50" t="s">
        <v>118</v>
      </c>
      <c r="D143" s="2" t="s">
        <v>119</v>
      </c>
    </row>
    <row r="144" spans="2:4" x14ac:dyDescent="0.3">
      <c r="B144" s="12">
        <v>6</v>
      </c>
      <c r="C144" s="50" t="s">
        <v>121</v>
      </c>
      <c r="D144" s="2" t="s">
        <v>122</v>
      </c>
    </row>
    <row r="145" spans="2:4" x14ac:dyDescent="0.3">
      <c r="B145" s="12">
        <v>7</v>
      </c>
      <c r="C145" s="50" t="s">
        <v>123</v>
      </c>
      <c r="D145" s="2" t="s">
        <v>124</v>
      </c>
    </row>
    <row r="146" spans="2:4" x14ac:dyDescent="0.3">
      <c r="B146" s="12">
        <v>8</v>
      </c>
      <c r="C146" s="50" t="s">
        <v>125</v>
      </c>
      <c r="D146" s="2" t="s">
        <v>126</v>
      </c>
    </row>
    <row r="147" spans="2:4" x14ac:dyDescent="0.3">
      <c r="B147" s="12">
        <v>9</v>
      </c>
      <c r="C147" s="50" t="s">
        <v>127</v>
      </c>
      <c r="D147" s="2" t="s">
        <v>128</v>
      </c>
    </row>
    <row r="148" spans="2:4" x14ac:dyDescent="0.3">
      <c r="B148" s="12">
        <v>10</v>
      </c>
      <c r="C148" s="50" t="s">
        <v>129</v>
      </c>
      <c r="D148" s="2" t="s">
        <v>130</v>
      </c>
    </row>
    <row r="149" spans="2:4" x14ac:dyDescent="0.3">
      <c r="B149" s="12">
        <v>11</v>
      </c>
      <c r="C149" s="50" t="s">
        <v>134</v>
      </c>
      <c r="D149" s="2" t="s">
        <v>93</v>
      </c>
    </row>
    <row r="150" spans="2:4" x14ac:dyDescent="0.3">
      <c r="B150" s="12">
        <v>12</v>
      </c>
      <c r="C150" s="50" t="s">
        <v>136</v>
      </c>
      <c r="D150" s="2" t="s">
        <v>137</v>
      </c>
    </row>
    <row r="151" spans="2:4" ht="14.4" thickBot="1" x14ac:dyDescent="0.35">
      <c r="B151" s="13">
        <v>13</v>
      </c>
      <c r="C151" s="51" t="s">
        <v>138</v>
      </c>
      <c r="D151" s="2" t="s">
        <v>223</v>
      </c>
    </row>
    <row r="153" spans="2:4" ht="14.4" thickBot="1" x14ac:dyDescent="0.35"/>
    <row r="154" spans="2:4" ht="14.4" thickBot="1" x14ac:dyDescent="0.35">
      <c r="B154" s="104" t="s">
        <v>140</v>
      </c>
      <c r="C154" s="106"/>
    </row>
    <row r="155" spans="2:4" x14ac:dyDescent="0.3">
      <c r="B155" s="11">
        <v>1</v>
      </c>
      <c r="C155" s="11" t="s">
        <v>136</v>
      </c>
      <c r="D155" s="2" t="str">
        <f>TRIM(C155)</f>
        <v>Asbestos</v>
      </c>
    </row>
    <row r="156" spans="2:4" x14ac:dyDescent="0.3">
      <c r="B156" s="12">
        <v>2</v>
      </c>
      <c r="C156" s="12" t="s">
        <v>141</v>
      </c>
      <c r="D156" s="2" t="str">
        <f t="shared" ref="D156:D166" si="0">TRIM(C156)</f>
        <v>Chromadeck</v>
      </c>
    </row>
    <row r="157" spans="2:4" x14ac:dyDescent="0.3">
      <c r="B157" s="12">
        <v>3</v>
      </c>
      <c r="C157" s="12" t="s">
        <v>116</v>
      </c>
      <c r="D157" s="2" t="str">
        <f t="shared" si="0"/>
        <v>Concrete</v>
      </c>
    </row>
    <row r="158" spans="2:4" x14ac:dyDescent="0.3">
      <c r="B158" s="12">
        <v>4</v>
      </c>
      <c r="C158" s="12" t="s">
        <v>143</v>
      </c>
      <c r="D158" s="2" t="str">
        <f t="shared" si="0"/>
        <v>Corrugated Iron</v>
      </c>
    </row>
    <row r="159" spans="2:4" x14ac:dyDescent="0.3">
      <c r="B159" s="12">
        <v>5</v>
      </c>
      <c r="C159" s="12" t="s">
        <v>145</v>
      </c>
      <c r="D159" s="2" t="str">
        <f t="shared" si="0"/>
        <v>Non-Standard</v>
      </c>
    </row>
    <row r="160" spans="2:4" x14ac:dyDescent="0.3">
      <c r="B160" s="12">
        <v>6</v>
      </c>
      <c r="C160" s="12" t="s">
        <v>121</v>
      </c>
      <c r="D160" s="2" t="str">
        <f t="shared" si="0"/>
        <v>Other</v>
      </c>
    </row>
    <row r="161" spans="2:4" x14ac:dyDescent="0.3">
      <c r="B161" s="12">
        <v>7</v>
      </c>
      <c r="C161" s="12" t="s">
        <v>147</v>
      </c>
      <c r="D161" s="2" t="str">
        <f t="shared" si="0"/>
        <v>Shingles</v>
      </c>
    </row>
    <row r="162" spans="2:4" x14ac:dyDescent="0.3">
      <c r="B162" s="12">
        <v>8</v>
      </c>
      <c r="C162" s="12" t="s">
        <v>148</v>
      </c>
      <c r="D162" s="2" t="str">
        <f t="shared" si="0"/>
        <v>Slate</v>
      </c>
    </row>
    <row r="163" spans="2:4" x14ac:dyDescent="0.3">
      <c r="B163" s="12">
        <v>9</v>
      </c>
      <c r="C163" s="12" t="s">
        <v>149</v>
      </c>
      <c r="D163" s="2" t="str">
        <f t="shared" si="0"/>
        <v>Standard</v>
      </c>
    </row>
    <row r="164" spans="2:4" x14ac:dyDescent="0.3">
      <c r="B164" s="12">
        <v>10</v>
      </c>
      <c r="C164" s="12" t="s">
        <v>150</v>
      </c>
      <c r="D164" s="2" t="str">
        <f t="shared" si="0"/>
        <v>Thatch</v>
      </c>
    </row>
    <row r="165" spans="2:4" x14ac:dyDescent="0.3">
      <c r="B165" s="12">
        <v>13</v>
      </c>
      <c r="C165" s="12" t="s">
        <v>151</v>
      </c>
      <c r="D165" s="2" t="str">
        <f t="shared" si="0"/>
        <v>Tiles</v>
      </c>
    </row>
    <row r="166" spans="2:4" ht="14.4" thickBot="1" x14ac:dyDescent="0.35">
      <c r="B166" s="13">
        <v>14</v>
      </c>
      <c r="C166" s="13" t="s">
        <v>93</v>
      </c>
      <c r="D166" s="2" t="str">
        <f t="shared" si="0"/>
        <v>Run-Off</v>
      </c>
    </row>
    <row r="168" spans="2:4" ht="14.4" thickBot="1" x14ac:dyDescent="0.35"/>
    <row r="169" spans="2:4" ht="14.4" thickBot="1" x14ac:dyDescent="0.35">
      <c r="B169" s="104" t="s">
        <v>153</v>
      </c>
      <c r="C169" s="106"/>
    </row>
    <row r="170" spans="2:4" x14ac:dyDescent="0.3">
      <c r="B170" s="12">
        <v>1</v>
      </c>
      <c r="C170" s="11" t="s">
        <v>154</v>
      </c>
      <c r="D170" s="2" t="s">
        <v>224</v>
      </c>
    </row>
    <row r="171" spans="2:4" x14ac:dyDescent="0.3">
      <c r="B171" s="12">
        <v>2</v>
      </c>
      <c r="C171" s="12" t="s">
        <v>156</v>
      </c>
      <c r="D171" s="2" t="s">
        <v>225</v>
      </c>
    </row>
    <row r="172" spans="2:4" x14ac:dyDescent="0.3">
      <c r="B172" s="12">
        <v>3</v>
      </c>
      <c r="C172" s="12" t="s">
        <v>159</v>
      </c>
      <c r="D172" s="2" t="s">
        <v>226</v>
      </c>
    </row>
    <row r="173" spans="2:4" x14ac:dyDescent="0.3">
      <c r="B173" s="12">
        <v>4</v>
      </c>
      <c r="C173" s="12" t="s">
        <v>162</v>
      </c>
      <c r="D173" s="2" t="s">
        <v>227</v>
      </c>
    </row>
    <row r="174" spans="2:4" x14ac:dyDescent="0.3">
      <c r="B174" s="12">
        <v>5</v>
      </c>
      <c r="C174" s="12" t="s">
        <v>165</v>
      </c>
      <c r="D174" s="2" t="s">
        <v>228</v>
      </c>
    </row>
    <row r="175" spans="2:4" x14ac:dyDescent="0.3">
      <c r="B175" s="12">
        <v>6</v>
      </c>
      <c r="C175" s="12" t="s">
        <v>168</v>
      </c>
      <c r="D175" s="2" t="s">
        <v>229</v>
      </c>
    </row>
    <row r="176" spans="2:4" x14ac:dyDescent="0.3">
      <c r="B176" s="12">
        <v>7</v>
      </c>
      <c r="C176" s="12" t="s">
        <v>171</v>
      </c>
      <c r="D176" s="2" t="s">
        <v>230</v>
      </c>
    </row>
    <row r="177" spans="2:4" x14ac:dyDescent="0.3">
      <c r="B177" s="12">
        <v>8</v>
      </c>
      <c r="C177" s="12" t="s">
        <v>174</v>
      </c>
      <c r="D177" s="2" t="s">
        <v>231</v>
      </c>
    </row>
    <row r="178" spans="2:4" x14ac:dyDescent="0.3">
      <c r="B178" s="12">
        <v>9</v>
      </c>
      <c r="C178" s="12" t="s">
        <v>177</v>
      </c>
      <c r="D178" s="2" t="s">
        <v>232</v>
      </c>
    </row>
    <row r="179" spans="2:4" x14ac:dyDescent="0.3">
      <c r="B179" s="12">
        <v>10</v>
      </c>
      <c r="C179" s="12" t="s">
        <v>180</v>
      </c>
      <c r="D179" s="2" t="s">
        <v>233</v>
      </c>
    </row>
    <row r="180" spans="2:4" x14ac:dyDescent="0.3">
      <c r="B180" s="12">
        <v>11</v>
      </c>
      <c r="C180" s="12" t="s">
        <v>183</v>
      </c>
      <c r="D180" s="2" t="s">
        <v>234</v>
      </c>
    </row>
    <row r="181" spans="2:4" x14ac:dyDescent="0.3">
      <c r="B181" s="12">
        <v>12</v>
      </c>
      <c r="C181" s="12" t="s">
        <v>186</v>
      </c>
      <c r="D181" s="2" t="s">
        <v>235</v>
      </c>
    </row>
    <row r="182" spans="2:4" x14ac:dyDescent="0.3">
      <c r="B182" s="12">
        <v>13</v>
      </c>
      <c r="C182" s="12" t="s">
        <v>189</v>
      </c>
      <c r="D182" s="2" t="s">
        <v>236</v>
      </c>
    </row>
    <row r="183" spans="2:4" x14ac:dyDescent="0.3">
      <c r="B183" s="12">
        <v>14</v>
      </c>
      <c r="C183" s="12" t="s">
        <v>192</v>
      </c>
      <c r="D183" s="2" t="s">
        <v>237</v>
      </c>
    </row>
    <row r="184" spans="2:4" x14ac:dyDescent="0.3">
      <c r="B184" s="12">
        <v>15</v>
      </c>
      <c r="C184" s="12" t="s">
        <v>195</v>
      </c>
      <c r="D184" s="2" t="s">
        <v>196</v>
      </c>
    </row>
    <row r="185" spans="2:4" ht="14.4" thickBot="1" x14ac:dyDescent="0.35">
      <c r="B185" s="13">
        <v>16</v>
      </c>
      <c r="C185" s="13" t="s">
        <v>197</v>
      </c>
      <c r="D185" s="2" t="s">
        <v>198</v>
      </c>
    </row>
  </sheetData>
  <mergeCells count="21">
    <mergeCell ref="B83:C83"/>
    <mergeCell ref="B2:C2"/>
    <mergeCell ref="B11:C11"/>
    <mergeCell ref="B15:C15"/>
    <mergeCell ref="B20:C20"/>
    <mergeCell ref="B30:C30"/>
    <mergeCell ref="B36:C36"/>
    <mergeCell ref="B40:C40"/>
    <mergeCell ref="B49:C49"/>
    <mergeCell ref="B54:C54"/>
    <mergeCell ref="B71:C71"/>
    <mergeCell ref="B78:C78"/>
    <mergeCell ref="B138:C138"/>
    <mergeCell ref="B154:C154"/>
    <mergeCell ref="B169:C169"/>
    <mergeCell ref="B90:C90"/>
    <mergeCell ref="B105:C105"/>
    <mergeCell ref="B113:C113"/>
    <mergeCell ref="B121:C121"/>
    <mergeCell ref="B127:C127"/>
    <mergeCell ref="B133:C1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R59"/>
  <sheetViews>
    <sheetView zoomScaleNormal="100" workbookViewId="0">
      <selection activeCell="AZ22" sqref="AZ22"/>
    </sheetView>
  </sheetViews>
  <sheetFormatPr defaultRowHeight="14.4" x14ac:dyDescent="0.3"/>
  <cols>
    <col min="1" max="1" width="11.44140625" customWidth="1" collapsed="1"/>
    <col min="2" max="2" width="9.5546875" bestFit="1" customWidth="1" collapsed="1"/>
    <col min="3" max="6" width="14.5546875" style="2" bestFit="1" customWidth="1" collapsed="1"/>
    <col min="7" max="9" width="19.5546875" style="2" bestFit="1" customWidth="1" collapsed="1"/>
    <col min="10" max="11" width="23.109375" style="2" bestFit="1" customWidth="1" collapsed="1"/>
    <col min="12" max="12" width="20" style="2" bestFit="1" customWidth="1" collapsed="1"/>
    <col min="13" max="14" width="14.109375" style="2" customWidth="1" collapsed="1"/>
    <col min="15" max="15" width="15.33203125" customWidth="1" collapsed="1"/>
    <col min="16" max="16" width="11.6640625" customWidth="1" collapsed="1"/>
    <col min="17" max="17" width="16" customWidth="1" collapsed="1"/>
    <col min="18" max="18" width="22.44140625" style="2" bestFit="1" customWidth="1" collapsed="1"/>
    <col min="19" max="20" width="16.109375" style="2" customWidth="1" collapsed="1"/>
    <col min="21" max="21" width="12" bestFit="1" customWidth="1" collapsed="1"/>
    <col min="22" max="22" width="26" style="2" bestFit="1" customWidth="1" collapsed="1"/>
    <col min="23" max="23" width="16.5546875" bestFit="1" customWidth="1" collapsed="1"/>
    <col min="24" max="24" width="26" style="2" bestFit="1" customWidth="1" collapsed="1"/>
    <col min="25" max="25" width="21.109375" style="2" bestFit="1" customWidth="1" collapsed="1"/>
    <col min="26" max="27" width="21.109375" style="2" customWidth="1" collapsed="1"/>
    <col min="28" max="28" width="23.88671875" style="2" bestFit="1" customWidth="1" collapsed="1"/>
    <col min="29" max="34" width="26.6640625" style="2" customWidth="1" collapsed="1"/>
    <col min="35" max="35" width="26" style="2" bestFit="1" customWidth="1" collapsed="1"/>
    <col min="36" max="36" width="25.6640625" bestFit="1" customWidth="1" collapsed="1"/>
    <col min="37" max="37" width="21.6640625" bestFit="1" customWidth="1" collapsed="1"/>
    <col min="38" max="38" width="21.33203125" bestFit="1" customWidth="1" collapsed="1"/>
    <col min="39" max="39" width="17.6640625" bestFit="1" customWidth="1" collapsed="1"/>
    <col min="40" max="40" width="19.6640625" bestFit="1" customWidth="1" collapsed="1"/>
    <col min="41" max="41" width="21.5546875" bestFit="1" customWidth="1" collapsed="1"/>
    <col min="42" max="42" width="23.5546875" bestFit="1" customWidth="1" collapsed="1"/>
    <col min="43" max="43" width="26" bestFit="1" customWidth="1" collapsed="1"/>
    <col min="44" max="44" width="32.44140625" bestFit="1" customWidth="1" collapsed="1"/>
    <col min="45" max="45" width="27.33203125" bestFit="1" customWidth="1" collapsed="1"/>
    <col min="46" max="46" width="29.33203125" bestFit="1" customWidth="1" collapsed="1"/>
    <col min="47" max="47" width="22.44140625" bestFit="1" customWidth="1" collapsed="1"/>
    <col min="48" max="48" width="22.44140625" customWidth="1" collapsed="1"/>
    <col min="49" max="49" width="25.6640625" style="2" customWidth="1" collapsed="1"/>
    <col min="50" max="50" width="27.44140625" style="2" customWidth="1" collapsed="1"/>
    <col min="51" max="56" width="21.33203125" style="2" customWidth="1" collapsed="1"/>
    <col min="57" max="57" width="60.33203125" style="2" customWidth="1" collapsed="1"/>
    <col min="58" max="58" width="21.33203125" style="2" customWidth="1" collapsed="1"/>
    <col min="59" max="59" width="14.109375" style="2" customWidth="1" collapsed="1"/>
    <col min="60" max="60" width="27.44140625" style="2" customWidth="1" collapsed="1"/>
    <col min="61" max="61" width="24.88671875" style="2" bestFit="1" customWidth="1" collapsed="1"/>
    <col min="62" max="62" width="13.44140625" style="2" bestFit="1" customWidth="1" collapsed="1"/>
    <col min="63" max="63" width="12.5546875" style="2" bestFit="1" customWidth="1" collapsed="1"/>
    <col min="64" max="66" width="12.5546875" style="2" customWidth="1" collapsed="1"/>
    <col min="67" max="69" width="27.44140625" style="2" customWidth="1" collapsed="1"/>
    <col min="70" max="70" width="12.44140625" customWidth="1" collapsed="1"/>
  </cols>
  <sheetData>
    <row r="1" spans="1:70" ht="15" thickBot="1" x14ac:dyDescent="0.35">
      <c r="A1" s="1">
        <f>COLUMN()</f>
        <v>1</v>
      </c>
      <c r="B1" s="1">
        <f>COLUMN()</f>
        <v>2</v>
      </c>
      <c r="C1" s="8">
        <v>44440</v>
      </c>
      <c r="D1" s="8"/>
      <c r="E1" s="8"/>
      <c r="F1" s="8"/>
      <c r="G1" s="1">
        <f>COLUMN()</f>
        <v>7</v>
      </c>
      <c r="H1" s="1">
        <f>COLUMN()</f>
        <v>8</v>
      </c>
      <c r="I1" s="1">
        <f>COLUMN()</f>
        <v>9</v>
      </c>
      <c r="J1" s="1">
        <f>COLUMN()</f>
        <v>10</v>
      </c>
      <c r="K1" s="1">
        <f>COLUMN()</f>
        <v>11</v>
      </c>
      <c r="L1" s="1">
        <f>COLUMN()</f>
        <v>12</v>
      </c>
      <c r="M1" s="1">
        <f>COLUMN()</f>
        <v>13</v>
      </c>
      <c r="N1" s="1">
        <f>COLUMN()</f>
        <v>14</v>
      </c>
      <c r="O1" s="1">
        <f>COLUMN()</f>
        <v>15</v>
      </c>
      <c r="P1" s="1">
        <f>COLUMN()</f>
        <v>16</v>
      </c>
      <c r="Q1" s="1">
        <f>COLUMN()</f>
        <v>17</v>
      </c>
      <c r="R1" s="1">
        <f>COLUMN()</f>
        <v>18</v>
      </c>
      <c r="S1" s="1">
        <f>COLUMN()</f>
        <v>19</v>
      </c>
      <c r="T1" s="1">
        <f>COLUMN()</f>
        <v>20</v>
      </c>
      <c r="U1" s="1">
        <f>COLUMN()</f>
        <v>21</v>
      </c>
      <c r="V1" s="1">
        <f>COLUMN()</f>
        <v>22</v>
      </c>
      <c r="W1" s="1">
        <f>COLUMN()</f>
        <v>23</v>
      </c>
      <c r="X1" s="1">
        <f>COLUMN()</f>
        <v>24</v>
      </c>
      <c r="Y1" s="1">
        <f>COLUMN()</f>
        <v>25</v>
      </c>
      <c r="Z1" s="1">
        <f>COLUMN()</f>
        <v>26</v>
      </c>
      <c r="AA1" s="1">
        <f>COLUMN()</f>
        <v>27</v>
      </c>
      <c r="AB1" s="1">
        <f>COLUMN()</f>
        <v>28</v>
      </c>
      <c r="AC1" s="1">
        <f>COLUMN()</f>
        <v>29</v>
      </c>
      <c r="AD1" s="1">
        <f>COLUMN()</f>
        <v>30</v>
      </c>
      <c r="AE1" s="1">
        <f>COLUMN()</f>
        <v>31</v>
      </c>
      <c r="AF1" s="1">
        <f>COLUMN()</f>
        <v>32</v>
      </c>
      <c r="AG1" s="1">
        <f>COLUMN()</f>
        <v>33</v>
      </c>
      <c r="AH1" s="1">
        <f>COLUMN()</f>
        <v>34</v>
      </c>
      <c r="AI1" s="1">
        <f>COLUMN()</f>
        <v>35</v>
      </c>
      <c r="AJ1" s="1">
        <f>COLUMN()</f>
        <v>36</v>
      </c>
      <c r="AK1" s="1">
        <f>COLUMN()</f>
        <v>37</v>
      </c>
      <c r="AL1" s="1">
        <f>COLUMN()</f>
        <v>38</v>
      </c>
      <c r="AM1" s="1">
        <f>COLUMN()</f>
        <v>39</v>
      </c>
      <c r="AN1" s="1">
        <f>COLUMN()</f>
        <v>40</v>
      </c>
      <c r="AO1" s="1">
        <f>COLUMN()</f>
        <v>41</v>
      </c>
      <c r="AP1" s="1">
        <f>COLUMN()</f>
        <v>42</v>
      </c>
      <c r="AQ1" s="1">
        <f>COLUMN()</f>
        <v>43</v>
      </c>
      <c r="AR1" s="1">
        <f>COLUMN()</f>
        <v>44</v>
      </c>
      <c r="AS1" s="1">
        <f>COLUMN()</f>
        <v>45</v>
      </c>
      <c r="AT1" s="1">
        <f>COLUMN()</f>
        <v>46</v>
      </c>
      <c r="AU1" s="1">
        <f>COLUMN()</f>
        <v>47</v>
      </c>
      <c r="AV1" s="1">
        <f>COLUMN()</f>
        <v>48</v>
      </c>
      <c r="AW1" s="1">
        <f>COLUMN()</f>
        <v>49</v>
      </c>
      <c r="AX1" s="1">
        <f>COLUMN()</f>
        <v>50</v>
      </c>
      <c r="AY1" s="2">
        <f>COLUMN()</f>
        <v>51</v>
      </c>
      <c r="AZ1" s="2">
        <f>COLUMN()</f>
        <v>52</v>
      </c>
      <c r="BA1" s="2">
        <f>COLUMN()</f>
        <v>53</v>
      </c>
      <c r="BB1" s="2">
        <f>COLUMN()</f>
        <v>54</v>
      </c>
      <c r="BE1" s="2">
        <f>COLUMN()</f>
        <v>57</v>
      </c>
      <c r="BF1" s="2">
        <f>COLUMN()</f>
        <v>58</v>
      </c>
      <c r="BG1" s="2">
        <f>COLUMN()</f>
        <v>59</v>
      </c>
      <c r="BH1" s="2">
        <f>COLUMN()</f>
        <v>60</v>
      </c>
      <c r="BI1" s="2">
        <f>COLUMN()</f>
        <v>61</v>
      </c>
      <c r="BJ1" s="2">
        <f>COLUMN()</f>
        <v>62</v>
      </c>
      <c r="BK1" s="2">
        <f>COLUMN()</f>
        <v>63</v>
      </c>
      <c r="BL1" s="2">
        <f>COLUMN()</f>
        <v>64</v>
      </c>
      <c r="BM1" s="2">
        <f>COLUMN()</f>
        <v>65</v>
      </c>
      <c r="BN1" s="2">
        <f>COLUMN()</f>
        <v>66</v>
      </c>
      <c r="BO1" s="2">
        <f>COLUMN()</f>
        <v>67</v>
      </c>
      <c r="BP1" s="2">
        <f>COLUMN()</f>
        <v>68</v>
      </c>
      <c r="BQ1" s="2">
        <f>COLUMN()</f>
        <v>69</v>
      </c>
    </row>
    <row r="2" spans="1:70" s="2" customFormat="1" ht="28.8" x14ac:dyDescent="0.3">
      <c r="A2" s="32" t="s">
        <v>238</v>
      </c>
      <c r="B2" s="32" t="s">
        <v>239</v>
      </c>
      <c r="C2" s="32" t="s">
        <v>240</v>
      </c>
      <c r="D2" s="32" t="s">
        <v>241</v>
      </c>
      <c r="E2" s="32" t="s">
        <v>242</v>
      </c>
      <c r="F2" s="32" t="s">
        <v>243</v>
      </c>
      <c r="G2" s="32" t="s">
        <v>41</v>
      </c>
      <c r="H2" s="32" t="s">
        <v>244</v>
      </c>
      <c r="I2" s="32" t="s">
        <v>245</v>
      </c>
      <c r="J2" s="32" t="s">
        <v>246</v>
      </c>
      <c r="K2" s="32" t="s">
        <v>247</v>
      </c>
      <c r="L2" s="32" t="s">
        <v>248</v>
      </c>
      <c r="M2" s="32" t="s">
        <v>249</v>
      </c>
      <c r="N2" s="32" t="s">
        <v>250</v>
      </c>
      <c r="O2" s="32" t="s">
        <v>251</v>
      </c>
      <c r="P2" s="32" t="s">
        <v>1</v>
      </c>
      <c r="Q2" s="32" t="s">
        <v>12</v>
      </c>
      <c r="R2" s="32" t="s">
        <v>252</v>
      </c>
      <c r="S2" s="32" t="s">
        <v>253</v>
      </c>
      <c r="T2" s="32" t="s">
        <v>254</v>
      </c>
      <c r="U2" s="32" t="s">
        <v>255</v>
      </c>
      <c r="V2" s="32" t="s">
        <v>256</v>
      </c>
      <c r="W2" s="32" t="s">
        <v>108</v>
      </c>
      <c r="X2" s="32" t="s">
        <v>257</v>
      </c>
      <c r="Y2" s="32" t="s">
        <v>258</v>
      </c>
      <c r="Z2" s="32" t="s">
        <v>259</v>
      </c>
      <c r="AA2" s="32" t="s">
        <v>260</v>
      </c>
      <c r="AB2" s="32" t="s">
        <v>261</v>
      </c>
      <c r="AC2" s="32" t="s">
        <v>262</v>
      </c>
      <c r="AD2" s="32" t="s">
        <v>263</v>
      </c>
      <c r="AE2" s="32" t="s">
        <v>264</v>
      </c>
      <c r="AF2" s="32" t="s">
        <v>265</v>
      </c>
      <c r="AG2" s="32" t="s">
        <v>266</v>
      </c>
      <c r="AH2" s="32" t="s">
        <v>205</v>
      </c>
      <c r="AI2" s="32" t="s">
        <v>267</v>
      </c>
      <c r="AJ2" s="32" t="s">
        <v>268</v>
      </c>
      <c r="AK2" s="32" t="s">
        <v>269</v>
      </c>
      <c r="AL2" s="32" t="s">
        <v>270</v>
      </c>
      <c r="AM2" s="32" t="s">
        <v>271</v>
      </c>
      <c r="AN2" s="32" t="s">
        <v>272</v>
      </c>
      <c r="AO2" s="32" t="s">
        <v>273</v>
      </c>
      <c r="AP2" s="32" t="s">
        <v>274</v>
      </c>
      <c r="AQ2" s="32" t="s">
        <v>275</v>
      </c>
      <c r="AR2" s="32" t="s">
        <v>276</v>
      </c>
      <c r="AS2" s="32" t="s">
        <v>277</v>
      </c>
      <c r="AT2" s="32" t="s">
        <v>278</v>
      </c>
      <c r="AU2" s="32" t="s">
        <v>279</v>
      </c>
      <c r="AV2" s="32" t="s">
        <v>280</v>
      </c>
      <c r="AW2" s="32" t="s">
        <v>281</v>
      </c>
      <c r="AX2" s="32" t="s">
        <v>282</v>
      </c>
      <c r="AY2" s="32" t="s">
        <v>38</v>
      </c>
      <c r="AZ2" s="32" t="s">
        <v>283</v>
      </c>
      <c r="BA2" s="32" t="s">
        <v>284</v>
      </c>
      <c r="BB2" s="32" t="s">
        <v>285</v>
      </c>
      <c r="BC2" s="32" t="s">
        <v>286</v>
      </c>
      <c r="BD2" s="32" t="s">
        <v>287</v>
      </c>
      <c r="BE2" s="32" t="s">
        <v>288</v>
      </c>
      <c r="BF2" s="32" t="s">
        <v>289</v>
      </c>
      <c r="BG2" s="32" t="s">
        <v>290</v>
      </c>
      <c r="BH2" s="32" t="s">
        <v>291</v>
      </c>
      <c r="BI2" s="32" t="s">
        <v>292</v>
      </c>
      <c r="BJ2" s="32" t="s">
        <v>293</v>
      </c>
      <c r="BK2" s="32" t="s">
        <v>294</v>
      </c>
      <c r="BL2" s="32" t="s">
        <v>295</v>
      </c>
      <c r="BM2" s="32" t="s">
        <v>296</v>
      </c>
      <c r="BN2" s="32" t="s">
        <v>297</v>
      </c>
      <c r="BO2" s="32" t="s">
        <v>298</v>
      </c>
      <c r="BP2" s="32" t="s">
        <v>299</v>
      </c>
      <c r="BQ2" s="32" t="s">
        <v>300</v>
      </c>
      <c r="BR2" s="32" t="s">
        <v>301</v>
      </c>
    </row>
    <row r="3" spans="1:70" s="2" customFormat="1" ht="13.8" x14ac:dyDescent="0.3">
      <c r="A3" s="2" t="s">
        <v>122</v>
      </c>
      <c r="B3" s="2">
        <f>ROW()-2</f>
        <v>1</v>
      </c>
      <c r="C3" s="5">
        <f>$C$1</f>
        <v>44440</v>
      </c>
      <c r="D3" s="5">
        <f t="shared" ref="D3:F11" si="0">$C$1</f>
        <v>44440</v>
      </c>
      <c r="E3" s="5">
        <f t="shared" si="0"/>
        <v>44440</v>
      </c>
      <c r="F3" s="5">
        <f t="shared" si="0"/>
        <v>44440</v>
      </c>
      <c r="G3" s="2">
        <v>0</v>
      </c>
      <c r="H3" s="2">
        <v>0</v>
      </c>
      <c r="I3" s="2">
        <v>0</v>
      </c>
      <c r="J3" s="2">
        <v>0</v>
      </c>
      <c r="K3" s="6">
        <v>0</v>
      </c>
      <c r="L3" s="5">
        <f t="shared" ref="L3:L56" si="1">DATE(LEFT(M3,2),MID(M3,3,2),MID(M3,5,2))</f>
        <v>20613</v>
      </c>
      <c r="M3" s="4">
        <v>5606070207088</v>
      </c>
      <c r="N3" s="4">
        <f>MIN(ROUNDDOWN((C3-L3)/365,0),80)</f>
        <v>65</v>
      </c>
      <c r="O3" s="6">
        <v>1000</v>
      </c>
      <c r="P3" s="6">
        <v>1000</v>
      </c>
      <c r="Q3" s="2">
        <v>0</v>
      </c>
      <c r="R3" s="6">
        <v>5252</v>
      </c>
      <c r="S3" s="6" t="s">
        <v>302</v>
      </c>
      <c r="T3" s="6" t="s">
        <v>303</v>
      </c>
      <c r="U3" s="4">
        <v>2000000</v>
      </c>
      <c r="V3" s="2">
        <v>9</v>
      </c>
      <c r="W3" s="2">
        <v>7</v>
      </c>
      <c r="X3" s="3" t="s">
        <v>45</v>
      </c>
      <c r="Y3" s="3" t="s">
        <v>45</v>
      </c>
      <c r="Z3" s="3" t="s">
        <v>45</v>
      </c>
      <c r="AA3" s="2">
        <v>8</v>
      </c>
      <c r="AB3" s="4" t="s">
        <v>304</v>
      </c>
      <c r="AC3" s="2">
        <v>1</v>
      </c>
      <c r="AD3" s="4" t="s">
        <v>45</v>
      </c>
      <c r="AE3" s="4" t="s">
        <v>45</v>
      </c>
      <c r="AF3" s="4" t="s">
        <v>45</v>
      </c>
      <c r="AG3" s="4" t="s">
        <v>45</v>
      </c>
      <c r="AH3" s="4" t="s">
        <v>45</v>
      </c>
      <c r="AI3" s="4" t="s">
        <v>45</v>
      </c>
      <c r="AJ3" s="2" t="s">
        <v>45</v>
      </c>
      <c r="AK3" s="2">
        <v>0</v>
      </c>
      <c r="AL3" s="2" t="s">
        <v>45</v>
      </c>
      <c r="AM3" s="2" t="s">
        <v>45</v>
      </c>
      <c r="AN3" s="2">
        <v>0</v>
      </c>
      <c r="AO3" s="2" t="s">
        <v>45</v>
      </c>
      <c r="AP3" s="2">
        <v>0</v>
      </c>
      <c r="AQ3" s="3" t="s">
        <v>45</v>
      </c>
      <c r="AR3" s="2">
        <v>0</v>
      </c>
      <c r="AS3" s="2" t="s">
        <v>45</v>
      </c>
      <c r="AT3" s="2">
        <v>0</v>
      </c>
      <c r="AU3" s="2" t="s">
        <v>45</v>
      </c>
      <c r="AV3" s="2" t="s">
        <v>305</v>
      </c>
      <c r="AW3" s="2">
        <v>0</v>
      </c>
      <c r="AX3" s="2" t="str">
        <f t="shared" ref="AX3:AX34" si="2">IF(OR(AB3="SECOND",AW3&gt;60),"Y","N")</f>
        <v>N</v>
      </c>
      <c r="AY3" s="2" t="s">
        <v>37</v>
      </c>
      <c r="AZ3" s="2">
        <v>0</v>
      </c>
      <c r="BA3" s="2">
        <v>0</v>
      </c>
      <c r="BB3" s="2">
        <v>0</v>
      </c>
      <c r="BG3" s="2" t="s">
        <v>306</v>
      </c>
      <c r="BH3" s="2" t="s">
        <v>27</v>
      </c>
      <c r="BI3" s="2" t="s">
        <v>27</v>
      </c>
      <c r="BJ3" s="2" t="s">
        <v>25</v>
      </c>
      <c r="BK3" s="2" t="s">
        <v>25</v>
      </c>
      <c r="BL3" s="2" t="s">
        <v>25</v>
      </c>
      <c r="BN3" s="2" t="s">
        <v>307</v>
      </c>
      <c r="BP3" s="2" t="s">
        <v>25</v>
      </c>
      <c r="BQ3" s="2" t="s">
        <v>308</v>
      </c>
    </row>
    <row r="4" spans="1:70" s="2" customFormat="1" ht="13.8" x14ac:dyDescent="0.3">
      <c r="A4" s="2" t="s">
        <v>122</v>
      </c>
      <c r="B4" s="2">
        <f t="shared" ref="B4:B59" si="3">ROW()-2</f>
        <v>2</v>
      </c>
      <c r="C4" s="5">
        <f t="shared" ref="C4:F59" si="4">$C$1</f>
        <v>44440</v>
      </c>
      <c r="D4" s="5">
        <f t="shared" si="0"/>
        <v>44440</v>
      </c>
      <c r="E4" s="5">
        <f t="shared" si="0"/>
        <v>44440</v>
      </c>
      <c r="F4" s="5">
        <f t="shared" si="0"/>
        <v>44440</v>
      </c>
      <c r="G4" s="6">
        <v>0</v>
      </c>
      <c r="H4" s="6">
        <v>0</v>
      </c>
      <c r="I4" s="6">
        <v>1</v>
      </c>
      <c r="J4" s="6">
        <v>0</v>
      </c>
      <c r="K4" s="6">
        <v>0</v>
      </c>
      <c r="L4" s="5">
        <f t="shared" si="1"/>
        <v>29711</v>
      </c>
      <c r="M4" s="4">
        <v>8105057186180</v>
      </c>
      <c r="N4" s="4">
        <f t="shared" ref="N4:N56" si="5">MIN(ROUNDDOWN((C4-L4)/365,0),80)</f>
        <v>40</v>
      </c>
      <c r="O4" s="2">
        <v>1000</v>
      </c>
      <c r="P4" s="2">
        <v>1000</v>
      </c>
      <c r="Q4" s="2">
        <v>0</v>
      </c>
      <c r="R4" s="6">
        <v>9301</v>
      </c>
      <c r="S4" s="6" t="s">
        <v>309</v>
      </c>
      <c r="T4" s="6" t="s">
        <v>310</v>
      </c>
      <c r="U4" s="2">
        <v>23000000</v>
      </c>
      <c r="V4" s="2">
        <v>9</v>
      </c>
      <c r="W4" s="2">
        <v>7</v>
      </c>
      <c r="X4" s="3" t="s">
        <v>45</v>
      </c>
      <c r="Y4" s="3" t="s">
        <v>45</v>
      </c>
      <c r="Z4" s="3" t="s">
        <v>45</v>
      </c>
      <c r="AA4" s="2">
        <v>1</v>
      </c>
      <c r="AB4" s="3" t="s">
        <v>311</v>
      </c>
      <c r="AC4" s="2">
        <v>1</v>
      </c>
      <c r="AD4" s="4" t="s">
        <v>45</v>
      </c>
      <c r="AE4" s="4" t="s">
        <v>46</v>
      </c>
      <c r="AF4" s="4" t="s">
        <v>45</v>
      </c>
      <c r="AG4" s="4" t="s">
        <v>45</v>
      </c>
      <c r="AH4" s="4" t="s">
        <v>45</v>
      </c>
      <c r="AI4" s="4" t="s">
        <v>45</v>
      </c>
      <c r="AJ4" s="2" t="s">
        <v>45</v>
      </c>
      <c r="AK4" s="2">
        <v>0</v>
      </c>
      <c r="AL4" s="2" t="s">
        <v>45</v>
      </c>
      <c r="AM4" s="2" t="s">
        <v>45</v>
      </c>
      <c r="AN4" s="2">
        <v>0</v>
      </c>
      <c r="AO4" s="2" t="s">
        <v>45</v>
      </c>
      <c r="AP4" s="2">
        <v>0</v>
      </c>
      <c r="AQ4" s="2" t="s">
        <v>45</v>
      </c>
      <c r="AR4" s="2">
        <v>0</v>
      </c>
      <c r="AS4" s="2" t="s">
        <v>45</v>
      </c>
      <c r="AT4" s="2">
        <v>0</v>
      </c>
      <c r="AU4" s="2" t="s">
        <v>45</v>
      </c>
      <c r="AV4" s="2" t="s">
        <v>305</v>
      </c>
      <c r="AW4" s="6">
        <v>3</v>
      </c>
      <c r="AX4" s="3" t="str">
        <f t="shared" si="2"/>
        <v>Y</v>
      </c>
      <c r="AY4" s="2" t="s">
        <v>39</v>
      </c>
      <c r="AZ4" s="2">
        <v>1</v>
      </c>
      <c r="BA4" s="2">
        <v>1</v>
      </c>
      <c r="BB4" s="2">
        <v>1</v>
      </c>
      <c r="BE4" s="3" t="s">
        <v>312</v>
      </c>
      <c r="BF4" s="2">
        <v>10</v>
      </c>
      <c r="BG4" s="2" t="s">
        <v>306</v>
      </c>
      <c r="BH4" s="6" t="s">
        <v>27</v>
      </c>
      <c r="BI4" s="2" t="s">
        <v>27</v>
      </c>
      <c r="BJ4" s="2" t="s">
        <v>25</v>
      </c>
      <c r="BK4" s="2" t="s">
        <v>25</v>
      </c>
      <c r="BL4" s="6" t="s">
        <v>25</v>
      </c>
      <c r="BM4" s="6"/>
      <c r="BN4" s="6" t="s">
        <v>307</v>
      </c>
      <c r="BO4" s="6"/>
      <c r="BP4" s="6" t="s">
        <v>25</v>
      </c>
      <c r="BQ4" s="6" t="s">
        <v>308</v>
      </c>
    </row>
    <row r="5" spans="1:70" s="2" customFormat="1" ht="13.8" x14ac:dyDescent="0.3">
      <c r="A5" s="2" t="s">
        <v>122</v>
      </c>
      <c r="B5" s="2">
        <f t="shared" si="3"/>
        <v>3</v>
      </c>
      <c r="C5" s="5">
        <f t="shared" si="4"/>
        <v>44440</v>
      </c>
      <c r="D5" s="5">
        <f t="shared" si="0"/>
        <v>44440</v>
      </c>
      <c r="E5" s="5">
        <f t="shared" si="0"/>
        <v>44440</v>
      </c>
      <c r="F5" s="5">
        <f t="shared" si="0"/>
        <v>44440</v>
      </c>
      <c r="G5" s="6">
        <v>0</v>
      </c>
      <c r="H5" s="6">
        <v>0</v>
      </c>
      <c r="I5" s="6">
        <v>0</v>
      </c>
      <c r="J5" s="6">
        <v>1</v>
      </c>
      <c r="K5" s="6">
        <v>0</v>
      </c>
      <c r="L5" s="5">
        <f t="shared" si="1"/>
        <v>21341</v>
      </c>
      <c r="M5" s="4">
        <v>5806051167083</v>
      </c>
      <c r="N5" s="4">
        <f t="shared" si="5"/>
        <v>63</v>
      </c>
      <c r="O5" s="2">
        <v>1000</v>
      </c>
      <c r="P5" s="2">
        <v>1000</v>
      </c>
      <c r="Q5" s="2">
        <v>0</v>
      </c>
      <c r="R5" s="6">
        <v>3201</v>
      </c>
      <c r="S5" s="6" t="s">
        <v>313</v>
      </c>
      <c r="T5" s="6" t="s">
        <v>314</v>
      </c>
      <c r="U5" s="2">
        <v>2000000</v>
      </c>
      <c r="V5" s="2">
        <v>9</v>
      </c>
      <c r="W5" s="2">
        <v>7</v>
      </c>
      <c r="X5" s="3" t="s">
        <v>45</v>
      </c>
      <c r="Y5" s="3" t="s">
        <v>45</v>
      </c>
      <c r="Z5" s="3" t="s">
        <v>45</v>
      </c>
      <c r="AA5" s="2">
        <v>2</v>
      </c>
      <c r="AB5" s="3" t="s">
        <v>50</v>
      </c>
      <c r="AC5" s="2">
        <v>1</v>
      </c>
      <c r="AD5" s="4" t="s">
        <v>45</v>
      </c>
      <c r="AE5" s="4" t="s">
        <v>45</v>
      </c>
      <c r="AF5" s="4" t="s">
        <v>46</v>
      </c>
      <c r="AG5" s="4" t="s">
        <v>45</v>
      </c>
      <c r="AH5" s="4" t="s">
        <v>45</v>
      </c>
      <c r="AI5" s="10" t="s">
        <v>315</v>
      </c>
      <c r="AJ5" s="2" t="s">
        <v>45</v>
      </c>
      <c r="AK5" s="2">
        <v>0</v>
      </c>
      <c r="AL5" s="2" t="s">
        <v>45</v>
      </c>
      <c r="AM5" s="2" t="s">
        <v>45</v>
      </c>
      <c r="AN5" s="2">
        <v>0</v>
      </c>
      <c r="AO5" s="2" t="s">
        <v>45</v>
      </c>
      <c r="AP5" s="2">
        <v>0</v>
      </c>
      <c r="AQ5" s="2" t="s">
        <v>45</v>
      </c>
      <c r="AR5" s="2">
        <v>0</v>
      </c>
      <c r="AS5" s="2" t="s">
        <v>45</v>
      </c>
      <c r="AT5" s="2">
        <v>0</v>
      </c>
      <c r="AU5" s="2" t="s">
        <v>45</v>
      </c>
      <c r="AV5" s="2" t="s">
        <v>305</v>
      </c>
      <c r="AW5" s="6">
        <v>0</v>
      </c>
      <c r="AX5" s="3" t="str">
        <f t="shared" si="2"/>
        <v>N</v>
      </c>
      <c r="AY5" s="2" t="s">
        <v>39</v>
      </c>
      <c r="AZ5" s="2">
        <v>0</v>
      </c>
      <c r="BA5" s="2">
        <v>1</v>
      </c>
      <c r="BB5" s="2">
        <v>0</v>
      </c>
      <c r="BE5" s="3"/>
      <c r="BG5" s="2" t="s">
        <v>306</v>
      </c>
      <c r="BH5" s="6" t="s">
        <v>27</v>
      </c>
      <c r="BI5" s="2" t="s">
        <v>27</v>
      </c>
      <c r="BJ5" s="2" t="s">
        <v>25</v>
      </c>
      <c r="BK5" s="2" t="s">
        <v>25</v>
      </c>
      <c r="BL5" s="6" t="s">
        <v>25</v>
      </c>
      <c r="BM5" s="6"/>
      <c r="BN5" s="6" t="s">
        <v>307</v>
      </c>
      <c r="BO5" s="6"/>
      <c r="BP5" s="6" t="s">
        <v>25</v>
      </c>
      <c r="BQ5" s="6" t="s">
        <v>308</v>
      </c>
    </row>
    <row r="6" spans="1:70" s="2" customFormat="1" ht="13.8" x14ac:dyDescent="0.3">
      <c r="A6" s="2" t="s">
        <v>122</v>
      </c>
      <c r="B6" s="2">
        <f t="shared" si="3"/>
        <v>4</v>
      </c>
      <c r="C6" s="5">
        <f t="shared" si="4"/>
        <v>44440</v>
      </c>
      <c r="D6" s="5">
        <f t="shared" si="0"/>
        <v>44440</v>
      </c>
      <c r="E6" s="5">
        <f t="shared" si="0"/>
        <v>44440</v>
      </c>
      <c r="F6" s="5">
        <f t="shared" si="0"/>
        <v>44440</v>
      </c>
      <c r="G6" s="6">
        <v>0</v>
      </c>
      <c r="H6" s="6">
        <v>0</v>
      </c>
      <c r="I6" s="6">
        <v>0</v>
      </c>
      <c r="J6" s="6">
        <v>0</v>
      </c>
      <c r="K6" s="6">
        <v>1</v>
      </c>
      <c r="L6" s="5">
        <f t="shared" si="1"/>
        <v>28410</v>
      </c>
      <c r="M6" s="4">
        <v>7710125453081</v>
      </c>
      <c r="N6" s="4">
        <f t="shared" si="5"/>
        <v>43</v>
      </c>
      <c r="O6" s="2">
        <v>1000</v>
      </c>
      <c r="P6" s="2">
        <v>1000</v>
      </c>
      <c r="Q6" s="2">
        <v>0</v>
      </c>
      <c r="R6" s="6">
        <v>3610</v>
      </c>
      <c r="S6" s="6" t="s">
        <v>316</v>
      </c>
      <c r="T6" s="6" t="s">
        <v>314</v>
      </c>
      <c r="U6" s="2">
        <v>2000000</v>
      </c>
      <c r="V6" s="2">
        <v>9</v>
      </c>
      <c r="W6" s="2">
        <v>7</v>
      </c>
      <c r="X6" s="3" t="s">
        <v>45</v>
      </c>
      <c r="Y6" s="3" t="s">
        <v>45</v>
      </c>
      <c r="Z6" s="3" t="s">
        <v>45</v>
      </c>
      <c r="AA6" s="2">
        <v>3</v>
      </c>
      <c r="AB6" s="3" t="s">
        <v>304</v>
      </c>
      <c r="AC6" s="2">
        <v>1</v>
      </c>
      <c r="AD6" s="4" t="s">
        <v>46</v>
      </c>
      <c r="AE6" s="4" t="s">
        <v>45</v>
      </c>
      <c r="AF6" s="4" t="s">
        <v>45</v>
      </c>
      <c r="AG6" s="4" t="s">
        <v>45</v>
      </c>
      <c r="AH6" s="4" t="s">
        <v>45</v>
      </c>
      <c r="AI6" s="10" t="s">
        <v>317</v>
      </c>
      <c r="AJ6" s="2" t="s">
        <v>45</v>
      </c>
      <c r="AK6" s="2">
        <v>0</v>
      </c>
      <c r="AL6" s="2" t="s">
        <v>45</v>
      </c>
      <c r="AM6" s="2" t="s">
        <v>45</v>
      </c>
      <c r="AN6" s="2">
        <v>0</v>
      </c>
      <c r="AO6" s="2" t="s">
        <v>45</v>
      </c>
      <c r="AP6" s="2">
        <v>0</v>
      </c>
      <c r="AQ6" s="2" t="s">
        <v>45</v>
      </c>
      <c r="AR6" s="2">
        <v>0</v>
      </c>
      <c r="AS6" s="2" t="s">
        <v>45</v>
      </c>
      <c r="AT6" s="2">
        <v>0</v>
      </c>
      <c r="AU6" s="2" t="s">
        <v>45</v>
      </c>
      <c r="AV6" s="2" t="s">
        <v>305</v>
      </c>
      <c r="AW6" s="6">
        <v>0</v>
      </c>
      <c r="AX6" s="3" t="str">
        <f t="shared" si="2"/>
        <v>N</v>
      </c>
      <c r="AY6" s="2" t="s">
        <v>39</v>
      </c>
      <c r="AZ6" s="2">
        <v>0</v>
      </c>
      <c r="BA6" s="2">
        <v>0</v>
      </c>
      <c r="BB6" s="2">
        <v>0</v>
      </c>
      <c r="BE6" s="3" t="s">
        <v>318</v>
      </c>
      <c r="BF6" s="2">
        <v>12</v>
      </c>
      <c r="BG6" s="2" t="s">
        <v>306</v>
      </c>
      <c r="BH6" s="6" t="s">
        <v>27</v>
      </c>
      <c r="BI6" s="2" t="s">
        <v>27</v>
      </c>
      <c r="BJ6" s="2" t="s">
        <v>25</v>
      </c>
      <c r="BK6" s="2" t="s">
        <v>25</v>
      </c>
      <c r="BL6" s="6" t="s">
        <v>25</v>
      </c>
      <c r="BM6" s="6"/>
      <c r="BN6" s="6" t="s">
        <v>307</v>
      </c>
      <c r="BO6" s="6"/>
      <c r="BP6" s="6" t="s">
        <v>25</v>
      </c>
      <c r="BQ6" s="6" t="s">
        <v>308</v>
      </c>
    </row>
    <row r="7" spans="1:70" s="2" customFormat="1" ht="13.8" x14ac:dyDescent="0.3">
      <c r="A7" s="2" t="s">
        <v>122</v>
      </c>
      <c r="B7" s="2">
        <f t="shared" si="3"/>
        <v>5</v>
      </c>
      <c r="C7" s="5">
        <f t="shared" si="4"/>
        <v>44440</v>
      </c>
      <c r="D7" s="5">
        <f t="shared" si="0"/>
        <v>44440</v>
      </c>
      <c r="E7" s="5">
        <f t="shared" si="0"/>
        <v>44440</v>
      </c>
      <c r="F7" s="5">
        <f t="shared" si="0"/>
        <v>44440</v>
      </c>
      <c r="G7" s="6">
        <v>0</v>
      </c>
      <c r="H7" s="6">
        <v>0</v>
      </c>
      <c r="I7" s="6">
        <v>1</v>
      </c>
      <c r="J7" s="6">
        <v>1</v>
      </c>
      <c r="K7" s="6">
        <v>1</v>
      </c>
      <c r="L7" s="5">
        <f t="shared" si="1"/>
        <v>28463</v>
      </c>
      <c r="M7" s="63">
        <v>7712046027184</v>
      </c>
      <c r="N7" s="4">
        <f t="shared" si="5"/>
        <v>43</v>
      </c>
      <c r="O7" s="2">
        <v>1000</v>
      </c>
      <c r="P7" s="2">
        <v>1000</v>
      </c>
      <c r="Q7" s="2">
        <v>0</v>
      </c>
      <c r="R7" s="6">
        <v>3610</v>
      </c>
      <c r="S7" s="6" t="s">
        <v>316</v>
      </c>
      <c r="T7" s="6" t="s">
        <v>314</v>
      </c>
      <c r="U7" s="2">
        <v>2000000</v>
      </c>
      <c r="V7" s="2">
        <v>9</v>
      </c>
      <c r="W7" s="2">
        <v>7</v>
      </c>
      <c r="X7" s="3" t="s">
        <v>45</v>
      </c>
      <c r="Y7" s="3" t="s">
        <v>45</v>
      </c>
      <c r="Z7" s="3" t="s">
        <v>45</v>
      </c>
      <c r="AA7" s="2">
        <v>4</v>
      </c>
      <c r="AB7" s="3" t="s">
        <v>304</v>
      </c>
      <c r="AC7" s="2">
        <v>1</v>
      </c>
      <c r="AD7" s="4" t="s">
        <v>45</v>
      </c>
      <c r="AE7" s="4" t="s">
        <v>45</v>
      </c>
      <c r="AF7" s="4" t="s">
        <v>45</v>
      </c>
      <c r="AG7" s="4" t="s">
        <v>46</v>
      </c>
      <c r="AH7" s="4" t="s">
        <v>45</v>
      </c>
      <c r="AI7" s="6" t="s">
        <v>319</v>
      </c>
      <c r="AJ7" s="2" t="s">
        <v>45</v>
      </c>
      <c r="AK7" s="2">
        <v>0</v>
      </c>
      <c r="AL7" s="2" t="s">
        <v>45</v>
      </c>
      <c r="AM7" s="2" t="s">
        <v>45</v>
      </c>
      <c r="AN7" s="2">
        <v>0</v>
      </c>
      <c r="AO7" s="2" t="s">
        <v>45</v>
      </c>
      <c r="AP7" s="2">
        <v>0</v>
      </c>
      <c r="AQ7" s="2" t="s">
        <v>46</v>
      </c>
      <c r="AR7" s="2">
        <v>1</v>
      </c>
      <c r="AS7" s="2" t="s">
        <v>45</v>
      </c>
      <c r="AT7" s="2">
        <v>0</v>
      </c>
      <c r="AU7" s="2" t="s">
        <v>45</v>
      </c>
      <c r="AV7" s="2" t="s">
        <v>320</v>
      </c>
      <c r="AW7" s="6">
        <v>63</v>
      </c>
      <c r="AX7" s="3" t="str">
        <f t="shared" si="2"/>
        <v>Y</v>
      </c>
      <c r="AY7" s="2" t="s">
        <v>37</v>
      </c>
      <c r="AZ7" s="2">
        <v>0</v>
      </c>
      <c r="BA7" s="2">
        <v>1</v>
      </c>
      <c r="BB7" s="2">
        <v>0</v>
      </c>
      <c r="BE7" s="3" t="s">
        <v>321</v>
      </c>
      <c r="BF7" s="2">
        <v>20</v>
      </c>
      <c r="BG7" s="2" t="s">
        <v>306</v>
      </c>
      <c r="BH7" s="6" t="s">
        <v>27</v>
      </c>
      <c r="BI7" s="2" t="s">
        <v>27</v>
      </c>
      <c r="BJ7" s="2" t="s">
        <v>25</v>
      </c>
      <c r="BK7" s="2" t="s">
        <v>25</v>
      </c>
      <c r="BL7" s="6" t="s">
        <v>25</v>
      </c>
      <c r="BM7" s="6"/>
      <c r="BN7" s="6" t="s">
        <v>307</v>
      </c>
      <c r="BO7" s="6"/>
      <c r="BP7" s="6" t="s">
        <v>25</v>
      </c>
      <c r="BQ7" s="6" t="s">
        <v>308</v>
      </c>
    </row>
    <row r="8" spans="1:70" s="2" customFormat="1" ht="13.8" x14ac:dyDescent="0.3">
      <c r="A8" s="2" t="s">
        <v>122</v>
      </c>
      <c r="B8" s="2">
        <f t="shared" si="3"/>
        <v>6</v>
      </c>
      <c r="C8" s="5">
        <f t="shared" si="4"/>
        <v>44440</v>
      </c>
      <c r="D8" s="5">
        <f t="shared" si="0"/>
        <v>44440</v>
      </c>
      <c r="E8" s="5">
        <f t="shared" si="0"/>
        <v>44440</v>
      </c>
      <c r="F8" s="5">
        <f t="shared" si="0"/>
        <v>44440</v>
      </c>
      <c r="G8" s="6">
        <v>0</v>
      </c>
      <c r="H8" s="6">
        <v>0</v>
      </c>
      <c r="I8" s="6">
        <v>2</v>
      </c>
      <c r="J8" s="6">
        <v>0</v>
      </c>
      <c r="K8" s="6">
        <v>0</v>
      </c>
      <c r="L8" s="5">
        <f t="shared" si="1"/>
        <v>33651</v>
      </c>
      <c r="M8" s="4">
        <v>9202171211082</v>
      </c>
      <c r="N8" s="4">
        <f t="shared" si="5"/>
        <v>29</v>
      </c>
      <c r="O8" s="2">
        <v>1000</v>
      </c>
      <c r="P8" s="2">
        <v>1000</v>
      </c>
      <c r="Q8" s="2">
        <v>0</v>
      </c>
      <c r="R8" s="6">
        <v>2193</v>
      </c>
      <c r="S8" s="6" t="s">
        <v>322</v>
      </c>
      <c r="T8" s="6" t="s">
        <v>323</v>
      </c>
      <c r="U8" s="2">
        <v>2000000</v>
      </c>
      <c r="V8" s="2">
        <v>9</v>
      </c>
      <c r="W8" s="2">
        <v>7</v>
      </c>
      <c r="X8" s="3" t="s">
        <v>45</v>
      </c>
      <c r="Y8" s="3" t="s">
        <v>45</v>
      </c>
      <c r="Z8" s="3" t="s">
        <v>45</v>
      </c>
      <c r="AA8" s="2">
        <v>5</v>
      </c>
      <c r="AB8" s="3" t="s">
        <v>304</v>
      </c>
      <c r="AC8" s="2">
        <v>1</v>
      </c>
      <c r="AD8" s="3" t="s">
        <v>46</v>
      </c>
      <c r="AE8" s="3" t="s">
        <v>46</v>
      </c>
      <c r="AF8" s="3" t="s">
        <v>46</v>
      </c>
      <c r="AG8" s="3" t="s">
        <v>46</v>
      </c>
      <c r="AH8" s="3" t="s">
        <v>45</v>
      </c>
      <c r="AI8" s="6" t="s">
        <v>324</v>
      </c>
      <c r="AJ8" s="2" t="s">
        <v>45</v>
      </c>
      <c r="AK8" s="2">
        <v>0</v>
      </c>
      <c r="AL8" s="2" t="s">
        <v>45</v>
      </c>
      <c r="AM8" s="2" t="s">
        <v>45</v>
      </c>
      <c r="AN8" s="2">
        <v>0</v>
      </c>
      <c r="AO8" s="2" t="s">
        <v>45</v>
      </c>
      <c r="AP8" s="2">
        <v>0</v>
      </c>
      <c r="AQ8" s="2" t="s">
        <v>45</v>
      </c>
      <c r="AR8" s="2">
        <v>2</v>
      </c>
      <c r="AS8" s="2" t="s">
        <v>45</v>
      </c>
      <c r="AT8" s="2">
        <v>0</v>
      </c>
      <c r="AU8" s="2" t="s">
        <v>45</v>
      </c>
      <c r="AV8" s="2" t="s">
        <v>325</v>
      </c>
      <c r="AW8" s="6">
        <v>3</v>
      </c>
      <c r="AX8" s="3" t="str">
        <f t="shared" si="2"/>
        <v>N</v>
      </c>
      <c r="AY8" s="2" t="s">
        <v>37</v>
      </c>
      <c r="AZ8" s="2">
        <v>0</v>
      </c>
      <c r="BA8" s="2">
        <v>0</v>
      </c>
      <c r="BB8" s="2">
        <v>0</v>
      </c>
      <c r="BE8" s="3"/>
      <c r="BG8" s="2" t="s">
        <v>306</v>
      </c>
      <c r="BH8" s="6" t="s">
        <v>27</v>
      </c>
      <c r="BI8" s="2" t="s">
        <v>27</v>
      </c>
      <c r="BJ8" s="2" t="s">
        <v>25</v>
      </c>
      <c r="BK8" s="2" t="s">
        <v>25</v>
      </c>
      <c r="BL8" s="6" t="s">
        <v>25</v>
      </c>
      <c r="BM8" s="6"/>
      <c r="BN8" s="6" t="s">
        <v>307</v>
      </c>
      <c r="BO8" s="6"/>
      <c r="BP8" s="6" t="s">
        <v>25</v>
      </c>
      <c r="BQ8" s="6" t="s">
        <v>308</v>
      </c>
    </row>
    <row r="9" spans="1:70" s="2" customFormat="1" ht="13.8" x14ac:dyDescent="0.3">
      <c r="A9" s="2" t="s">
        <v>122</v>
      </c>
      <c r="B9" s="2">
        <f t="shared" si="3"/>
        <v>7</v>
      </c>
      <c r="C9" s="5">
        <f t="shared" si="4"/>
        <v>44440</v>
      </c>
      <c r="D9" s="5">
        <f t="shared" si="0"/>
        <v>44440</v>
      </c>
      <c r="E9" s="5">
        <f t="shared" si="0"/>
        <v>44440</v>
      </c>
      <c r="F9" s="5">
        <f t="shared" si="0"/>
        <v>44440</v>
      </c>
      <c r="G9" s="6">
        <v>0</v>
      </c>
      <c r="H9" s="6">
        <v>0</v>
      </c>
      <c r="I9" s="6">
        <v>1</v>
      </c>
      <c r="J9" s="6">
        <v>1</v>
      </c>
      <c r="K9" s="6">
        <v>0</v>
      </c>
      <c r="L9" s="5">
        <f t="shared" si="1"/>
        <v>33659</v>
      </c>
      <c r="M9" s="63">
        <v>9202256345086</v>
      </c>
      <c r="N9" s="4">
        <f t="shared" si="5"/>
        <v>29</v>
      </c>
      <c r="O9" s="2">
        <v>1000</v>
      </c>
      <c r="P9" s="2">
        <v>1000</v>
      </c>
      <c r="Q9" s="2">
        <v>0</v>
      </c>
      <c r="R9" s="37">
        <v>2090</v>
      </c>
      <c r="S9" s="6" t="s">
        <v>326</v>
      </c>
      <c r="T9" s="6" t="s">
        <v>323</v>
      </c>
      <c r="U9" s="2">
        <v>2000000</v>
      </c>
      <c r="V9" s="2">
        <v>9</v>
      </c>
      <c r="W9" s="2">
        <v>7</v>
      </c>
      <c r="X9" s="3" t="s">
        <v>45</v>
      </c>
      <c r="Y9" s="3" t="s">
        <v>45</v>
      </c>
      <c r="Z9" s="3" t="s">
        <v>45</v>
      </c>
      <c r="AA9" s="2">
        <v>6</v>
      </c>
      <c r="AB9" s="3" t="s">
        <v>304</v>
      </c>
      <c r="AC9" s="2">
        <v>1</v>
      </c>
      <c r="AD9" s="4" t="s">
        <v>45</v>
      </c>
      <c r="AE9" s="4" t="s">
        <v>45</v>
      </c>
      <c r="AF9" s="4" t="s">
        <v>45</v>
      </c>
      <c r="AG9" s="4" t="s">
        <v>45</v>
      </c>
      <c r="AH9" s="4" t="s">
        <v>45</v>
      </c>
      <c r="AI9" s="6" t="s">
        <v>327</v>
      </c>
      <c r="AJ9" s="2" t="s">
        <v>45</v>
      </c>
      <c r="AK9" s="2">
        <v>0</v>
      </c>
      <c r="AL9" s="2" t="s">
        <v>45</v>
      </c>
      <c r="AM9" s="2" t="s">
        <v>45</v>
      </c>
      <c r="AN9" s="2">
        <v>0</v>
      </c>
      <c r="AO9" s="2" t="s">
        <v>45</v>
      </c>
      <c r="AP9" s="2">
        <v>0</v>
      </c>
      <c r="AQ9" s="2" t="s">
        <v>45</v>
      </c>
      <c r="AR9" s="2">
        <v>0</v>
      </c>
      <c r="AS9" s="2" t="s">
        <v>45</v>
      </c>
      <c r="AT9" s="2">
        <v>0</v>
      </c>
      <c r="AU9" s="2" t="s">
        <v>45</v>
      </c>
      <c r="AV9" s="2" t="s">
        <v>325</v>
      </c>
      <c r="AW9" s="6">
        <v>3</v>
      </c>
      <c r="AX9" s="3" t="str">
        <f t="shared" si="2"/>
        <v>N</v>
      </c>
      <c r="AY9" s="2" t="s">
        <v>37</v>
      </c>
      <c r="AZ9" s="2">
        <v>0</v>
      </c>
      <c r="BA9" s="2">
        <v>0</v>
      </c>
      <c r="BB9" s="2">
        <v>0</v>
      </c>
      <c r="BE9" s="3"/>
      <c r="BG9" s="2" t="s">
        <v>306</v>
      </c>
      <c r="BH9" s="6" t="s">
        <v>27</v>
      </c>
      <c r="BI9" s="2" t="s">
        <v>27</v>
      </c>
      <c r="BJ9" s="2" t="s">
        <v>25</v>
      </c>
      <c r="BK9" s="2" t="s">
        <v>25</v>
      </c>
      <c r="BL9" s="6" t="s">
        <v>25</v>
      </c>
      <c r="BM9" s="6"/>
      <c r="BN9" s="6" t="s">
        <v>307</v>
      </c>
      <c r="BO9" s="6"/>
      <c r="BP9" s="6" t="s">
        <v>25</v>
      </c>
      <c r="BQ9" s="6" t="s">
        <v>308</v>
      </c>
    </row>
    <row r="10" spans="1:70" s="2" customFormat="1" ht="27.6" x14ac:dyDescent="0.3">
      <c r="A10" s="2" t="s">
        <v>122</v>
      </c>
      <c r="B10" s="2">
        <f t="shared" si="3"/>
        <v>8</v>
      </c>
      <c r="C10" s="5">
        <f t="shared" si="4"/>
        <v>44440</v>
      </c>
      <c r="D10" s="5">
        <f t="shared" si="0"/>
        <v>44440</v>
      </c>
      <c r="E10" s="5">
        <f t="shared" si="0"/>
        <v>44440</v>
      </c>
      <c r="F10" s="5">
        <f t="shared" si="0"/>
        <v>44440</v>
      </c>
      <c r="G10" s="6">
        <v>0</v>
      </c>
      <c r="H10" s="6">
        <v>0</v>
      </c>
      <c r="I10" s="6">
        <v>0</v>
      </c>
      <c r="J10" s="6">
        <v>2</v>
      </c>
      <c r="K10" s="6">
        <v>0</v>
      </c>
      <c r="L10" s="5">
        <f t="shared" si="1"/>
        <v>19798</v>
      </c>
      <c r="M10" s="4">
        <v>5403150208081</v>
      </c>
      <c r="N10" s="4">
        <f t="shared" si="5"/>
        <v>67</v>
      </c>
      <c r="O10" s="2">
        <v>1000</v>
      </c>
      <c r="P10" s="2">
        <v>1000</v>
      </c>
      <c r="Q10" s="2">
        <v>0</v>
      </c>
      <c r="R10" s="6">
        <v>7130</v>
      </c>
      <c r="S10" s="6" t="s">
        <v>328</v>
      </c>
      <c r="T10" s="6" t="s">
        <v>329</v>
      </c>
      <c r="U10" s="2">
        <v>2000000</v>
      </c>
      <c r="V10" s="2">
        <v>9</v>
      </c>
      <c r="W10" s="2">
        <v>7</v>
      </c>
      <c r="X10" s="3" t="s">
        <v>45</v>
      </c>
      <c r="Y10" s="3" t="s">
        <v>45</v>
      </c>
      <c r="Z10" s="3" t="s">
        <v>45</v>
      </c>
      <c r="AA10" s="2">
        <v>7</v>
      </c>
      <c r="AB10" s="3" t="s">
        <v>304</v>
      </c>
      <c r="AC10" s="2">
        <v>1</v>
      </c>
      <c r="AD10" s="4" t="s">
        <v>45</v>
      </c>
      <c r="AE10" s="4" t="s">
        <v>45</v>
      </c>
      <c r="AF10" s="4" t="s">
        <v>45</v>
      </c>
      <c r="AG10" s="4" t="s">
        <v>45</v>
      </c>
      <c r="AH10" s="4" t="s">
        <v>46</v>
      </c>
      <c r="AI10" s="10" t="s">
        <v>330</v>
      </c>
      <c r="AJ10" s="2" t="s">
        <v>45</v>
      </c>
      <c r="AK10" s="2">
        <v>0</v>
      </c>
      <c r="AL10" s="2" t="s">
        <v>45</v>
      </c>
      <c r="AM10" s="2" t="s">
        <v>45</v>
      </c>
      <c r="AN10" s="2">
        <v>0</v>
      </c>
      <c r="AO10" s="2" t="s">
        <v>45</v>
      </c>
      <c r="AP10" s="2">
        <v>0</v>
      </c>
      <c r="AQ10" s="2" t="s">
        <v>45</v>
      </c>
      <c r="AR10" s="2">
        <v>0</v>
      </c>
      <c r="AS10" s="2" t="s">
        <v>45</v>
      </c>
      <c r="AT10" s="2">
        <v>0</v>
      </c>
      <c r="AU10" s="2" t="s">
        <v>45</v>
      </c>
      <c r="AV10" s="2" t="s">
        <v>325</v>
      </c>
      <c r="AW10" s="6">
        <v>3</v>
      </c>
      <c r="AX10" s="3" t="str">
        <f t="shared" si="2"/>
        <v>N</v>
      </c>
      <c r="AY10" s="2" t="s">
        <v>37</v>
      </c>
      <c r="AZ10" s="2">
        <v>0</v>
      </c>
      <c r="BA10" s="2">
        <v>1</v>
      </c>
      <c r="BB10" s="2">
        <v>1</v>
      </c>
      <c r="BE10" s="3"/>
      <c r="BG10" s="2" t="s">
        <v>306</v>
      </c>
      <c r="BH10" s="6" t="s">
        <v>27</v>
      </c>
      <c r="BI10" s="2" t="s">
        <v>27</v>
      </c>
      <c r="BJ10" s="2" t="s">
        <v>25</v>
      </c>
      <c r="BK10" s="2" t="s">
        <v>25</v>
      </c>
      <c r="BL10" s="6" t="s">
        <v>25</v>
      </c>
      <c r="BM10" s="6"/>
      <c r="BN10" s="6" t="s">
        <v>307</v>
      </c>
      <c r="BO10" s="6"/>
      <c r="BP10" s="6" t="s">
        <v>25</v>
      </c>
      <c r="BQ10" s="6" t="s">
        <v>308</v>
      </c>
    </row>
    <row r="11" spans="1:70" s="2" customFormat="1" ht="13.8" x14ac:dyDescent="0.3">
      <c r="A11" s="2" t="s">
        <v>122</v>
      </c>
      <c r="B11" s="2">
        <f t="shared" si="3"/>
        <v>9</v>
      </c>
      <c r="C11" s="5">
        <f t="shared" si="4"/>
        <v>44440</v>
      </c>
      <c r="D11" s="5">
        <f t="shared" si="0"/>
        <v>44440</v>
      </c>
      <c r="E11" s="5">
        <f t="shared" si="0"/>
        <v>44440</v>
      </c>
      <c r="F11" s="5">
        <f t="shared" si="0"/>
        <v>44440</v>
      </c>
      <c r="G11" s="6">
        <v>1</v>
      </c>
      <c r="H11" s="6">
        <v>0</v>
      </c>
      <c r="I11" s="6">
        <v>0</v>
      </c>
      <c r="J11" s="6">
        <v>0</v>
      </c>
      <c r="K11" s="6">
        <v>0</v>
      </c>
      <c r="L11" s="5">
        <f t="shared" si="1"/>
        <v>14643</v>
      </c>
      <c r="M11" s="4">
        <v>4002025238082</v>
      </c>
      <c r="N11" s="4">
        <f t="shared" si="5"/>
        <v>80</v>
      </c>
      <c r="O11" s="2">
        <v>1000</v>
      </c>
      <c r="P11" s="2">
        <v>1000</v>
      </c>
      <c r="Q11" s="2">
        <v>0</v>
      </c>
      <c r="R11" s="6">
        <v>7130</v>
      </c>
      <c r="S11" s="6" t="s">
        <v>328</v>
      </c>
      <c r="T11" s="6" t="s">
        <v>329</v>
      </c>
      <c r="U11" s="19">
        <v>14375001</v>
      </c>
      <c r="V11" s="2">
        <v>9</v>
      </c>
      <c r="W11" s="2">
        <v>7</v>
      </c>
      <c r="X11" s="3" t="s">
        <v>45</v>
      </c>
      <c r="Y11" s="3" t="s">
        <v>45</v>
      </c>
      <c r="Z11" s="3" t="s">
        <v>45</v>
      </c>
      <c r="AA11" s="2">
        <v>9</v>
      </c>
      <c r="AB11" s="3" t="s">
        <v>304</v>
      </c>
      <c r="AC11" s="2">
        <v>1</v>
      </c>
      <c r="AD11" s="4" t="s">
        <v>45</v>
      </c>
      <c r="AE11" s="4" t="s">
        <v>45</v>
      </c>
      <c r="AF11" s="4" t="s">
        <v>45</v>
      </c>
      <c r="AG11" s="4" t="s">
        <v>45</v>
      </c>
      <c r="AH11" s="4" t="s">
        <v>45</v>
      </c>
      <c r="AI11" s="3" t="s">
        <v>45</v>
      </c>
      <c r="AJ11" s="2" t="s">
        <v>45</v>
      </c>
      <c r="AK11" s="2">
        <v>0</v>
      </c>
      <c r="AL11" s="2" t="s">
        <v>45</v>
      </c>
      <c r="AM11" s="2" t="s">
        <v>45</v>
      </c>
      <c r="AN11" s="2">
        <v>0</v>
      </c>
      <c r="AO11" s="2" t="s">
        <v>45</v>
      </c>
      <c r="AP11" s="2">
        <v>0</v>
      </c>
      <c r="AQ11" s="2" t="s">
        <v>45</v>
      </c>
      <c r="AR11" s="2">
        <v>0</v>
      </c>
      <c r="AS11" s="2" t="s">
        <v>45</v>
      </c>
      <c r="AT11" s="2">
        <v>0</v>
      </c>
      <c r="AU11" s="2" t="s">
        <v>45</v>
      </c>
      <c r="AV11" s="2" t="s">
        <v>325</v>
      </c>
      <c r="AW11" s="6">
        <v>3</v>
      </c>
      <c r="AX11" s="3" t="str">
        <f t="shared" si="2"/>
        <v>N</v>
      </c>
      <c r="AY11" s="2" t="s">
        <v>37</v>
      </c>
      <c r="AZ11" s="2">
        <v>0</v>
      </c>
      <c r="BA11" s="2">
        <v>1</v>
      </c>
      <c r="BB11" s="2">
        <v>0</v>
      </c>
      <c r="BE11" s="3" t="s">
        <v>331</v>
      </c>
      <c r="BF11" s="2">
        <v>21</v>
      </c>
      <c r="BG11" s="2" t="s">
        <v>306</v>
      </c>
      <c r="BH11" s="6" t="s">
        <v>27</v>
      </c>
      <c r="BI11" s="2" t="s">
        <v>27</v>
      </c>
      <c r="BJ11" s="2" t="s">
        <v>25</v>
      </c>
      <c r="BK11" s="2" t="s">
        <v>25</v>
      </c>
      <c r="BL11" s="6" t="s">
        <v>25</v>
      </c>
      <c r="BM11" s="6"/>
      <c r="BN11" s="6" t="s">
        <v>307</v>
      </c>
      <c r="BO11" s="6"/>
      <c r="BP11" s="6" t="s">
        <v>25</v>
      </c>
      <c r="BQ11" s="6" t="s">
        <v>308</v>
      </c>
    </row>
    <row r="12" spans="1:70" s="2" customFormat="1" ht="13.8" x14ac:dyDescent="0.3">
      <c r="A12" s="2" t="s">
        <v>122</v>
      </c>
      <c r="B12" s="2">
        <f t="shared" si="3"/>
        <v>10</v>
      </c>
      <c r="C12" s="5">
        <f t="shared" si="4"/>
        <v>44440</v>
      </c>
      <c r="D12" s="9">
        <v>43949</v>
      </c>
      <c r="E12" s="5">
        <f>$C$1</f>
        <v>44440</v>
      </c>
      <c r="F12" s="9">
        <v>43949</v>
      </c>
      <c r="G12" s="6">
        <v>0</v>
      </c>
      <c r="H12" s="6">
        <v>0</v>
      </c>
      <c r="I12" s="6">
        <v>1</v>
      </c>
      <c r="J12" s="6">
        <v>0</v>
      </c>
      <c r="K12" s="6">
        <v>0</v>
      </c>
      <c r="L12" s="5">
        <f t="shared" si="1"/>
        <v>14606</v>
      </c>
      <c r="M12" s="4">
        <v>3912275172081</v>
      </c>
      <c r="N12" s="4">
        <f t="shared" si="5"/>
        <v>80</v>
      </c>
      <c r="O12" s="2">
        <v>1000</v>
      </c>
      <c r="P12" s="2">
        <v>1000</v>
      </c>
      <c r="Q12" s="2">
        <v>0</v>
      </c>
      <c r="R12" s="6">
        <v>1034</v>
      </c>
      <c r="S12" s="6" t="s">
        <v>332</v>
      </c>
      <c r="T12" s="6" t="s">
        <v>333</v>
      </c>
      <c r="U12" s="2">
        <v>2000000</v>
      </c>
      <c r="V12" s="2">
        <v>9</v>
      </c>
      <c r="W12" s="2">
        <v>7</v>
      </c>
      <c r="X12" s="3" t="s">
        <v>45</v>
      </c>
      <c r="Y12" s="3" t="s">
        <v>45</v>
      </c>
      <c r="Z12" s="3" t="s">
        <v>45</v>
      </c>
      <c r="AA12" s="2">
        <v>9</v>
      </c>
      <c r="AB12" s="3" t="s">
        <v>311</v>
      </c>
      <c r="AC12" s="2">
        <v>1</v>
      </c>
      <c r="AD12" s="4" t="s">
        <v>45</v>
      </c>
      <c r="AE12" s="4" t="s">
        <v>45</v>
      </c>
      <c r="AF12" s="4" t="s">
        <v>45</v>
      </c>
      <c r="AG12" s="4" t="s">
        <v>45</v>
      </c>
      <c r="AH12" s="4" t="s">
        <v>45</v>
      </c>
      <c r="AI12" s="10" t="s">
        <v>315</v>
      </c>
      <c r="AJ12" s="2" t="s">
        <v>45</v>
      </c>
      <c r="AK12" s="2">
        <v>0</v>
      </c>
      <c r="AL12" s="2" t="s">
        <v>45</v>
      </c>
      <c r="AM12" s="2" t="s">
        <v>45</v>
      </c>
      <c r="AN12" s="2">
        <v>0</v>
      </c>
      <c r="AO12" s="2" t="s">
        <v>45</v>
      </c>
      <c r="AP12" s="2">
        <v>0</v>
      </c>
      <c r="AQ12" s="2" t="s">
        <v>45</v>
      </c>
      <c r="AR12" s="2">
        <v>0</v>
      </c>
      <c r="AS12" s="2" t="s">
        <v>45</v>
      </c>
      <c r="AT12" s="2">
        <v>0</v>
      </c>
      <c r="AU12" s="2" t="s">
        <v>45</v>
      </c>
      <c r="AV12" s="2" t="s">
        <v>325</v>
      </c>
      <c r="AW12" s="6">
        <v>3</v>
      </c>
      <c r="AX12" s="3" t="str">
        <f t="shared" si="2"/>
        <v>Y</v>
      </c>
      <c r="AY12" s="2" t="s">
        <v>37</v>
      </c>
      <c r="AZ12" s="2">
        <v>0</v>
      </c>
      <c r="BA12" s="2">
        <v>1</v>
      </c>
      <c r="BB12" s="2">
        <v>0</v>
      </c>
      <c r="BE12" s="3"/>
      <c r="BG12" s="2" t="s">
        <v>306</v>
      </c>
      <c r="BH12" s="6" t="s">
        <v>27</v>
      </c>
      <c r="BI12" s="2" t="s">
        <v>27</v>
      </c>
      <c r="BJ12" s="2" t="s">
        <v>25</v>
      </c>
      <c r="BK12" s="2" t="s">
        <v>25</v>
      </c>
      <c r="BL12" s="6" t="s">
        <v>25</v>
      </c>
      <c r="BM12" s="6"/>
      <c r="BN12" s="6" t="s">
        <v>307</v>
      </c>
      <c r="BO12" s="6"/>
      <c r="BP12" s="6" t="s">
        <v>25</v>
      </c>
      <c r="BQ12" s="6" t="s">
        <v>308</v>
      </c>
    </row>
    <row r="13" spans="1:70" s="2" customFormat="1" ht="13.8" x14ac:dyDescent="0.3">
      <c r="A13" s="2" t="s">
        <v>122</v>
      </c>
      <c r="B13" s="2">
        <f t="shared" si="3"/>
        <v>11</v>
      </c>
      <c r="C13" s="5">
        <f t="shared" si="4"/>
        <v>44440</v>
      </c>
      <c r="D13" s="5">
        <f t="shared" si="4"/>
        <v>44440</v>
      </c>
      <c r="E13" s="5">
        <f t="shared" si="4"/>
        <v>44440</v>
      </c>
      <c r="F13" s="5">
        <f t="shared" si="4"/>
        <v>44440</v>
      </c>
      <c r="G13" s="6">
        <v>0</v>
      </c>
      <c r="H13" s="6">
        <v>0</v>
      </c>
      <c r="I13" s="6">
        <v>0</v>
      </c>
      <c r="J13" s="6">
        <v>1</v>
      </c>
      <c r="K13" s="6">
        <v>0</v>
      </c>
      <c r="L13" s="5">
        <f t="shared" si="1"/>
        <v>16343</v>
      </c>
      <c r="M13" s="63">
        <v>4409280429084</v>
      </c>
      <c r="N13" s="4">
        <f t="shared" si="5"/>
        <v>76</v>
      </c>
      <c r="O13" s="2">
        <v>1000</v>
      </c>
      <c r="P13" s="2">
        <v>1000</v>
      </c>
      <c r="Q13" s="2">
        <v>0</v>
      </c>
      <c r="R13" s="6">
        <v>1034</v>
      </c>
      <c r="S13" s="6" t="s">
        <v>332</v>
      </c>
      <c r="T13" s="6" t="s">
        <v>333</v>
      </c>
      <c r="U13" s="2">
        <v>2000000</v>
      </c>
      <c r="V13" s="2">
        <v>9</v>
      </c>
      <c r="W13" s="2">
        <v>7</v>
      </c>
      <c r="X13" s="3" t="s">
        <v>45</v>
      </c>
      <c r="Y13" s="3" t="s">
        <v>45</v>
      </c>
      <c r="Z13" s="3" t="s">
        <v>45</v>
      </c>
      <c r="AA13" s="2">
        <v>10</v>
      </c>
      <c r="AB13" s="3" t="s">
        <v>50</v>
      </c>
      <c r="AC13" s="2">
        <v>1</v>
      </c>
      <c r="AD13" s="4" t="s">
        <v>45</v>
      </c>
      <c r="AE13" s="4" t="s">
        <v>45</v>
      </c>
      <c r="AF13" s="4" t="s">
        <v>45</v>
      </c>
      <c r="AG13" s="4" t="s">
        <v>45</v>
      </c>
      <c r="AH13" s="4" t="s">
        <v>45</v>
      </c>
      <c r="AI13" s="3" t="s">
        <v>45</v>
      </c>
      <c r="AJ13" s="2" t="s">
        <v>45</v>
      </c>
      <c r="AK13" s="2">
        <v>0</v>
      </c>
      <c r="AL13" s="2" t="s">
        <v>45</v>
      </c>
      <c r="AM13" s="2" t="s">
        <v>45</v>
      </c>
      <c r="AN13" s="2">
        <v>0</v>
      </c>
      <c r="AO13" s="2" t="s">
        <v>45</v>
      </c>
      <c r="AP13" s="2">
        <v>0</v>
      </c>
      <c r="AQ13" s="2" t="s">
        <v>45</v>
      </c>
      <c r="AR13" s="2">
        <v>0</v>
      </c>
      <c r="AS13" s="2" t="s">
        <v>45</v>
      </c>
      <c r="AT13" s="2">
        <v>0</v>
      </c>
      <c r="AU13" s="2" t="s">
        <v>45</v>
      </c>
      <c r="AV13" s="2" t="s">
        <v>325</v>
      </c>
      <c r="AW13" s="6">
        <v>3</v>
      </c>
      <c r="AX13" s="3" t="str">
        <f t="shared" si="2"/>
        <v>N</v>
      </c>
      <c r="AY13" s="2" t="s">
        <v>37</v>
      </c>
      <c r="AZ13" s="2">
        <v>0</v>
      </c>
      <c r="BA13" s="2">
        <v>1</v>
      </c>
      <c r="BB13" s="2">
        <v>0</v>
      </c>
      <c r="BE13" s="3"/>
      <c r="BG13" s="2" t="s">
        <v>306</v>
      </c>
      <c r="BH13" s="6" t="s">
        <v>27</v>
      </c>
      <c r="BI13" s="2" t="s">
        <v>27</v>
      </c>
      <c r="BJ13" s="2" t="s">
        <v>25</v>
      </c>
      <c r="BK13" s="2" t="s">
        <v>25</v>
      </c>
      <c r="BL13" s="6" t="s">
        <v>25</v>
      </c>
      <c r="BM13" s="6"/>
      <c r="BN13" s="6" t="s">
        <v>307</v>
      </c>
      <c r="BO13" s="6"/>
      <c r="BP13" s="6" t="s">
        <v>25</v>
      </c>
      <c r="BQ13" s="6" t="s">
        <v>308</v>
      </c>
    </row>
    <row r="14" spans="1:70" s="2" customFormat="1" ht="13.8" x14ac:dyDescent="0.3">
      <c r="A14" s="2" t="s">
        <v>122</v>
      </c>
      <c r="B14" s="2">
        <f t="shared" si="3"/>
        <v>12</v>
      </c>
      <c r="C14" s="5">
        <f t="shared" si="4"/>
        <v>44440</v>
      </c>
      <c r="D14" s="5">
        <f t="shared" si="4"/>
        <v>44440</v>
      </c>
      <c r="E14" s="5">
        <f t="shared" si="4"/>
        <v>44440</v>
      </c>
      <c r="F14" s="5">
        <f t="shared" si="4"/>
        <v>44440</v>
      </c>
      <c r="G14" s="6">
        <v>0</v>
      </c>
      <c r="H14" s="6">
        <v>0</v>
      </c>
      <c r="I14" s="6">
        <v>0</v>
      </c>
      <c r="J14" s="6">
        <v>0</v>
      </c>
      <c r="K14" s="6">
        <v>1</v>
      </c>
      <c r="L14" s="5">
        <f t="shared" si="1"/>
        <v>23962</v>
      </c>
      <c r="M14" s="4">
        <v>6508081305084</v>
      </c>
      <c r="N14" s="4">
        <f t="shared" si="5"/>
        <v>56</v>
      </c>
      <c r="O14" s="2">
        <v>1000</v>
      </c>
      <c r="P14" s="2">
        <v>1000</v>
      </c>
      <c r="Q14" s="2">
        <v>0</v>
      </c>
      <c r="R14" s="6">
        <v>1034</v>
      </c>
      <c r="S14" s="6" t="s">
        <v>332</v>
      </c>
      <c r="T14" s="6" t="s">
        <v>333</v>
      </c>
      <c r="U14" s="2">
        <v>2000000</v>
      </c>
      <c r="V14" s="2">
        <v>9</v>
      </c>
      <c r="W14" s="2">
        <v>7</v>
      </c>
      <c r="X14" s="3" t="s">
        <v>45</v>
      </c>
      <c r="Y14" s="3" t="s">
        <v>45</v>
      </c>
      <c r="Z14" s="3" t="s">
        <v>45</v>
      </c>
      <c r="AA14" s="2">
        <v>6</v>
      </c>
      <c r="AB14" s="3" t="s">
        <v>304</v>
      </c>
      <c r="AC14" s="2">
        <v>1</v>
      </c>
      <c r="AD14" s="4" t="s">
        <v>45</v>
      </c>
      <c r="AE14" s="4" t="s">
        <v>45</v>
      </c>
      <c r="AF14" s="4" t="s">
        <v>45</v>
      </c>
      <c r="AG14" s="4" t="s">
        <v>45</v>
      </c>
      <c r="AH14" s="4" t="s">
        <v>45</v>
      </c>
      <c r="AI14" s="6" t="s">
        <v>319</v>
      </c>
      <c r="AJ14" s="2" t="s">
        <v>45</v>
      </c>
      <c r="AK14" s="2">
        <v>0</v>
      </c>
      <c r="AL14" s="2" t="s">
        <v>45</v>
      </c>
      <c r="AM14" s="2" t="s">
        <v>45</v>
      </c>
      <c r="AN14" s="2">
        <v>0</v>
      </c>
      <c r="AO14" s="2" t="s">
        <v>45</v>
      </c>
      <c r="AP14" s="2">
        <v>0</v>
      </c>
      <c r="AQ14" s="2" t="s">
        <v>45</v>
      </c>
      <c r="AR14" s="2">
        <v>0</v>
      </c>
      <c r="AS14" s="2" t="s">
        <v>45</v>
      </c>
      <c r="AT14" s="2">
        <v>0</v>
      </c>
      <c r="AU14" s="2" t="s">
        <v>45</v>
      </c>
      <c r="AV14" s="2" t="s">
        <v>325</v>
      </c>
      <c r="AW14" s="6">
        <v>3</v>
      </c>
      <c r="AX14" s="3" t="str">
        <f t="shared" si="2"/>
        <v>N</v>
      </c>
      <c r="AY14" s="2" t="s">
        <v>37</v>
      </c>
      <c r="AZ14" s="2">
        <v>0</v>
      </c>
      <c r="BA14" s="2">
        <v>0</v>
      </c>
      <c r="BB14" s="2">
        <v>0</v>
      </c>
      <c r="BE14" s="3"/>
      <c r="BG14" s="2" t="s">
        <v>306</v>
      </c>
      <c r="BH14" s="6" t="s">
        <v>27</v>
      </c>
      <c r="BI14" s="2" t="s">
        <v>27</v>
      </c>
      <c r="BJ14" s="2" t="s">
        <v>25</v>
      </c>
      <c r="BK14" s="2" t="s">
        <v>25</v>
      </c>
      <c r="BL14" s="6" t="s">
        <v>25</v>
      </c>
      <c r="BM14" s="6"/>
      <c r="BN14" s="6" t="s">
        <v>307</v>
      </c>
      <c r="BO14" s="6"/>
      <c r="BP14" s="6" t="s">
        <v>25</v>
      </c>
      <c r="BQ14" s="6" t="s">
        <v>308</v>
      </c>
    </row>
    <row r="15" spans="1:70" s="2" customFormat="1" ht="13.8" x14ac:dyDescent="0.3">
      <c r="A15" s="2" t="s">
        <v>122</v>
      </c>
      <c r="B15" s="2">
        <f t="shared" si="3"/>
        <v>13</v>
      </c>
      <c r="C15" s="5">
        <f t="shared" si="4"/>
        <v>44440</v>
      </c>
      <c r="D15" s="5">
        <f t="shared" si="4"/>
        <v>44440</v>
      </c>
      <c r="E15" s="5">
        <f t="shared" si="4"/>
        <v>44440</v>
      </c>
      <c r="F15" s="5">
        <f t="shared" si="4"/>
        <v>44440</v>
      </c>
      <c r="G15" s="6">
        <v>0</v>
      </c>
      <c r="H15" s="6">
        <v>0</v>
      </c>
      <c r="I15" s="6">
        <v>1</v>
      </c>
      <c r="J15" s="6">
        <v>1</v>
      </c>
      <c r="K15" s="6">
        <v>1</v>
      </c>
      <c r="L15" s="5">
        <f t="shared" si="1"/>
        <v>24409</v>
      </c>
      <c r="M15" s="4">
        <v>6610295690085</v>
      </c>
      <c r="N15" s="4">
        <f t="shared" si="5"/>
        <v>54</v>
      </c>
      <c r="O15" s="2">
        <v>1000</v>
      </c>
      <c r="P15" s="2">
        <v>1000</v>
      </c>
      <c r="Q15" s="2">
        <v>0</v>
      </c>
      <c r="R15" s="6">
        <v>699</v>
      </c>
      <c r="S15" s="6" t="s">
        <v>334</v>
      </c>
      <c r="T15" s="6" t="s">
        <v>335</v>
      </c>
      <c r="U15" s="2">
        <v>2000000</v>
      </c>
      <c r="V15" s="2">
        <v>9</v>
      </c>
      <c r="W15" s="2">
        <v>5</v>
      </c>
      <c r="X15" s="3" t="s">
        <v>46</v>
      </c>
      <c r="Y15" s="3" t="s">
        <v>46</v>
      </c>
      <c r="Z15" s="3" t="s">
        <v>46</v>
      </c>
      <c r="AA15" s="2">
        <v>8</v>
      </c>
      <c r="AB15" s="3" t="s">
        <v>304</v>
      </c>
      <c r="AC15" s="2">
        <v>1</v>
      </c>
      <c r="AD15" s="4" t="s">
        <v>45</v>
      </c>
      <c r="AE15" s="4" t="s">
        <v>45</v>
      </c>
      <c r="AF15" s="4" t="s">
        <v>45</v>
      </c>
      <c r="AG15" s="4" t="s">
        <v>45</v>
      </c>
      <c r="AH15" s="4" t="s">
        <v>45</v>
      </c>
      <c r="AI15" s="3" t="s">
        <v>45</v>
      </c>
      <c r="AJ15" s="2" t="s">
        <v>45</v>
      </c>
      <c r="AK15" s="2">
        <v>0</v>
      </c>
      <c r="AL15" s="2" t="s">
        <v>45</v>
      </c>
      <c r="AM15" s="2" t="s">
        <v>45</v>
      </c>
      <c r="AN15" s="2">
        <v>0</v>
      </c>
      <c r="AO15" s="2" t="s">
        <v>45</v>
      </c>
      <c r="AP15" s="2">
        <v>1</v>
      </c>
      <c r="AQ15" s="2" t="s">
        <v>45</v>
      </c>
      <c r="AR15" s="2">
        <v>0</v>
      </c>
      <c r="AS15" s="2" t="s">
        <v>45</v>
      </c>
      <c r="AT15" s="2">
        <v>0</v>
      </c>
      <c r="AU15" s="2" t="s">
        <v>45</v>
      </c>
      <c r="AV15" s="2" t="s">
        <v>320</v>
      </c>
      <c r="AW15" s="6">
        <v>63</v>
      </c>
      <c r="AX15" s="3" t="str">
        <f t="shared" si="2"/>
        <v>Y</v>
      </c>
      <c r="AY15" s="2" t="s">
        <v>37</v>
      </c>
      <c r="AZ15" s="2">
        <v>0</v>
      </c>
      <c r="BA15" s="2">
        <v>0</v>
      </c>
      <c r="BB15" s="2">
        <v>1</v>
      </c>
      <c r="BE15" s="3"/>
      <c r="BG15" s="2" t="s">
        <v>306</v>
      </c>
      <c r="BH15" s="6" t="s">
        <v>27</v>
      </c>
      <c r="BI15" s="2" t="s">
        <v>27</v>
      </c>
      <c r="BJ15" s="2" t="s">
        <v>25</v>
      </c>
      <c r="BK15" s="2" t="s">
        <v>25</v>
      </c>
      <c r="BL15" s="6" t="s">
        <v>25</v>
      </c>
      <c r="BM15" s="6"/>
      <c r="BN15" s="6" t="s">
        <v>307</v>
      </c>
      <c r="BO15" s="6"/>
      <c r="BP15" s="6" t="s">
        <v>25</v>
      </c>
      <c r="BQ15" s="6" t="s">
        <v>308</v>
      </c>
    </row>
    <row r="16" spans="1:70" s="2" customFormat="1" ht="13.8" x14ac:dyDescent="0.3">
      <c r="A16" s="2" t="s">
        <v>122</v>
      </c>
      <c r="B16" s="2">
        <f t="shared" si="3"/>
        <v>14</v>
      </c>
      <c r="C16" s="5">
        <f t="shared" si="4"/>
        <v>44440</v>
      </c>
      <c r="D16" s="5">
        <f t="shared" si="4"/>
        <v>44440</v>
      </c>
      <c r="E16" s="5">
        <f t="shared" si="4"/>
        <v>44440</v>
      </c>
      <c r="F16" s="5">
        <f t="shared" si="4"/>
        <v>44440</v>
      </c>
      <c r="G16" s="6">
        <v>0</v>
      </c>
      <c r="H16" s="6">
        <v>0</v>
      </c>
      <c r="I16" s="6">
        <v>2</v>
      </c>
      <c r="J16" s="6">
        <v>0</v>
      </c>
      <c r="K16" s="6">
        <v>0</v>
      </c>
      <c r="L16" s="5">
        <f t="shared" si="1"/>
        <v>26293</v>
      </c>
      <c r="M16" s="4">
        <v>7112265924080</v>
      </c>
      <c r="N16" s="4">
        <f t="shared" si="5"/>
        <v>49</v>
      </c>
      <c r="O16" s="2">
        <v>1000</v>
      </c>
      <c r="P16" s="2">
        <v>1000</v>
      </c>
      <c r="Q16" s="2">
        <v>0</v>
      </c>
      <c r="R16" s="6">
        <v>299</v>
      </c>
      <c r="S16" s="6" t="s">
        <v>336</v>
      </c>
      <c r="T16" s="6" t="s">
        <v>337</v>
      </c>
      <c r="U16" s="2">
        <v>2000000</v>
      </c>
      <c r="V16" s="2">
        <v>9</v>
      </c>
      <c r="W16" s="2">
        <v>5</v>
      </c>
      <c r="X16" s="3" t="s">
        <v>46</v>
      </c>
      <c r="Y16" s="3" t="s">
        <v>46</v>
      </c>
      <c r="Z16" s="3" t="s">
        <v>45</v>
      </c>
      <c r="AA16" s="2">
        <v>8</v>
      </c>
      <c r="AB16" s="3" t="s">
        <v>304</v>
      </c>
      <c r="AC16" s="2">
        <v>1</v>
      </c>
      <c r="AD16" s="4" t="s">
        <v>45</v>
      </c>
      <c r="AE16" s="4" t="s">
        <v>45</v>
      </c>
      <c r="AF16" s="4" t="s">
        <v>45</v>
      </c>
      <c r="AG16" s="4" t="s">
        <v>45</v>
      </c>
      <c r="AH16" s="4" t="s">
        <v>45</v>
      </c>
      <c r="AI16" s="6" t="s">
        <v>45</v>
      </c>
      <c r="AJ16" s="2" t="s">
        <v>46</v>
      </c>
      <c r="AK16" s="2">
        <v>10000</v>
      </c>
      <c r="AL16" s="2" t="s">
        <v>45</v>
      </c>
      <c r="AM16" s="2" t="s">
        <v>45</v>
      </c>
      <c r="AN16" s="2">
        <v>0</v>
      </c>
      <c r="AO16" s="2" t="s">
        <v>45</v>
      </c>
      <c r="AP16" s="2">
        <v>2</v>
      </c>
      <c r="AQ16" s="2" t="s">
        <v>45</v>
      </c>
      <c r="AR16" s="2">
        <v>0</v>
      </c>
      <c r="AS16" s="2" t="s">
        <v>45</v>
      </c>
      <c r="AT16" s="2">
        <v>0</v>
      </c>
      <c r="AU16" s="2" t="s">
        <v>45</v>
      </c>
      <c r="AV16" s="2" t="s">
        <v>325</v>
      </c>
      <c r="AW16" s="6">
        <v>3</v>
      </c>
      <c r="AX16" s="3" t="str">
        <f t="shared" si="2"/>
        <v>N</v>
      </c>
      <c r="AY16" s="2" t="s">
        <v>37</v>
      </c>
      <c r="AZ16" s="2">
        <v>0</v>
      </c>
      <c r="BA16" s="2">
        <v>0</v>
      </c>
      <c r="BB16" s="2">
        <v>1</v>
      </c>
      <c r="BE16" s="3" t="s">
        <v>338</v>
      </c>
      <c r="BF16" s="2">
        <v>19</v>
      </c>
      <c r="BG16" s="2" t="s">
        <v>306</v>
      </c>
      <c r="BH16" s="6" t="s">
        <v>27</v>
      </c>
      <c r="BI16" s="2" t="s">
        <v>27</v>
      </c>
      <c r="BJ16" s="2" t="s">
        <v>25</v>
      </c>
      <c r="BK16" s="2" t="s">
        <v>25</v>
      </c>
      <c r="BL16" s="6" t="s">
        <v>25</v>
      </c>
      <c r="BM16" s="6"/>
      <c r="BN16" s="6" t="s">
        <v>307</v>
      </c>
      <c r="BO16" s="6"/>
      <c r="BP16" s="6" t="s">
        <v>25</v>
      </c>
      <c r="BQ16" s="6" t="s">
        <v>308</v>
      </c>
    </row>
    <row r="17" spans="1:70" s="2" customFormat="1" ht="13.8" x14ac:dyDescent="0.3">
      <c r="A17" s="2" t="s">
        <v>122</v>
      </c>
      <c r="B17" s="2">
        <f t="shared" si="3"/>
        <v>15</v>
      </c>
      <c r="C17" s="5">
        <f t="shared" si="4"/>
        <v>44440</v>
      </c>
      <c r="D17" s="5">
        <f t="shared" si="4"/>
        <v>44440</v>
      </c>
      <c r="E17" s="5">
        <f t="shared" si="4"/>
        <v>44440</v>
      </c>
      <c r="F17" s="5">
        <f t="shared" si="4"/>
        <v>44440</v>
      </c>
      <c r="G17" s="6">
        <v>0</v>
      </c>
      <c r="H17" s="6">
        <v>0</v>
      </c>
      <c r="I17" s="6">
        <v>1</v>
      </c>
      <c r="J17" s="6">
        <v>1</v>
      </c>
      <c r="K17" s="6">
        <v>0</v>
      </c>
      <c r="L17" s="5">
        <f t="shared" si="1"/>
        <v>24500</v>
      </c>
      <c r="M17" s="64">
        <v>6701280684082</v>
      </c>
      <c r="N17" s="4">
        <f t="shared" si="5"/>
        <v>54</v>
      </c>
      <c r="O17" s="2">
        <v>1000</v>
      </c>
      <c r="P17" s="2">
        <v>1000</v>
      </c>
      <c r="Q17" s="2">
        <v>0</v>
      </c>
      <c r="R17" s="6">
        <v>8301</v>
      </c>
      <c r="S17" s="6" t="s">
        <v>339</v>
      </c>
      <c r="T17" s="6" t="s">
        <v>340</v>
      </c>
      <c r="U17" s="40">
        <v>1100000</v>
      </c>
      <c r="V17" s="2">
        <v>9</v>
      </c>
      <c r="W17" s="2">
        <v>7</v>
      </c>
      <c r="X17" s="3" t="s">
        <v>45</v>
      </c>
      <c r="Y17" s="3" t="s">
        <v>45</v>
      </c>
      <c r="Z17" s="3" t="s">
        <v>46</v>
      </c>
      <c r="AA17" s="2">
        <v>8</v>
      </c>
      <c r="AB17" s="3" t="s">
        <v>304</v>
      </c>
      <c r="AC17" s="2">
        <v>1</v>
      </c>
      <c r="AD17" s="4" t="s">
        <v>45</v>
      </c>
      <c r="AE17" s="4" t="s">
        <v>45</v>
      </c>
      <c r="AF17" s="4" t="s">
        <v>45</v>
      </c>
      <c r="AG17" s="4" t="s">
        <v>45</v>
      </c>
      <c r="AH17" s="4" t="s">
        <v>45</v>
      </c>
      <c r="AI17" s="3" t="s">
        <v>45</v>
      </c>
      <c r="AJ17" s="2" t="s">
        <v>46</v>
      </c>
      <c r="AK17" s="2">
        <v>10000</v>
      </c>
      <c r="AL17" s="2" t="s">
        <v>45</v>
      </c>
      <c r="AM17" s="2" t="s">
        <v>45</v>
      </c>
      <c r="AN17" s="2">
        <v>0</v>
      </c>
      <c r="AO17" s="2" t="s">
        <v>45</v>
      </c>
      <c r="AP17" s="2">
        <v>3</v>
      </c>
      <c r="AQ17" s="2" t="s">
        <v>45</v>
      </c>
      <c r="AR17" s="2">
        <v>0</v>
      </c>
      <c r="AS17" s="2" t="s">
        <v>45</v>
      </c>
      <c r="AT17" s="2">
        <v>0</v>
      </c>
      <c r="AU17" s="2" t="s">
        <v>45</v>
      </c>
      <c r="AV17" s="2" t="s">
        <v>325</v>
      </c>
      <c r="AW17" s="6">
        <v>3</v>
      </c>
      <c r="AX17" s="3" t="str">
        <f t="shared" si="2"/>
        <v>N</v>
      </c>
      <c r="AY17" s="2" t="s">
        <v>37</v>
      </c>
      <c r="AZ17" s="2">
        <v>0</v>
      </c>
      <c r="BA17" s="2">
        <v>0</v>
      </c>
      <c r="BB17" s="2">
        <v>0</v>
      </c>
      <c r="BE17" s="3" t="s">
        <v>341</v>
      </c>
      <c r="BF17" s="2">
        <v>23</v>
      </c>
      <c r="BG17" s="2" t="s">
        <v>306</v>
      </c>
      <c r="BH17" s="6" t="s">
        <v>27</v>
      </c>
      <c r="BI17" s="2" t="s">
        <v>27</v>
      </c>
      <c r="BJ17" s="2" t="s">
        <v>25</v>
      </c>
      <c r="BK17" s="2" t="s">
        <v>25</v>
      </c>
      <c r="BL17" s="6" t="s">
        <v>25</v>
      </c>
      <c r="BM17" s="6"/>
      <c r="BN17" s="6" t="s">
        <v>307</v>
      </c>
      <c r="BO17" s="6"/>
      <c r="BP17" s="6" t="s">
        <v>25</v>
      </c>
      <c r="BQ17" s="6" t="s">
        <v>308</v>
      </c>
    </row>
    <row r="18" spans="1:70" s="2" customFormat="1" ht="13.8" x14ac:dyDescent="0.3">
      <c r="A18" s="2" t="s">
        <v>122</v>
      </c>
      <c r="B18" s="2">
        <f t="shared" si="3"/>
        <v>16</v>
      </c>
      <c r="C18" s="5">
        <f t="shared" si="4"/>
        <v>44440</v>
      </c>
      <c r="D18" s="5">
        <f t="shared" si="4"/>
        <v>44440</v>
      </c>
      <c r="E18" s="5">
        <f t="shared" si="4"/>
        <v>44440</v>
      </c>
      <c r="F18" s="5">
        <f t="shared" si="4"/>
        <v>44440</v>
      </c>
      <c r="G18" s="6">
        <v>0</v>
      </c>
      <c r="H18" s="6">
        <v>0</v>
      </c>
      <c r="I18" s="6">
        <v>0</v>
      </c>
      <c r="J18" s="6">
        <v>2</v>
      </c>
      <c r="K18" s="6">
        <v>0</v>
      </c>
      <c r="L18" s="5">
        <f t="shared" si="1"/>
        <v>24022</v>
      </c>
      <c r="M18" s="4">
        <v>6510075889081</v>
      </c>
      <c r="N18" s="4">
        <f t="shared" si="5"/>
        <v>55</v>
      </c>
      <c r="O18" s="2">
        <v>1000</v>
      </c>
      <c r="P18" s="2">
        <v>1000</v>
      </c>
      <c r="Q18" s="2">
        <v>0</v>
      </c>
      <c r="R18" s="6">
        <v>7441</v>
      </c>
      <c r="S18" s="6" t="s">
        <v>342</v>
      </c>
      <c r="T18" s="6" t="s">
        <v>329</v>
      </c>
      <c r="U18" s="2">
        <v>2000000</v>
      </c>
      <c r="V18" s="2">
        <v>9</v>
      </c>
      <c r="W18" s="2">
        <v>1</v>
      </c>
      <c r="X18" s="3" t="s">
        <v>45</v>
      </c>
      <c r="Y18" s="3" t="s">
        <v>45</v>
      </c>
      <c r="Z18" s="3" t="s">
        <v>45</v>
      </c>
      <c r="AA18" s="2">
        <v>8</v>
      </c>
      <c r="AB18" s="3" t="s">
        <v>304</v>
      </c>
      <c r="AC18" s="2">
        <v>1</v>
      </c>
      <c r="AD18" s="4" t="s">
        <v>45</v>
      </c>
      <c r="AE18" s="4" t="s">
        <v>45</v>
      </c>
      <c r="AF18" s="4" t="s">
        <v>45</v>
      </c>
      <c r="AG18" s="4" t="s">
        <v>45</v>
      </c>
      <c r="AH18" s="4" t="s">
        <v>46</v>
      </c>
      <c r="AI18" s="6" t="s">
        <v>327</v>
      </c>
      <c r="AJ18" s="2" t="s">
        <v>45</v>
      </c>
      <c r="AK18" s="2">
        <v>0</v>
      </c>
      <c r="AL18" s="2" t="s">
        <v>45</v>
      </c>
      <c r="AM18" s="2" t="s">
        <v>45</v>
      </c>
      <c r="AN18" s="2">
        <v>0</v>
      </c>
      <c r="AO18" s="2" t="s">
        <v>45</v>
      </c>
      <c r="AP18" s="2">
        <v>4</v>
      </c>
      <c r="AQ18" s="2" t="s">
        <v>45</v>
      </c>
      <c r="AR18" s="2">
        <v>0</v>
      </c>
      <c r="AS18" s="2" t="s">
        <v>45</v>
      </c>
      <c r="AT18" s="2">
        <v>0</v>
      </c>
      <c r="AU18" s="2" t="s">
        <v>45</v>
      </c>
      <c r="AV18" s="2" t="s">
        <v>325</v>
      </c>
      <c r="AW18" s="6">
        <v>3</v>
      </c>
      <c r="AX18" s="3" t="str">
        <f t="shared" si="2"/>
        <v>N</v>
      </c>
      <c r="AY18" s="2" t="s">
        <v>37</v>
      </c>
      <c r="AZ18" s="2">
        <v>0</v>
      </c>
      <c r="BA18" s="2">
        <v>0</v>
      </c>
      <c r="BB18" s="2">
        <v>0</v>
      </c>
      <c r="BE18" s="3"/>
      <c r="BG18" s="2" t="s">
        <v>306</v>
      </c>
      <c r="BH18" s="6" t="s">
        <v>27</v>
      </c>
      <c r="BI18" s="2" t="s">
        <v>27</v>
      </c>
      <c r="BJ18" s="2" t="s">
        <v>25</v>
      </c>
      <c r="BK18" s="2" t="s">
        <v>25</v>
      </c>
      <c r="BL18" s="6" t="s">
        <v>25</v>
      </c>
      <c r="BM18" s="6"/>
      <c r="BN18" s="6" t="s">
        <v>307</v>
      </c>
      <c r="BO18" s="6"/>
      <c r="BP18" s="6" t="s">
        <v>25</v>
      </c>
      <c r="BQ18" s="6" t="s">
        <v>308</v>
      </c>
    </row>
    <row r="19" spans="1:70" s="2" customFormat="1" ht="13.8" x14ac:dyDescent="0.3">
      <c r="A19" s="2" t="s">
        <v>122</v>
      </c>
      <c r="B19" s="2">
        <f t="shared" si="3"/>
        <v>17</v>
      </c>
      <c r="C19" s="5">
        <f t="shared" si="4"/>
        <v>44440</v>
      </c>
      <c r="D19" s="5">
        <f t="shared" si="4"/>
        <v>44440</v>
      </c>
      <c r="E19" s="5">
        <f t="shared" si="4"/>
        <v>44440</v>
      </c>
      <c r="F19" s="5">
        <f t="shared" si="4"/>
        <v>44440</v>
      </c>
      <c r="G19" s="6">
        <v>0</v>
      </c>
      <c r="H19" s="6">
        <v>0</v>
      </c>
      <c r="I19" s="6">
        <v>0</v>
      </c>
      <c r="J19" s="6">
        <v>0</v>
      </c>
      <c r="K19" s="6">
        <v>0</v>
      </c>
      <c r="L19" s="5">
        <f t="shared" si="1"/>
        <v>23726</v>
      </c>
      <c r="M19" s="4">
        <v>6412151011088</v>
      </c>
      <c r="N19" s="4">
        <f t="shared" si="5"/>
        <v>56</v>
      </c>
      <c r="O19" s="2">
        <v>1000</v>
      </c>
      <c r="P19" s="2">
        <v>1000</v>
      </c>
      <c r="Q19" s="2">
        <v>0</v>
      </c>
      <c r="R19" s="6">
        <v>7441</v>
      </c>
      <c r="S19" s="6" t="s">
        <v>342</v>
      </c>
      <c r="T19" s="6" t="s">
        <v>329</v>
      </c>
      <c r="U19" s="2">
        <v>2000000</v>
      </c>
      <c r="V19" s="2">
        <v>9</v>
      </c>
      <c r="W19" s="2">
        <v>2</v>
      </c>
      <c r="X19" s="3" t="s">
        <v>45</v>
      </c>
      <c r="Y19" s="3" t="s">
        <v>45</v>
      </c>
      <c r="Z19" s="3" t="s">
        <v>45</v>
      </c>
      <c r="AA19" s="2">
        <v>8</v>
      </c>
      <c r="AB19" s="3" t="s">
        <v>304</v>
      </c>
      <c r="AC19" s="2">
        <v>1</v>
      </c>
      <c r="AD19" s="4" t="s">
        <v>45</v>
      </c>
      <c r="AE19" s="4" t="s">
        <v>45</v>
      </c>
      <c r="AF19" s="4" t="s">
        <v>45</v>
      </c>
      <c r="AG19" s="4" t="s">
        <v>45</v>
      </c>
      <c r="AH19" s="4" t="s">
        <v>45</v>
      </c>
      <c r="AI19" s="3" t="s">
        <v>45</v>
      </c>
      <c r="AJ19" s="2" t="s">
        <v>45</v>
      </c>
      <c r="AK19" s="2">
        <v>0</v>
      </c>
      <c r="AL19" s="2" t="s">
        <v>45</v>
      </c>
      <c r="AM19" s="2" t="s">
        <v>45</v>
      </c>
      <c r="AN19" s="2">
        <v>0</v>
      </c>
      <c r="AO19" s="2" t="s">
        <v>45</v>
      </c>
      <c r="AP19" s="2">
        <v>5</v>
      </c>
      <c r="AQ19" s="2" t="s">
        <v>45</v>
      </c>
      <c r="AR19" s="2">
        <v>0</v>
      </c>
      <c r="AS19" s="2" t="s">
        <v>45</v>
      </c>
      <c r="AT19" s="2">
        <v>0</v>
      </c>
      <c r="AU19" s="2" t="s">
        <v>45</v>
      </c>
      <c r="AV19" s="2" t="s">
        <v>325</v>
      </c>
      <c r="AW19" s="6">
        <v>3</v>
      </c>
      <c r="AX19" s="3" t="str">
        <f t="shared" si="2"/>
        <v>N</v>
      </c>
      <c r="AY19" s="2" t="s">
        <v>37</v>
      </c>
      <c r="AZ19" s="2">
        <v>0</v>
      </c>
      <c r="BA19" s="2">
        <v>0</v>
      </c>
      <c r="BB19" s="2">
        <v>0</v>
      </c>
      <c r="BE19" s="3"/>
      <c r="BG19" s="2" t="s">
        <v>306</v>
      </c>
      <c r="BH19" s="6" t="s">
        <v>27</v>
      </c>
      <c r="BI19" s="2" t="s">
        <v>27</v>
      </c>
      <c r="BJ19" s="2" t="s">
        <v>25</v>
      </c>
      <c r="BK19" s="2" t="s">
        <v>25</v>
      </c>
      <c r="BL19" s="6" t="s">
        <v>25</v>
      </c>
      <c r="BM19" s="6"/>
      <c r="BN19" s="6" t="s">
        <v>307</v>
      </c>
      <c r="BO19" s="6"/>
      <c r="BP19" s="6" t="s">
        <v>25</v>
      </c>
      <c r="BQ19" s="6" t="s">
        <v>308</v>
      </c>
    </row>
    <row r="20" spans="1:70" s="2" customFormat="1" ht="13.8" x14ac:dyDescent="0.3">
      <c r="A20" s="2" t="s">
        <v>122</v>
      </c>
      <c r="B20" s="2">
        <f t="shared" si="3"/>
        <v>18</v>
      </c>
      <c r="C20" s="5">
        <f t="shared" si="4"/>
        <v>44440</v>
      </c>
      <c r="D20" s="5">
        <f t="shared" si="4"/>
        <v>44440</v>
      </c>
      <c r="E20" s="5">
        <f t="shared" si="4"/>
        <v>44440</v>
      </c>
      <c r="F20" s="5">
        <f t="shared" si="4"/>
        <v>44440</v>
      </c>
      <c r="G20" s="6">
        <v>0</v>
      </c>
      <c r="H20" s="6">
        <v>0</v>
      </c>
      <c r="I20" s="6">
        <v>1</v>
      </c>
      <c r="J20" s="6">
        <v>0</v>
      </c>
      <c r="K20" s="6">
        <v>0</v>
      </c>
      <c r="L20" s="5">
        <f t="shared" si="1"/>
        <v>24071</v>
      </c>
      <c r="M20" s="4">
        <v>6511256086083</v>
      </c>
      <c r="N20" s="4">
        <f t="shared" si="5"/>
        <v>55</v>
      </c>
      <c r="O20" s="2">
        <v>1000</v>
      </c>
      <c r="P20" s="2">
        <v>1000</v>
      </c>
      <c r="Q20" s="2">
        <v>0</v>
      </c>
      <c r="R20" s="6">
        <v>7441</v>
      </c>
      <c r="S20" s="6" t="s">
        <v>343</v>
      </c>
      <c r="T20" s="6" t="s">
        <v>329</v>
      </c>
      <c r="U20" s="2">
        <v>2000000</v>
      </c>
      <c r="V20" s="2">
        <v>9</v>
      </c>
      <c r="W20" s="2">
        <v>3</v>
      </c>
      <c r="X20" s="3" t="s">
        <v>45</v>
      </c>
      <c r="Y20" s="3" t="s">
        <v>45</v>
      </c>
      <c r="Z20" s="3" t="s">
        <v>45</v>
      </c>
      <c r="AA20" s="2">
        <v>8</v>
      </c>
      <c r="AB20" s="3" t="s">
        <v>311</v>
      </c>
      <c r="AC20" s="2">
        <v>1</v>
      </c>
      <c r="AD20" s="4" t="s">
        <v>45</v>
      </c>
      <c r="AE20" s="4" t="s">
        <v>45</v>
      </c>
      <c r="AF20" s="4" t="s">
        <v>45</v>
      </c>
      <c r="AG20" s="4" t="s">
        <v>45</v>
      </c>
      <c r="AH20" s="4" t="s">
        <v>45</v>
      </c>
      <c r="AI20" s="3" t="s">
        <v>45</v>
      </c>
      <c r="AJ20" s="2" t="s">
        <v>45</v>
      </c>
      <c r="AK20" s="2">
        <v>0</v>
      </c>
      <c r="AL20" s="2" t="s">
        <v>45</v>
      </c>
      <c r="AM20" s="2" t="s">
        <v>45</v>
      </c>
      <c r="AN20" s="2">
        <v>0</v>
      </c>
      <c r="AO20" s="2" t="s">
        <v>45</v>
      </c>
      <c r="AP20" s="2">
        <v>0</v>
      </c>
      <c r="AQ20" s="2" t="s">
        <v>45</v>
      </c>
      <c r="AR20" s="2">
        <v>0</v>
      </c>
      <c r="AS20" s="2" t="s">
        <v>45</v>
      </c>
      <c r="AT20" s="2">
        <v>0</v>
      </c>
      <c r="AU20" s="2" t="s">
        <v>45</v>
      </c>
      <c r="AV20" s="2" t="s">
        <v>325</v>
      </c>
      <c r="AW20" s="6">
        <v>3</v>
      </c>
      <c r="AX20" s="3" t="str">
        <f t="shared" si="2"/>
        <v>Y</v>
      </c>
      <c r="AY20" s="2" t="s">
        <v>37</v>
      </c>
      <c r="AZ20" s="2">
        <v>0</v>
      </c>
      <c r="BA20" s="2">
        <v>0</v>
      </c>
      <c r="BB20" s="2">
        <v>1</v>
      </c>
      <c r="BE20" s="3"/>
      <c r="BG20" s="2" t="s">
        <v>306</v>
      </c>
      <c r="BH20" s="6" t="s">
        <v>27</v>
      </c>
      <c r="BI20" s="2" t="s">
        <v>27</v>
      </c>
      <c r="BJ20" s="2" t="s">
        <v>25</v>
      </c>
      <c r="BK20" s="2" t="s">
        <v>25</v>
      </c>
      <c r="BL20" s="6" t="s">
        <v>25</v>
      </c>
      <c r="BM20" s="6"/>
      <c r="BN20" s="6" t="s">
        <v>307</v>
      </c>
      <c r="BO20" s="6"/>
      <c r="BP20" s="6" t="s">
        <v>25</v>
      </c>
      <c r="BQ20" s="6" t="s">
        <v>308</v>
      </c>
    </row>
    <row r="21" spans="1:70" s="2" customFormat="1" ht="13.8" x14ac:dyDescent="0.3">
      <c r="A21" s="2" t="s">
        <v>122</v>
      </c>
      <c r="B21" s="2">
        <f t="shared" si="3"/>
        <v>19</v>
      </c>
      <c r="C21" s="5">
        <f t="shared" si="4"/>
        <v>44440</v>
      </c>
      <c r="D21" s="5">
        <f t="shared" si="4"/>
        <v>44440</v>
      </c>
      <c r="E21" s="5">
        <f t="shared" si="4"/>
        <v>44440</v>
      </c>
      <c r="F21" s="5">
        <f t="shared" si="4"/>
        <v>44440</v>
      </c>
      <c r="G21" s="6">
        <v>0</v>
      </c>
      <c r="H21" s="6">
        <v>0</v>
      </c>
      <c r="I21" s="6">
        <v>0</v>
      </c>
      <c r="J21" s="6">
        <v>1</v>
      </c>
      <c r="K21" s="6">
        <v>0</v>
      </c>
      <c r="L21" s="5">
        <f t="shared" si="1"/>
        <v>24069</v>
      </c>
      <c r="M21" s="4">
        <v>6511235616083</v>
      </c>
      <c r="N21" s="4">
        <f t="shared" si="5"/>
        <v>55</v>
      </c>
      <c r="O21" s="2">
        <v>1000</v>
      </c>
      <c r="P21" s="2">
        <v>1000</v>
      </c>
      <c r="Q21" s="2">
        <v>0</v>
      </c>
      <c r="R21" s="6">
        <v>7441</v>
      </c>
      <c r="S21" s="6" t="s">
        <v>344</v>
      </c>
      <c r="T21" s="6" t="s">
        <v>323</v>
      </c>
      <c r="U21" s="2">
        <v>2000000</v>
      </c>
      <c r="V21" s="2">
        <v>9</v>
      </c>
      <c r="W21" s="2">
        <v>4</v>
      </c>
      <c r="X21" s="3" t="s">
        <v>45</v>
      </c>
      <c r="Y21" s="3" t="s">
        <v>45</v>
      </c>
      <c r="Z21" s="3" t="s">
        <v>45</v>
      </c>
      <c r="AA21" s="2">
        <v>8</v>
      </c>
      <c r="AB21" s="3" t="s">
        <v>50</v>
      </c>
      <c r="AC21" s="2">
        <v>1</v>
      </c>
      <c r="AD21" s="4" t="s">
        <v>45</v>
      </c>
      <c r="AE21" s="4" t="s">
        <v>45</v>
      </c>
      <c r="AF21" s="4" t="s">
        <v>45</v>
      </c>
      <c r="AG21" s="4" t="s">
        <v>45</v>
      </c>
      <c r="AH21" s="4" t="s">
        <v>45</v>
      </c>
      <c r="AI21" s="3" t="s">
        <v>45</v>
      </c>
      <c r="AJ21" s="2" t="s">
        <v>45</v>
      </c>
      <c r="AK21" s="2">
        <v>0</v>
      </c>
      <c r="AL21" s="2" t="s">
        <v>45</v>
      </c>
      <c r="AM21" s="2" t="s">
        <v>46</v>
      </c>
      <c r="AN21" s="2">
        <v>20000</v>
      </c>
      <c r="AO21" s="2" t="s">
        <v>45</v>
      </c>
      <c r="AP21" s="2">
        <v>0</v>
      </c>
      <c r="AQ21" s="2" t="s">
        <v>45</v>
      </c>
      <c r="AR21" s="2">
        <v>0</v>
      </c>
      <c r="AS21" s="2" t="s">
        <v>45</v>
      </c>
      <c r="AT21" s="2">
        <v>0</v>
      </c>
      <c r="AU21" s="2" t="s">
        <v>45</v>
      </c>
      <c r="AV21" s="2" t="s">
        <v>325</v>
      </c>
      <c r="AW21" s="6">
        <v>3</v>
      </c>
      <c r="AX21" s="3" t="str">
        <f t="shared" si="2"/>
        <v>N</v>
      </c>
      <c r="AY21" s="2" t="s">
        <v>37</v>
      </c>
      <c r="AZ21" s="2">
        <v>0</v>
      </c>
      <c r="BA21" s="2">
        <v>0</v>
      </c>
      <c r="BB21" s="2">
        <v>0</v>
      </c>
      <c r="BE21" s="3"/>
      <c r="BG21" s="2" t="s">
        <v>306</v>
      </c>
      <c r="BH21" s="6" t="s">
        <v>27</v>
      </c>
      <c r="BI21" s="2" t="s">
        <v>27</v>
      </c>
      <c r="BJ21" s="2" t="s">
        <v>25</v>
      </c>
      <c r="BK21" s="2" t="s">
        <v>25</v>
      </c>
      <c r="BL21" s="6" t="s">
        <v>25</v>
      </c>
      <c r="BM21" s="6"/>
      <c r="BN21" s="6" t="s">
        <v>307</v>
      </c>
      <c r="BO21" s="6"/>
      <c r="BP21" s="6" t="s">
        <v>25</v>
      </c>
      <c r="BQ21" s="6" t="s">
        <v>308</v>
      </c>
    </row>
    <row r="22" spans="1:70" s="2" customFormat="1" ht="13.8" x14ac:dyDescent="0.3">
      <c r="A22" s="2" t="s">
        <v>122</v>
      </c>
      <c r="B22" s="2">
        <f t="shared" si="3"/>
        <v>20</v>
      </c>
      <c r="C22" s="5">
        <f t="shared" si="4"/>
        <v>44440</v>
      </c>
      <c r="D22" s="5">
        <f t="shared" si="4"/>
        <v>44440</v>
      </c>
      <c r="E22" s="5">
        <f t="shared" si="4"/>
        <v>44440</v>
      </c>
      <c r="F22" s="5">
        <f t="shared" si="4"/>
        <v>44440</v>
      </c>
      <c r="G22" s="6">
        <v>0</v>
      </c>
      <c r="H22" s="6">
        <v>0</v>
      </c>
      <c r="I22" s="6">
        <v>0</v>
      </c>
      <c r="J22" s="6">
        <v>0</v>
      </c>
      <c r="K22" s="6">
        <v>1</v>
      </c>
      <c r="L22" s="5">
        <f t="shared" si="1"/>
        <v>23784</v>
      </c>
      <c r="M22" s="4">
        <v>6502115059080</v>
      </c>
      <c r="N22" s="4">
        <f t="shared" si="5"/>
        <v>56</v>
      </c>
      <c r="O22" s="2">
        <v>1000</v>
      </c>
      <c r="P22" s="2">
        <v>1000</v>
      </c>
      <c r="Q22" s="2">
        <v>0</v>
      </c>
      <c r="R22" s="6">
        <v>7441</v>
      </c>
      <c r="S22" s="6" t="s">
        <v>344</v>
      </c>
      <c r="T22" s="6" t="s">
        <v>323</v>
      </c>
      <c r="U22" s="2">
        <v>2000000</v>
      </c>
      <c r="V22" s="2">
        <v>9</v>
      </c>
      <c r="W22" s="2">
        <v>5</v>
      </c>
      <c r="X22" s="3" t="s">
        <v>46</v>
      </c>
      <c r="Y22" s="3" t="s">
        <v>46</v>
      </c>
      <c r="Z22" s="3" t="s">
        <v>46</v>
      </c>
      <c r="AA22" s="2">
        <v>8</v>
      </c>
      <c r="AB22" s="3" t="s">
        <v>304</v>
      </c>
      <c r="AC22" s="2">
        <v>1</v>
      </c>
      <c r="AD22" s="4" t="s">
        <v>45</v>
      </c>
      <c r="AE22" s="4" t="s">
        <v>45</v>
      </c>
      <c r="AF22" s="4" t="s">
        <v>45</v>
      </c>
      <c r="AG22" s="4" t="s">
        <v>45</v>
      </c>
      <c r="AH22" s="4" t="s">
        <v>45</v>
      </c>
      <c r="AI22" s="3" t="s">
        <v>45</v>
      </c>
      <c r="AJ22" s="2" t="s">
        <v>45</v>
      </c>
      <c r="AK22" s="2">
        <v>0</v>
      </c>
      <c r="AL22" s="2" t="s">
        <v>45</v>
      </c>
      <c r="AM22" s="2" t="s">
        <v>45</v>
      </c>
      <c r="AN22" s="2">
        <v>0</v>
      </c>
      <c r="AO22" s="2" t="s">
        <v>46</v>
      </c>
      <c r="AP22" s="2">
        <v>0</v>
      </c>
      <c r="AQ22" s="2" t="s">
        <v>45</v>
      </c>
      <c r="AR22" s="2">
        <v>0</v>
      </c>
      <c r="AS22" s="2" t="s">
        <v>45</v>
      </c>
      <c r="AT22" s="2">
        <v>0</v>
      </c>
      <c r="AU22" s="2" t="s">
        <v>45</v>
      </c>
      <c r="AV22" s="2" t="s">
        <v>325</v>
      </c>
      <c r="AW22" s="6">
        <v>3</v>
      </c>
      <c r="AX22" s="3" t="str">
        <f t="shared" si="2"/>
        <v>N</v>
      </c>
      <c r="AY22" s="2" t="s">
        <v>37</v>
      </c>
      <c r="AZ22" s="2">
        <v>0</v>
      </c>
      <c r="BA22" s="2">
        <v>0</v>
      </c>
      <c r="BB22" s="2">
        <v>0</v>
      </c>
      <c r="BE22" s="3"/>
      <c r="BG22" s="2" t="s">
        <v>306</v>
      </c>
      <c r="BH22" s="6" t="s">
        <v>27</v>
      </c>
      <c r="BI22" s="2" t="s">
        <v>27</v>
      </c>
      <c r="BJ22" s="2" t="s">
        <v>25</v>
      </c>
      <c r="BK22" s="2" t="s">
        <v>25</v>
      </c>
      <c r="BL22" s="6" t="s">
        <v>25</v>
      </c>
      <c r="BM22" s="6"/>
      <c r="BN22" s="6" t="s">
        <v>307</v>
      </c>
      <c r="BO22" s="6"/>
      <c r="BP22" s="6" t="s">
        <v>25</v>
      </c>
      <c r="BQ22" s="6" t="s">
        <v>308</v>
      </c>
    </row>
    <row r="23" spans="1:70" s="2" customFormat="1" ht="13.8" x14ac:dyDescent="0.3">
      <c r="A23" s="2" t="s">
        <v>122</v>
      </c>
      <c r="B23" s="2">
        <f t="shared" si="3"/>
        <v>21</v>
      </c>
      <c r="C23" s="5">
        <f t="shared" si="4"/>
        <v>44440</v>
      </c>
      <c r="D23" s="5">
        <f t="shared" si="4"/>
        <v>44440</v>
      </c>
      <c r="E23" s="5">
        <f t="shared" si="4"/>
        <v>44440</v>
      </c>
      <c r="F23" s="5">
        <f t="shared" si="4"/>
        <v>44440</v>
      </c>
      <c r="G23" s="6">
        <v>0</v>
      </c>
      <c r="H23" s="6">
        <v>0</v>
      </c>
      <c r="I23" s="6">
        <v>1</v>
      </c>
      <c r="J23" s="6">
        <v>1</v>
      </c>
      <c r="K23" s="6">
        <v>1</v>
      </c>
      <c r="L23" s="5">
        <f t="shared" si="1"/>
        <v>23962</v>
      </c>
      <c r="M23" s="4">
        <v>6508086210081</v>
      </c>
      <c r="N23" s="4">
        <f t="shared" si="5"/>
        <v>56</v>
      </c>
      <c r="O23" s="2">
        <v>1000</v>
      </c>
      <c r="P23" s="2">
        <v>1000</v>
      </c>
      <c r="Q23" s="2">
        <v>0</v>
      </c>
      <c r="R23" s="6">
        <v>7441</v>
      </c>
      <c r="S23" s="6" t="s">
        <v>345</v>
      </c>
      <c r="T23" s="6" t="s">
        <v>323</v>
      </c>
      <c r="U23" s="2">
        <v>2000000</v>
      </c>
      <c r="V23" s="2">
        <v>9</v>
      </c>
      <c r="W23" s="2">
        <v>6</v>
      </c>
      <c r="X23" s="3" t="s">
        <v>45</v>
      </c>
      <c r="Y23" s="3" t="s">
        <v>45</v>
      </c>
      <c r="Z23" s="3" t="s">
        <v>45</v>
      </c>
      <c r="AA23" s="2">
        <v>8</v>
      </c>
      <c r="AB23" s="3" t="s">
        <v>304</v>
      </c>
      <c r="AC23" s="2">
        <v>1</v>
      </c>
      <c r="AD23" s="4" t="s">
        <v>45</v>
      </c>
      <c r="AE23" s="4" t="s">
        <v>45</v>
      </c>
      <c r="AF23" s="4" t="s">
        <v>45</v>
      </c>
      <c r="AG23" s="4" t="s">
        <v>45</v>
      </c>
      <c r="AH23" s="4" t="s">
        <v>45</v>
      </c>
      <c r="AI23" s="3" t="s">
        <v>45</v>
      </c>
      <c r="AJ23" s="2" t="s">
        <v>45</v>
      </c>
      <c r="AK23" s="2">
        <v>0</v>
      </c>
      <c r="AL23" s="2" t="s">
        <v>45</v>
      </c>
      <c r="AM23" s="2" t="s">
        <v>45</v>
      </c>
      <c r="AN23" s="2">
        <v>0</v>
      </c>
      <c r="AO23" s="2" t="s">
        <v>46</v>
      </c>
      <c r="AP23" s="2">
        <v>0</v>
      </c>
      <c r="AQ23" s="2" t="s">
        <v>45</v>
      </c>
      <c r="AR23" s="2">
        <v>0</v>
      </c>
      <c r="AS23" s="2" t="s">
        <v>45</v>
      </c>
      <c r="AT23" s="2">
        <v>0</v>
      </c>
      <c r="AU23" s="2" t="s">
        <v>45</v>
      </c>
      <c r="AV23" s="2" t="s">
        <v>320</v>
      </c>
      <c r="AW23" s="6">
        <v>63</v>
      </c>
      <c r="AX23" s="3" t="str">
        <f t="shared" si="2"/>
        <v>Y</v>
      </c>
      <c r="AY23" s="2" t="s">
        <v>37</v>
      </c>
      <c r="AZ23" s="2">
        <v>0</v>
      </c>
      <c r="BA23" s="2">
        <v>0</v>
      </c>
      <c r="BB23" s="2">
        <v>0</v>
      </c>
      <c r="BE23" s="3"/>
      <c r="BG23" s="2" t="s">
        <v>306</v>
      </c>
      <c r="BH23" s="6" t="s">
        <v>27</v>
      </c>
      <c r="BI23" s="2" t="s">
        <v>27</v>
      </c>
      <c r="BJ23" s="2" t="s">
        <v>25</v>
      </c>
      <c r="BK23" s="2" t="s">
        <v>25</v>
      </c>
      <c r="BL23" s="6" t="s">
        <v>25</v>
      </c>
      <c r="BM23" s="6"/>
      <c r="BN23" s="6" t="s">
        <v>307</v>
      </c>
      <c r="BO23" s="6"/>
      <c r="BP23" s="6" t="s">
        <v>25</v>
      </c>
      <c r="BQ23" s="6" t="s">
        <v>308</v>
      </c>
    </row>
    <row r="24" spans="1:70" s="2" customFormat="1" ht="55.2" x14ac:dyDescent="0.3">
      <c r="A24" s="2" t="s">
        <v>122</v>
      </c>
      <c r="B24" s="2">
        <f t="shared" si="3"/>
        <v>22</v>
      </c>
      <c r="C24" s="5">
        <f t="shared" si="4"/>
        <v>44440</v>
      </c>
      <c r="D24" s="5">
        <f t="shared" si="4"/>
        <v>44440</v>
      </c>
      <c r="E24" s="5">
        <f t="shared" si="4"/>
        <v>44440</v>
      </c>
      <c r="F24" s="5">
        <f t="shared" si="4"/>
        <v>44440</v>
      </c>
      <c r="G24" s="6">
        <v>0</v>
      </c>
      <c r="H24" s="6">
        <v>0</v>
      </c>
      <c r="I24" s="6">
        <v>2</v>
      </c>
      <c r="J24" s="6">
        <v>0</v>
      </c>
      <c r="K24" s="6">
        <v>0</v>
      </c>
      <c r="L24" s="5">
        <f t="shared" si="1"/>
        <v>21531</v>
      </c>
      <c r="M24" s="65">
        <v>5812126519084</v>
      </c>
      <c r="N24" s="4">
        <f t="shared" si="5"/>
        <v>62</v>
      </c>
      <c r="O24" s="2">
        <v>1000</v>
      </c>
      <c r="P24" s="2">
        <v>1000</v>
      </c>
      <c r="Q24" s="2">
        <v>0</v>
      </c>
      <c r="R24" s="66">
        <v>7441</v>
      </c>
      <c r="S24" s="66" t="s">
        <v>346</v>
      </c>
      <c r="T24" s="66" t="s">
        <v>323</v>
      </c>
      <c r="U24" s="2">
        <v>2000000</v>
      </c>
      <c r="V24" s="2">
        <v>9</v>
      </c>
      <c r="W24" s="2">
        <v>7</v>
      </c>
      <c r="X24" s="3" t="s">
        <v>45</v>
      </c>
      <c r="Y24" s="3" t="s">
        <v>45</v>
      </c>
      <c r="Z24" s="3" t="s">
        <v>45</v>
      </c>
      <c r="AA24" s="2">
        <v>8</v>
      </c>
      <c r="AB24" s="3" t="s">
        <v>304</v>
      </c>
      <c r="AC24" s="2">
        <v>1</v>
      </c>
      <c r="AD24" s="4" t="s">
        <v>45</v>
      </c>
      <c r="AE24" s="4" t="s">
        <v>45</v>
      </c>
      <c r="AF24" s="4" t="s">
        <v>45</v>
      </c>
      <c r="AG24" s="4" t="s">
        <v>45</v>
      </c>
      <c r="AH24" s="4" t="s">
        <v>45</v>
      </c>
      <c r="AI24" s="3" t="s">
        <v>45</v>
      </c>
      <c r="AJ24" s="2" t="s">
        <v>45</v>
      </c>
      <c r="AK24" s="2">
        <v>0</v>
      </c>
      <c r="AL24" s="2" t="s">
        <v>45</v>
      </c>
      <c r="AM24" s="2" t="s">
        <v>45</v>
      </c>
      <c r="AN24" s="2">
        <v>0</v>
      </c>
      <c r="AO24" s="2" t="s">
        <v>45</v>
      </c>
      <c r="AP24" s="2">
        <v>0</v>
      </c>
      <c r="AQ24" s="2" t="s">
        <v>45</v>
      </c>
      <c r="AR24" s="2">
        <v>0</v>
      </c>
      <c r="AS24" s="2" t="s">
        <v>45</v>
      </c>
      <c r="AT24" s="2">
        <v>0</v>
      </c>
      <c r="AU24" s="2" t="s">
        <v>45</v>
      </c>
      <c r="AV24" s="2" t="s">
        <v>325</v>
      </c>
      <c r="AW24" s="6">
        <v>3</v>
      </c>
      <c r="AX24" s="3" t="str">
        <f t="shared" si="2"/>
        <v>N</v>
      </c>
      <c r="AY24" s="2" t="s">
        <v>37</v>
      </c>
      <c r="AZ24" s="2">
        <v>0</v>
      </c>
      <c r="BA24" s="2">
        <v>0</v>
      </c>
      <c r="BB24" s="2">
        <v>0</v>
      </c>
      <c r="BE24" s="3"/>
      <c r="BG24" s="2" t="s">
        <v>306</v>
      </c>
      <c r="BH24" s="6" t="s">
        <v>27</v>
      </c>
      <c r="BI24" s="2" t="s">
        <v>27</v>
      </c>
      <c r="BJ24" s="2" t="s">
        <v>25</v>
      </c>
      <c r="BK24" s="2" t="s">
        <v>25</v>
      </c>
      <c r="BL24" s="6" t="s">
        <v>25</v>
      </c>
      <c r="BM24" s="6"/>
      <c r="BN24" s="6" t="s">
        <v>307</v>
      </c>
      <c r="BO24" s="6"/>
      <c r="BP24" s="6" t="s">
        <v>25</v>
      </c>
      <c r="BQ24" s="6" t="s">
        <v>308</v>
      </c>
      <c r="BR24" s="36" t="s">
        <v>347</v>
      </c>
    </row>
    <row r="25" spans="1:70" s="2" customFormat="1" ht="13.8" x14ac:dyDescent="0.3">
      <c r="A25" s="2" t="s">
        <v>122</v>
      </c>
      <c r="B25" s="2">
        <f t="shared" si="3"/>
        <v>23</v>
      </c>
      <c r="C25" s="5">
        <f t="shared" si="4"/>
        <v>44440</v>
      </c>
      <c r="D25" s="5">
        <f t="shared" si="4"/>
        <v>44440</v>
      </c>
      <c r="E25" s="5">
        <f t="shared" si="4"/>
        <v>44440</v>
      </c>
      <c r="F25" s="5">
        <f t="shared" si="4"/>
        <v>44440</v>
      </c>
      <c r="G25" s="6">
        <v>0</v>
      </c>
      <c r="H25" s="6">
        <v>0</v>
      </c>
      <c r="I25" s="6">
        <v>1</v>
      </c>
      <c r="J25" s="6">
        <v>1</v>
      </c>
      <c r="K25" s="6">
        <v>0</v>
      </c>
      <c r="L25" s="5">
        <f t="shared" si="1"/>
        <v>20336</v>
      </c>
      <c r="M25" s="4">
        <v>5509040165081</v>
      </c>
      <c r="N25" s="4">
        <f t="shared" si="5"/>
        <v>66</v>
      </c>
      <c r="O25" s="2">
        <v>1000</v>
      </c>
      <c r="P25" s="2">
        <v>1000</v>
      </c>
      <c r="Q25" s="2">
        <v>0</v>
      </c>
      <c r="R25" s="6">
        <v>7441</v>
      </c>
      <c r="S25" s="6" t="s">
        <v>348</v>
      </c>
      <c r="T25" s="6" t="s">
        <v>323</v>
      </c>
      <c r="U25" s="2">
        <v>2000000</v>
      </c>
      <c r="V25" s="2">
        <v>9</v>
      </c>
      <c r="W25" s="2">
        <v>8</v>
      </c>
      <c r="X25" s="3" t="s">
        <v>45</v>
      </c>
      <c r="Y25" s="3" t="s">
        <v>45</v>
      </c>
      <c r="Z25" s="3" t="s">
        <v>45</v>
      </c>
      <c r="AA25" s="2">
        <v>8</v>
      </c>
      <c r="AB25" s="3" t="s">
        <v>304</v>
      </c>
      <c r="AC25" s="2">
        <v>1</v>
      </c>
      <c r="AD25" s="4" t="s">
        <v>45</v>
      </c>
      <c r="AE25" s="4" t="s">
        <v>45</v>
      </c>
      <c r="AF25" s="4" t="s">
        <v>45</v>
      </c>
      <c r="AG25" s="4" t="s">
        <v>45</v>
      </c>
      <c r="AH25" s="4" t="s">
        <v>45</v>
      </c>
      <c r="AI25" s="3" t="s">
        <v>45</v>
      </c>
      <c r="AJ25" s="2" t="s">
        <v>45</v>
      </c>
      <c r="AK25" s="2">
        <v>0</v>
      </c>
      <c r="AL25" s="2" t="s">
        <v>45</v>
      </c>
      <c r="AM25" s="2" t="s">
        <v>45</v>
      </c>
      <c r="AN25" s="2">
        <v>0</v>
      </c>
      <c r="AO25" s="2" t="s">
        <v>45</v>
      </c>
      <c r="AP25" s="2">
        <v>0</v>
      </c>
      <c r="AQ25" s="2" t="s">
        <v>45</v>
      </c>
      <c r="AR25" s="2">
        <v>0</v>
      </c>
      <c r="AS25" s="2" t="s">
        <v>45</v>
      </c>
      <c r="AT25" s="2">
        <v>0</v>
      </c>
      <c r="AU25" s="2" t="s">
        <v>45</v>
      </c>
      <c r="AV25" s="2" t="s">
        <v>325</v>
      </c>
      <c r="AW25" s="6">
        <v>3</v>
      </c>
      <c r="AX25" s="3" t="str">
        <f t="shared" si="2"/>
        <v>N</v>
      </c>
      <c r="AY25" s="2" t="s">
        <v>37</v>
      </c>
      <c r="AZ25" s="2">
        <v>0</v>
      </c>
      <c r="BA25" s="2">
        <v>0</v>
      </c>
      <c r="BB25" s="2">
        <v>0</v>
      </c>
      <c r="BE25" s="3"/>
      <c r="BG25" s="2" t="s">
        <v>306</v>
      </c>
      <c r="BH25" s="6" t="s">
        <v>27</v>
      </c>
      <c r="BI25" s="2" t="s">
        <v>27</v>
      </c>
      <c r="BJ25" s="2" t="s">
        <v>25</v>
      </c>
      <c r="BK25" s="2" t="s">
        <v>25</v>
      </c>
      <c r="BL25" s="6" t="s">
        <v>25</v>
      </c>
      <c r="BM25" s="6"/>
      <c r="BN25" s="6" t="s">
        <v>307</v>
      </c>
      <c r="BO25" s="6"/>
      <c r="BP25" s="6" t="s">
        <v>25</v>
      </c>
      <c r="BQ25" s="6" t="s">
        <v>308</v>
      </c>
    </row>
    <row r="26" spans="1:70" s="2" customFormat="1" ht="13.8" x14ac:dyDescent="0.3">
      <c r="A26" s="2" t="s">
        <v>122</v>
      </c>
      <c r="B26" s="2">
        <f t="shared" si="3"/>
        <v>24</v>
      </c>
      <c r="C26" s="5">
        <f t="shared" si="4"/>
        <v>44440</v>
      </c>
      <c r="D26" s="5">
        <f t="shared" si="4"/>
        <v>44440</v>
      </c>
      <c r="E26" s="5">
        <f t="shared" si="4"/>
        <v>44440</v>
      </c>
      <c r="F26" s="5">
        <f t="shared" si="4"/>
        <v>44440</v>
      </c>
      <c r="G26" s="6">
        <v>0</v>
      </c>
      <c r="H26" s="6">
        <v>0</v>
      </c>
      <c r="I26" s="6">
        <v>0</v>
      </c>
      <c r="J26" s="6">
        <v>2</v>
      </c>
      <c r="K26" s="6">
        <v>0</v>
      </c>
      <c r="L26" s="5">
        <f t="shared" si="1"/>
        <v>25390</v>
      </c>
      <c r="M26" s="4">
        <v>6907065477085</v>
      </c>
      <c r="N26" s="4">
        <f t="shared" si="5"/>
        <v>52</v>
      </c>
      <c r="O26" s="2">
        <v>1000</v>
      </c>
      <c r="P26" s="2">
        <v>1000</v>
      </c>
      <c r="Q26" s="2">
        <v>0</v>
      </c>
      <c r="R26" s="6">
        <v>7441</v>
      </c>
      <c r="S26" s="6" t="s">
        <v>302</v>
      </c>
      <c r="T26" s="6" t="s">
        <v>303</v>
      </c>
      <c r="U26" s="2">
        <v>2000000</v>
      </c>
      <c r="V26" s="2">
        <v>9</v>
      </c>
      <c r="W26" s="2">
        <v>9</v>
      </c>
      <c r="X26" s="3" t="s">
        <v>45</v>
      </c>
      <c r="Y26" s="3" t="s">
        <v>45</v>
      </c>
      <c r="Z26" s="3" t="s">
        <v>45</v>
      </c>
      <c r="AA26" s="2">
        <v>8</v>
      </c>
      <c r="AB26" s="3" t="s">
        <v>304</v>
      </c>
      <c r="AC26" s="2">
        <v>1</v>
      </c>
      <c r="AD26" s="4" t="s">
        <v>45</v>
      </c>
      <c r="AE26" s="4" t="s">
        <v>45</v>
      </c>
      <c r="AF26" s="4" t="s">
        <v>45</v>
      </c>
      <c r="AG26" s="4" t="s">
        <v>45</v>
      </c>
      <c r="AH26" s="4" t="s">
        <v>46</v>
      </c>
      <c r="AI26" s="3" t="s">
        <v>45</v>
      </c>
      <c r="AJ26" s="2" t="s">
        <v>45</v>
      </c>
      <c r="AK26" s="2">
        <v>0</v>
      </c>
      <c r="AL26" s="2" t="s">
        <v>45</v>
      </c>
      <c r="AM26" s="2" t="s">
        <v>45</v>
      </c>
      <c r="AN26" s="2">
        <v>0</v>
      </c>
      <c r="AO26" s="2" t="s">
        <v>45</v>
      </c>
      <c r="AP26" s="2">
        <v>0</v>
      </c>
      <c r="AQ26" s="2" t="s">
        <v>45</v>
      </c>
      <c r="AR26" s="2">
        <v>0</v>
      </c>
      <c r="AS26" s="2" t="s">
        <v>45</v>
      </c>
      <c r="AT26" s="2">
        <v>0</v>
      </c>
      <c r="AU26" s="2" t="s">
        <v>45</v>
      </c>
      <c r="AV26" s="2" t="s">
        <v>325</v>
      </c>
      <c r="AW26" s="6">
        <v>3</v>
      </c>
      <c r="AX26" s="3" t="str">
        <f t="shared" si="2"/>
        <v>N</v>
      </c>
      <c r="AY26" s="2" t="s">
        <v>37</v>
      </c>
      <c r="AZ26" s="2">
        <v>0</v>
      </c>
      <c r="BA26" s="2">
        <v>0</v>
      </c>
      <c r="BB26" s="2">
        <v>0</v>
      </c>
      <c r="BE26" s="3"/>
      <c r="BG26" s="2" t="s">
        <v>306</v>
      </c>
      <c r="BH26" s="6" t="s">
        <v>27</v>
      </c>
      <c r="BI26" s="2" t="s">
        <v>27</v>
      </c>
      <c r="BJ26" s="2" t="s">
        <v>25</v>
      </c>
      <c r="BK26" s="2" t="s">
        <v>25</v>
      </c>
      <c r="BL26" s="6" t="s">
        <v>25</v>
      </c>
      <c r="BM26" s="6"/>
      <c r="BN26" s="6" t="s">
        <v>307</v>
      </c>
      <c r="BO26" s="6"/>
      <c r="BP26" s="6" t="s">
        <v>25</v>
      </c>
      <c r="BQ26" s="6" t="s">
        <v>308</v>
      </c>
    </row>
    <row r="27" spans="1:70" s="2" customFormat="1" ht="13.8" x14ac:dyDescent="0.3">
      <c r="A27" s="2" t="s">
        <v>122</v>
      </c>
      <c r="B27" s="2">
        <f t="shared" si="3"/>
        <v>25</v>
      </c>
      <c r="C27" s="5">
        <f t="shared" si="4"/>
        <v>44440</v>
      </c>
      <c r="D27" s="5">
        <f t="shared" si="4"/>
        <v>44440</v>
      </c>
      <c r="E27" s="5">
        <f t="shared" si="4"/>
        <v>44440</v>
      </c>
      <c r="F27" s="5">
        <f t="shared" si="4"/>
        <v>44440</v>
      </c>
      <c r="G27" s="6">
        <v>0</v>
      </c>
      <c r="H27" s="6">
        <v>0</v>
      </c>
      <c r="I27" s="6">
        <v>0</v>
      </c>
      <c r="J27" s="6">
        <v>0</v>
      </c>
      <c r="K27" s="6">
        <v>0</v>
      </c>
      <c r="L27" s="5">
        <f t="shared" si="1"/>
        <v>24356</v>
      </c>
      <c r="M27" s="4">
        <v>6609065876080</v>
      </c>
      <c r="N27" s="4">
        <f t="shared" si="5"/>
        <v>55</v>
      </c>
      <c r="O27" s="2">
        <v>1000</v>
      </c>
      <c r="P27" s="2">
        <v>1000</v>
      </c>
      <c r="Q27" s="2">
        <v>0</v>
      </c>
      <c r="R27" s="6">
        <v>7441</v>
      </c>
      <c r="S27" s="6" t="s">
        <v>302</v>
      </c>
      <c r="T27" s="6" t="s">
        <v>303</v>
      </c>
      <c r="U27" s="2">
        <v>2000000</v>
      </c>
      <c r="V27" s="2">
        <v>9</v>
      </c>
      <c r="W27" s="2">
        <v>10</v>
      </c>
      <c r="X27" s="3" t="s">
        <v>45</v>
      </c>
      <c r="Y27" s="3" t="s">
        <v>45</v>
      </c>
      <c r="Z27" s="3" t="s">
        <v>46</v>
      </c>
      <c r="AA27" s="2">
        <v>8</v>
      </c>
      <c r="AB27" s="3" t="s">
        <v>304</v>
      </c>
      <c r="AC27" s="2">
        <v>1</v>
      </c>
      <c r="AD27" s="4" t="s">
        <v>45</v>
      </c>
      <c r="AE27" s="4" t="s">
        <v>45</v>
      </c>
      <c r="AF27" s="4" t="s">
        <v>45</v>
      </c>
      <c r="AG27" s="4" t="s">
        <v>45</v>
      </c>
      <c r="AH27" s="4" t="s">
        <v>45</v>
      </c>
      <c r="AI27" s="3" t="s">
        <v>45</v>
      </c>
      <c r="AJ27" s="2" t="s">
        <v>46</v>
      </c>
      <c r="AK27" s="2">
        <v>10000</v>
      </c>
      <c r="AL27" s="2" t="s">
        <v>46</v>
      </c>
      <c r="AM27" s="2" t="s">
        <v>46</v>
      </c>
      <c r="AN27" s="2">
        <v>20000</v>
      </c>
      <c r="AO27" s="2" t="s">
        <v>46</v>
      </c>
      <c r="AP27" s="2">
        <v>1</v>
      </c>
      <c r="AQ27" s="2" t="s">
        <v>46</v>
      </c>
      <c r="AR27" s="2">
        <v>1</v>
      </c>
      <c r="AS27" s="2" t="s">
        <v>46</v>
      </c>
      <c r="AT27" s="2" t="s">
        <v>349</v>
      </c>
      <c r="AU27" s="2" t="s">
        <v>45</v>
      </c>
      <c r="AV27" s="2" t="s">
        <v>325</v>
      </c>
      <c r="AW27" s="6">
        <v>3</v>
      </c>
      <c r="AX27" s="3" t="str">
        <f t="shared" si="2"/>
        <v>N</v>
      </c>
      <c r="AY27" s="2" t="s">
        <v>37</v>
      </c>
      <c r="AZ27" s="2">
        <v>0</v>
      </c>
      <c r="BA27" s="2">
        <v>0</v>
      </c>
      <c r="BB27" s="2">
        <v>0</v>
      </c>
      <c r="BE27" s="3"/>
      <c r="BG27" s="2" t="s">
        <v>306</v>
      </c>
      <c r="BH27" s="6" t="s">
        <v>27</v>
      </c>
      <c r="BI27" s="2" t="s">
        <v>27</v>
      </c>
      <c r="BJ27" s="2" t="s">
        <v>25</v>
      </c>
      <c r="BK27" s="2" t="s">
        <v>25</v>
      </c>
      <c r="BL27" s="6" t="s">
        <v>25</v>
      </c>
      <c r="BM27" s="6"/>
      <c r="BN27" s="6" t="s">
        <v>307</v>
      </c>
      <c r="BO27" s="6"/>
      <c r="BP27" s="6" t="s">
        <v>25</v>
      </c>
      <c r="BQ27" s="6" t="s">
        <v>308</v>
      </c>
    </row>
    <row r="28" spans="1:70" s="2" customFormat="1" ht="13.8" x14ac:dyDescent="0.3">
      <c r="A28" s="2" t="s">
        <v>122</v>
      </c>
      <c r="B28" s="2">
        <f t="shared" si="3"/>
        <v>26</v>
      </c>
      <c r="C28" s="5">
        <f t="shared" si="4"/>
        <v>44440</v>
      </c>
      <c r="D28" s="5">
        <f t="shared" si="4"/>
        <v>44440</v>
      </c>
      <c r="E28" s="5">
        <f t="shared" si="4"/>
        <v>44440</v>
      </c>
      <c r="F28" s="5">
        <f t="shared" si="4"/>
        <v>44440</v>
      </c>
      <c r="G28" s="6">
        <v>0</v>
      </c>
      <c r="H28" s="6">
        <v>0</v>
      </c>
      <c r="I28" s="6">
        <v>1</v>
      </c>
      <c r="J28" s="6">
        <v>0</v>
      </c>
      <c r="K28" s="6">
        <v>0</v>
      </c>
      <c r="L28" s="5">
        <f t="shared" si="1"/>
        <v>23609</v>
      </c>
      <c r="M28" s="4">
        <v>6408205914087</v>
      </c>
      <c r="N28" s="4">
        <f t="shared" si="5"/>
        <v>57</v>
      </c>
      <c r="O28" s="2">
        <v>1000</v>
      </c>
      <c r="P28" s="2">
        <v>1000</v>
      </c>
      <c r="Q28" s="2">
        <v>0</v>
      </c>
      <c r="R28" s="6">
        <v>7780</v>
      </c>
      <c r="S28" s="6" t="s">
        <v>302</v>
      </c>
      <c r="T28" s="6" t="s">
        <v>303</v>
      </c>
      <c r="U28" s="2">
        <v>2000000</v>
      </c>
      <c r="V28" s="2">
        <v>9</v>
      </c>
      <c r="W28" s="2">
        <v>11</v>
      </c>
      <c r="X28" s="3" t="s">
        <v>45</v>
      </c>
      <c r="Y28" s="3" t="s">
        <v>45</v>
      </c>
      <c r="Z28" s="3" t="s">
        <v>45</v>
      </c>
      <c r="AA28" s="2">
        <v>8</v>
      </c>
      <c r="AB28" s="3" t="s">
        <v>311</v>
      </c>
      <c r="AC28" s="2">
        <v>1</v>
      </c>
      <c r="AD28" s="4" t="s">
        <v>45</v>
      </c>
      <c r="AE28" s="4" t="s">
        <v>45</v>
      </c>
      <c r="AF28" s="4" t="s">
        <v>45</v>
      </c>
      <c r="AG28" s="4" t="s">
        <v>45</v>
      </c>
      <c r="AH28" s="4" t="s">
        <v>45</v>
      </c>
      <c r="AI28" s="3" t="s">
        <v>45</v>
      </c>
      <c r="AJ28" s="2" t="s">
        <v>45</v>
      </c>
      <c r="AK28" s="2">
        <v>0</v>
      </c>
      <c r="AL28" s="2" t="s">
        <v>45</v>
      </c>
      <c r="AM28" s="2" t="s">
        <v>45</v>
      </c>
      <c r="AN28" s="2">
        <v>0</v>
      </c>
      <c r="AO28" s="2" t="s">
        <v>45</v>
      </c>
      <c r="AP28" s="2">
        <v>0</v>
      </c>
      <c r="AQ28" s="2" t="s">
        <v>46</v>
      </c>
      <c r="AR28" s="2">
        <v>1</v>
      </c>
      <c r="AS28" s="2" t="s">
        <v>45</v>
      </c>
      <c r="AT28" s="2" t="s">
        <v>350</v>
      </c>
      <c r="AU28" s="2" t="s">
        <v>45</v>
      </c>
      <c r="AV28" s="2" t="s">
        <v>325</v>
      </c>
      <c r="AW28" s="6">
        <v>3</v>
      </c>
      <c r="AX28" s="3" t="str">
        <f t="shared" si="2"/>
        <v>Y</v>
      </c>
      <c r="AY28" s="2" t="s">
        <v>37</v>
      </c>
      <c r="AZ28" s="2">
        <v>0</v>
      </c>
      <c r="BA28" s="2">
        <v>0</v>
      </c>
      <c r="BB28" s="2">
        <v>0</v>
      </c>
      <c r="BE28" s="3"/>
      <c r="BG28" s="2" t="s">
        <v>306</v>
      </c>
      <c r="BH28" s="6" t="s">
        <v>27</v>
      </c>
      <c r="BI28" s="2" t="s">
        <v>27</v>
      </c>
      <c r="BJ28" s="2" t="s">
        <v>25</v>
      </c>
      <c r="BK28" s="2" t="s">
        <v>25</v>
      </c>
      <c r="BL28" s="6" t="s">
        <v>25</v>
      </c>
      <c r="BM28" s="6"/>
      <c r="BN28" s="6" t="s">
        <v>307</v>
      </c>
      <c r="BO28" s="6"/>
      <c r="BP28" s="6" t="s">
        <v>25</v>
      </c>
      <c r="BQ28" s="6" t="s">
        <v>308</v>
      </c>
    </row>
    <row r="29" spans="1:70" s="2" customFormat="1" ht="13.8" x14ac:dyDescent="0.3">
      <c r="A29" s="2" t="s">
        <v>122</v>
      </c>
      <c r="B29" s="2">
        <f t="shared" si="3"/>
        <v>27</v>
      </c>
      <c r="C29" s="5">
        <f t="shared" si="4"/>
        <v>44440</v>
      </c>
      <c r="D29" s="5">
        <f t="shared" si="4"/>
        <v>44440</v>
      </c>
      <c r="E29" s="5">
        <f t="shared" si="4"/>
        <v>44440</v>
      </c>
      <c r="F29" s="5">
        <f t="shared" si="4"/>
        <v>44440</v>
      </c>
      <c r="G29" s="6">
        <v>0</v>
      </c>
      <c r="H29" s="6">
        <v>0</v>
      </c>
      <c r="I29" s="6">
        <v>0</v>
      </c>
      <c r="J29" s="6">
        <v>1</v>
      </c>
      <c r="K29" s="6">
        <v>0</v>
      </c>
      <c r="L29" s="5">
        <f t="shared" si="1"/>
        <v>33129</v>
      </c>
      <c r="M29" s="4">
        <v>9009135742080</v>
      </c>
      <c r="N29" s="4">
        <f t="shared" si="5"/>
        <v>30</v>
      </c>
      <c r="O29" s="2">
        <v>1000</v>
      </c>
      <c r="P29" s="2">
        <v>1000</v>
      </c>
      <c r="Q29" s="2">
        <v>0</v>
      </c>
      <c r="R29" s="6">
        <v>2170</v>
      </c>
      <c r="S29" s="6" t="s">
        <v>302</v>
      </c>
      <c r="T29" s="6" t="s">
        <v>303</v>
      </c>
      <c r="U29" s="2">
        <v>2000000</v>
      </c>
      <c r="V29" s="2">
        <v>9</v>
      </c>
      <c r="W29" s="2">
        <v>12</v>
      </c>
      <c r="X29" s="3" t="s">
        <v>45</v>
      </c>
      <c r="Y29" s="3" t="s">
        <v>45</v>
      </c>
      <c r="Z29" s="3" t="s">
        <v>45</v>
      </c>
      <c r="AA29" s="2">
        <v>8</v>
      </c>
      <c r="AB29" s="3" t="s">
        <v>50</v>
      </c>
      <c r="AC29" s="2">
        <v>1</v>
      </c>
      <c r="AD29" s="4" t="s">
        <v>45</v>
      </c>
      <c r="AE29" s="4" t="s">
        <v>45</v>
      </c>
      <c r="AF29" s="4" t="s">
        <v>45</v>
      </c>
      <c r="AG29" s="4" t="s">
        <v>45</v>
      </c>
      <c r="AH29" s="4" t="s">
        <v>45</v>
      </c>
      <c r="AI29" s="3" t="s">
        <v>45</v>
      </c>
      <c r="AJ29" s="2" t="s">
        <v>45</v>
      </c>
      <c r="AK29" s="2">
        <v>0</v>
      </c>
      <c r="AL29" s="2" t="s">
        <v>45</v>
      </c>
      <c r="AM29" s="2" t="s">
        <v>45</v>
      </c>
      <c r="AN29" s="2">
        <v>0</v>
      </c>
      <c r="AO29" s="2" t="s">
        <v>45</v>
      </c>
      <c r="AP29" s="2">
        <v>0</v>
      </c>
      <c r="AQ29" s="2" t="s">
        <v>45</v>
      </c>
      <c r="AR29" s="2">
        <v>2</v>
      </c>
      <c r="AS29" s="2" t="s">
        <v>45</v>
      </c>
      <c r="AT29" s="2" t="s">
        <v>351</v>
      </c>
      <c r="AU29" s="2" t="s">
        <v>45</v>
      </c>
      <c r="AV29" s="2" t="s">
        <v>325</v>
      </c>
      <c r="AW29" s="6">
        <v>3</v>
      </c>
      <c r="AX29" s="3" t="str">
        <f t="shared" si="2"/>
        <v>N</v>
      </c>
      <c r="AY29" s="2" t="s">
        <v>37</v>
      </c>
      <c r="AZ29" s="2">
        <v>0</v>
      </c>
      <c r="BA29" s="2">
        <v>0</v>
      </c>
      <c r="BB29" s="2">
        <v>0</v>
      </c>
      <c r="BE29" s="3" t="s">
        <v>352</v>
      </c>
      <c r="BF29" s="2">
        <v>14</v>
      </c>
      <c r="BG29" s="2" t="s">
        <v>306</v>
      </c>
      <c r="BH29" s="6" t="s">
        <v>27</v>
      </c>
      <c r="BI29" s="2" t="s">
        <v>27</v>
      </c>
      <c r="BJ29" s="2" t="s">
        <v>25</v>
      </c>
      <c r="BK29" s="2" t="s">
        <v>25</v>
      </c>
      <c r="BL29" s="6" t="s">
        <v>25</v>
      </c>
      <c r="BM29" s="6"/>
      <c r="BN29" s="6" t="s">
        <v>307</v>
      </c>
      <c r="BO29" s="6"/>
      <c r="BP29" s="6" t="s">
        <v>25</v>
      </c>
      <c r="BQ29" s="6" t="s">
        <v>308</v>
      </c>
    </row>
    <row r="30" spans="1:70" s="2" customFormat="1" ht="13.8" x14ac:dyDescent="0.3">
      <c r="A30" s="2" t="s">
        <v>122</v>
      </c>
      <c r="B30" s="2">
        <f t="shared" si="3"/>
        <v>28</v>
      </c>
      <c r="C30" s="5">
        <f t="shared" si="4"/>
        <v>44440</v>
      </c>
      <c r="D30" s="5">
        <f t="shared" si="4"/>
        <v>44440</v>
      </c>
      <c r="E30" s="5">
        <f t="shared" si="4"/>
        <v>44440</v>
      </c>
      <c r="F30" s="5">
        <f t="shared" si="4"/>
        <v>44440</v>
      </c>
      <c r="G30" s="6">
        <v>0</v>
      </c>
      <c r="H30" s="6">
        <v>0</v>
      </c>
      <c r="I30" s="6">
        <v>0</v>
      </c>
      <c r="J30" s="6">
        <v>0</v>
      </c>
      <c r="K30" s="6">
        <v>1</v>
      </c>
      <c r="L30" s="5">
        <f t="shared" si="1"/>
        <v>33163</v>
      </c>
      <c r="M30" s="4">
        <v>9010176042083</v>
      </c>
      <c r="N30" s="4">
        <f t="shared" si="5"/>
        <v>30</v>
      </c>
      <c r="O30" s="2">
        <v>1000</v>
      </c>
      <c r="P30" s="2">
        <v>1000</v>
      </c>
      <c r="Q30" s="2">
        <v>0</v>
      </c>
      <c r="R30" s="6">
        <v>2170</v>
      </c>
      <c r="S30" s="6" t="s">
        <v>302</v>
      </c>
      <c r="T30" s="6" t="s">
        <v>303</v>
      </c>
      <c r="U30" s="2">
        <v>2000000</v>
      </c>
      <c r="V30" s="2">
        <v>9</v>
      </c>
      <c r="W30" s="2">
        <v>13</v>
      </c>
      <c r="X30" s="3" t="s">
        <v>45</v>
      </c>
      <c r="Y30" s="3" t="s">
        <v>45</v>
      </c>
      <c r="Z30" s="3" t="s">
        <v>45</v>
      </c>
      <c r="AA30" s="2">
        <v>8</v>
      </c>
      <c r="AB30" s="3" t="s">
        <v>304</v>
      </c>
      <c r="AC30" s="2">
        <v>1</v>
      </c>
      <c r="AD30" s="4" t="s">
        <v>45</v>
      </c>
      <c r="AE30" s="4" t="s">
        <v>45</v>
      </c>
      <c r="AF30" s="4" t="s">
        <v>45</v>
      </c>
      <c r="AG30" s="4" t="s">
        <v>45</v>
      </c>
      <c r="AH30" s="4" t="s">
        <v>45</v>
      </c>
      <c r="AI30" s="3" t="s">
        <v>45</v>
      </c>
      <c r="AJ30" s="2" t="s">
        <v>45</v>
      </c>
      <c r="AK30" s="2">
        <v>0</v>
      </c>
      <c r="AL30" s="2" t="s">
        <v>45</v>
      </c>
      <c r="AM30" s="2" t="s">
        <v>45</v>
      </c>
      <c r="AN30" s="2">
        <v>0</v>
      </c>
      <c r="AO30" s="2" t="s">
        <v>45</v>
      </c>
      <c r="AP30" s="2">
        <v>0</v>
      </c>
      <c r="AQ30" s="2" t="s">
        <v>45</v>
      </c>
      <c r="AR30" s="2">
        <v>0</v>
      </c>
      <c r="AS30" s="2" t="s">
        <v>45</v>
      </c>
      <c r="AT30" s="2" t="s">
        <v>353</v>
      </c>
      <c r="AU30" s="2" t="s">
        <v>45</v>
      </c>
      <c r="AV30" s="2" t="s">
        <v>325</v>
      </c>
      <c r="AW30" s="6">
        <v>3</v>
      </c>
      <c r="AX30" s="3" t="str">
        <f t="shared" si="2"/>
        <v>N</v>
      </c>
      <c r="AY30" s="2" t="s">
        <v>37</v>
      </c>
      <c r="AZ30" s="2">
        <v>0</v>
      </c>
      <c r="BA30" s="2">
        <v>0</v>
      </c>
      <c r="BB30" s="2">
        <v>0</v>
      </c>
      <c r="BE30" s="3" t="s">
        <v>354</v>
      </c>
      <c r="BF30" s="2">
        <v>15</v>
      </c>
      <c r="BG30" s="2" t="s">
        <v>306</v>
      </c>
      <c r="BH30" s="6" t="s">
        <v>27</v>
      </c>
      <c r="BI30" s="2" t="s">
        <v>27</v>
      </c>
      <c r="BJ30" s="2" t="s">
        <v>25</v>
      </c>
      <c r="BK30" s="2" t="s">
        <v>25</v>
      </c>
      <c r="BL30" s="6" t="s">
        <v>25</v>
      </c>
      <c r="BM30" s="6"/>
      <c r="BN30" s="6" t="s">
        <v>307</v>
      </c>
      <c r="BO30" s="6"/>
      <c r="BP30" s="6" t="s">
        <v>25</v>
      </c>
      <c r="BQ30" s="6" t="s">
        <v>308</v>
      </c>
    </row>
    <row r="31" spans="1:70" s="2" customFormat="1" ht="13.8" x14ac:dyDescent="0.3">
      <c r="A31" s="2" t="s">
        <v>122</v>
      </c>
      <c r="B31" s="2">
        <f t="shared" si="3"/>
        <v>29</v>
      </c>
      <c r="C31" s="5">
        <f t="shared" si="4"/>
        <v>44440</v>
      </c>
      <c r="D31" s="5">
        <f t="shared" si="4"/>
        <v>44440</v>
      </c>
      <c r="E31" s="5">
        <f t="shared" si="4"/>
        <v>44440</v>
      </c>
      <c r="F31" s="5">
        <f t="shared" si="4"/>
        <v>44440</v>
      </c>
      <c r="G31" s="6">
        <v>0</v>
      </c>
      <c r="H31" s="6">
        <v>0</v>
      </c>
      <c r="I31" s="6">
        <v>1</v>
      </c>
      <c r="J31" s="6">
        <v>1</v>
      </c>
      <c r="K31" s="6">
        <v>1</v>
      </c>
      <c r="L31" s="5">
        <f t="shared" si="1"/>
        <v>22170</v>
      </c>
      <c r="M31" s="4">
        <v>6009110938086</v>
      </c>
      <c r="N31" s="4">
        <f t="shared" si="5"/>
        <v>61</v>
      </c>
      <c r="O31" s="2">
        <v>1000</v>
      </c>
      <c r="P31" s="2">
        <v>1000</v>
      </c>
      <c r="Q31" s="2">
        <v>0</v>
      </c>
      <c r="R31" s="6">
        <v>157</v>
      </c>
      <c r="S31" s="6" t="s">
        <v>309</v>
      </c>
      <c r="T31" s="6" t="s">
        <v>310</v>
      </c>
      <c r="U31" s="2">
        <v>2000000</v>
      </c>
      <c r="V31" s="2">
        <v>9</v>
      </c>
      <c r="W31" s="2">
        <v>7</v>
      </c>
      <c r="X31" s="3" t="s">
        <v>45</v>
      </c>
      <c r="Y31" s="3" t="s">
        <v>45</v>
      </c>
      <c r="Z31" s="3" t="s">
        <v>45</v>
      </c>
      <c r="AA31" s="2">
        <v>8</v>
      </c>
      <c r="AB31" s="3" t="s">
        <v>304</v>
      </c>
      <c r="AC31" s="2">
        <v>1</v>
      </c>
      <c r="AD31" s="4" t="s">
        <v>45</v>
      </c>
      <c r="AE31" s="4" t="s">
        <v>45</v>
      </c>
      <c r="AF31" s="4" t="s">
        <v>45</v>
      </c>
      <c r="AG31" s="4" t="s">
        <v>45</v>
      </c>
      <c r="AH31" s="4" t="s">
        <v>45</v>
      </c>
      <c r="AI31" s="3" t="s">
        <v>45</v>
      </c>
      <c r="AJ31" s="2" t="s">
        <v>45</v>
      </c>
      <c r="AK31" s="2">
        <v>0</v>
      </c>
      <c r="AL31" s="2" t="s">
        <v>45</v>
      </c>
      <c r="AM31" s="2" t="s">
        <v>45</v>
      </c>
      <c r="AN31" s="2">
        <v>0</v>
      </c>
      <c r="AO31" s="2" t="s">
        <v>45</v>
      </c>
      <c r="AP31" s="2">
        <v>0</v>
      </c>
      <c r="AQ31" s="2" t="s">
        <v>45</v>
      </c>
      <c r="AR31" s="2">
        <v>0</v>
      </c>
      <c r="AS31" s="2" t="s">
        <v>45</v>
      </c>
      <c r="AT31" s="2" t="s">
        <v>355</v>
      </c>
      <c r="AU31" s="2" t="s">
        <v>45</v>
      </c>
      <c r="AV31" s="2" t="s">
        <v>320</v>
      </c>
      <c r="AW31" s="6">
        <v>63</v>
      </c>
      <c r="AX31" s="3" t="str">
        <f t="shared" si="2"/>
        <v>Y</v>
      </c>
      <c r="AY31" s="2" t="s">
        <v>37</v>
      </c>
      <c r="AZ31" s="2">
        <v>0</v>
      </c>
      <c r="BA31" s="2">
        <v>0</v>
      </c>
      <c r="BB31" s="2">
        <v>0</v>
      </c>
      <c r="BE31" s="3"/>
      <c r="BG31" s="2" t="s">
        <v>306</v>
      </c>
      <c r="BH31" s="6" t="s">
        <v>27</v>
      </c>
      <c r="BI31" s="2" t="s">
        <v>27</v>
      </c>
      <c r="BJ31" s="2" t="s">
        <v>25</v>
      </c>
      <c r="BK31" s="2" t="s">
        <v>25</v>
      </c>
      <c r="BL31" s="6" t="s">
        <v>25</v>
      </c>
      <c r="BM31" s="6"/>
      <c r="BN31" s="6" t="s">
        <v>307</v>
      </c>
      <c r="BO31" s="6"/>
      <c r="BP31" s="6" t="s">
        <v>25</v>
      </c>
      <c r="BQ31" s="6" t="s">
        <v>308</v>
      </c>
    </row>
    <row r="32" spans="1:70" s="2" customFormat="1" ht="13.8" x14ac:dyDescent="0.3">
      <c r="A32" s="2" t="s">
        <v>122</v>
      </c>
      <c r="B32" s="2">
        <f t="shared" si="3"/>
        <v>30</v>
      </c>
      <c r="C32" s="5">
        <f t="shared" si="4"/>
        <v>44440</v>
      </c>
      <c r="D32" s="5">
        <f t="shared" si="4"/>
        <v>44440</v>
      </c>
      <c r="E32" s="5">
        <f t="shared" si="4"/>
        <v>44440</v>
      </c>
      <c r="F32" s="5">
        <f t="shared" si="4"/>
        <v>44440</v>
      </c>
      <c r="G32" s="6">
        <v>0</v>
      </c>
      <c r="H32" s="6">
        <v>0</v>
      </c>
      <c r="I32" s="6">
        <v>2</v>
      </c>
      <c r="J32" s="6">
        <v>0</v>
      </c>
      <c r="K32" s="6">
        <v>0</v>
      </c>
      <c r="L32" s="5">
        <f t="shared" si="1"/>
        <v>23327</v>
      </c>
      <c r="M32" s="4">
        <v>6311126089080</v>
      </c>
      <c r="N32" s="4">
        <f t="shared" si="5"/>
        <v>57</v>
      </c>
      <c r="O32" s="2">
        <v>1000</v>
      </c>
      <c r="P32" s="2">
        <v>1000</v>
      </c>
      <c r="Q32" s="2">
        <v>0</v>
      </c>
      <c r="R32" s="37">
        <v>1459</v>
      </c>
      <c r="S32" s="6" t="s">
        <v>356</v>
      </c>
      <c r="T32" s="6" t="s">
        <v>323</v>
      </c>
      <c r="U32" s="2">
        <v>2000000</v>
      </c>
      <c r="V32" s="2">
        <v>9</v>
      </c>
      <c r="W32" s="2">
        <v>7</v>
      </c>
      <c r="X32" s="3" t="s">
        <v>45</v>
      </c>
      <c r="Y32" s="3" t="s">
        <v>45</v>
      </c>
      <c r="Z32" s="3" t="s">
        <v>45</v>
      </c>
      <c r="AA32" s="2">
        <v>8</v>
      </c>
      <c r="AB32" s="3" t="s">
        <v>304</v>
      </c>
      <c r="AC32" s="2">
        <v>1</v>
      </c>
      <c r="AD32" s="4" t="s">
        <v>45</v>
      </c>
      <c r="AE32" s="4" t="s">
        <v>45</v>
      </c>
      <c r="AF32" s="4" t="s">
        <v>45</v>
      </c>
      <c r="AG32" s="4" t="s">
        <v>45</v>
      </c>
      <c r="AH32" s="4" t="s">
        <v>45</v>
      </c>
      <c r="AI32" s="3" t="s">
        <v>45</v>
      </c>
      <c r="AJ32" s="2" t="s">
        <v>45</v>
      </c>
      <c r="AK32" s="2">
        <v>0</v>
      </c>
      <c r="AL32" s="2" t="s">
        <v>45</v>
      </c>
      <c r="AM32" s="2" t="s">
        <v>45</v>
      </c>
      <c r="AN32" s="2">
        <v>0</v>
      </c>
      <c r="AO32" s="2" t="s">
        <v>45</v>
      </c>
      <c r="AP32" s="2">
        <v>0</v>
      </c>
      <c r="AQ32" s="2" t="s">
        <v>45</v>
      </c>
      <c r="AR32" s="2">
        <v>0</v>
      </c>
      <c r="AS32" s="2" t="s">
        <v>45</v>
      </c>
      <c r="AT32" s="2">
        <v>0</v>
      </c>
      <c r="AU32" s="2" t="s">
        <v>46</v>
      </c>
      <c r="AV32" s="2" t="s">
        <v>325</v>
      </c>
      <c r="AW32" s="6">
        <v>3</v>
      </c>
      <c r="AX32" s="3" t="str">
        <f t="shared" si="2"/>
        <v>N</v>
      </c>
      <c r="AY32" s="2" t="s">
        <v>37</v>
      </c>
      <c r="AZ32" s="2">
        <v>0</v>
      </c>
      <c r="BA32" s="2">
        <v>0</v>
      </c>
      <c r="BB32" s="2">
        <v>0</v>
      </c>
      <c r="BE32" s="3"/>
      <c r="BG32" s="2" t="s">
        <v>306</v>
      </c>
      <c r="BH32" s="6" t="s">
        <v>27</v>
      </c>
      <c r="BI32" s="2" t="s">
        <v>27</v>
      </c>
      <c r="BJ32" s="2" t="s">
        <v>25</v>
      </c>
      <c r="BK32" s="2" t="s">
        <v>25</v>
      </c>
      <c r="BL32" s="6" t="s">
        <v>25</v>
      </c>
      <c r="BM32" s="6"/>
      <c r="BN32" s="6" t="s">
        <v>307</v>
      </c>
      <c r="BO32" s="6"/>
      <c r="BP32" s="6" t="s">
        <v>25</v>
      </c>
      <c r="BQ32" s="6" t="s">
        <v>308</v>
      </c>
    </row>
    <row r="33" spans="1:69" s="2" customFormat="1" ht="13.8" x14ac:dyDescent="0.3">
      <c r="A33" s="2" t="s">
        <v>122</v>
      </c>
      <c r="B33" s="2">
        <f t="shared" si="3"/>
        <v>31</v>
      </c>
      <c r="C33" s="5">
        <f t="shared" si="4"/>
        <v>44440</v>
      </c>
      <c r="D33" s="5">
        <f t="shared" si="4"/>
        <v>44440</v>
      </c>
      <c r="E33" s="5">
        <f t="shared" si="4"/>
        <v>44440</v>
      </c>
      <c r="F33" s="5">
        <f t="shared" si="4"/>
        <v>44440</v>
      </c>
      <c r="G33" s="6">
        <v>0</v>
      </c>
      <c r="H33" s="6">
        <v>0</v>
      </c>
      <c r="I33" s="6">
        <v>1</v>
      </c>
      <c r="J33" s="6">
        <v>1</v>
      </c>
      <c r="K33" s="6">
        <v>0</v>
      </c>
      <c r="L33" s="5">
        <f t="shared" si="1"/>
        <v>22964</v>
      </c>
      <c r="M33" s="4">
        <v>6211140921088</v>
      </c>
      <c r="N33" s="4">
        <f t="shared" si="5"/>
        <v>58</v>
      </c>
      <c r="O33" s="2">
        <v>1000</v>
      </c>
      <c r="P33" s="2">
        <v>1000</v>
      </c>
      <c r="Q33" s="2">
        <v>0</v>
      </c>
      <c r="R33" s="6">
        <v>2090</v>
      </c>
      <c r="S33" s="6" t="s">
        <v>316</v>
      </c>
      <c r="T33" s="6" t="s">
        <v>314</v>
      </c>
      <c r="U33" s="2">
        <v>2000000</v>
      </c>
      <c r="V33" s="2">
        <v>9</v>
      </c>
      <c r="W33" s="2">
        <v>5</v>
      </c>
      <c r="X33" s="3" t="s">
        <v>46</v>
      </c>
      <c r="Y33" s="3" t="s">
        <v>46</v>
      </c>
      <c r="Z33" s="3" t="s">
        <v>46</v>
      </c>
      <c r="AA33" s="2">
        <v>8</v>
      </c>
      <c r="AB33" s="3" t="s">
        <v>304</v>
      </c>
      <c r="AC33" s="2">
        <v>1</v>
      </c>
      <c r="AD33" s="4" t="s">
        <v>45</v>
      </c>
      <c r="AE33" s="4" t="s">
        <v>45</v>
      </c>
      <c r="AF33" s="4" t="s">
        <v>45</v>
      </c>
      <c r="AG33" s="4" t="s">
        <v>45</v>
      </c>
      <c r="AH33" s="4" t="s">
        <v>45</v>
      </c>
      <c r="AI33" s="3" t="s">
        <v>45</v>
      </c>
      <c r="AJ33" s="2" t="s">
        <v>45</v>
      </c>
      <c r="AK33" s="2">
        <v>0</v>
      </c>
      <c r="AL33" s="2" t="s">
        <v>45</v>
      </c>
      <c r="AM33" s="2" t="s">
        <v>45</v>
      </c>
      <c r="AN33" s="2">
        <v>0</v>
      </c>
      <c r="AO33" s="2" t="s">
        <v>45</v>
      </c>
      <c r="AP33" s="2">
        <v>0</v>
      </c>
      <c r="AQ33" s="2" t="s">
        <v>45</v>
      </c>
      <c r="AR33" s="2">
        <v>0</v>
      </c>
      <c r="AS33" s="2" t="s">
        <v>45</v>
      </c>
      <c r="AT33" s="2">
        <v>0</v>
      </c>
      <c r="AU33" s="2" t="s">
        <v>45</v>
      </c>
      <c r="AV33" s="2" t="s">
        <v>325</v>
      </c>
      <c r="AW33" s="6">
        <v>3</v>
      </c>
      <c r="AX33" s="3" t="str">
        <f t="shared" si="2"/>
        <v>N</v>
      </c>
      <c r="AY33" s="2" t="s">
        <v>37</v>
      </c>
      <c r="AZ33" s="2">
        <v>0</v>
      </c>
      <c r="BA33" s="2">
        <v>0</v>
      </c>
      <c r="BB33" s="2">
        <v>0</v>
      </c>
      <c r="BE33" s="3"/>
      <c r="BG33" s="2" t="s">
        <v>306</v>
      </c>
      <c r="BH33" s="6" t="s">
        <v>27</v>
      </c>
      <c r="BI33" s="2" t="s">
        <v>27</v>
      </c>
      <c r="BJ33" s="2" t="s">
        <v>25</v>
      </c>
      <c r="BK33" s="2" t="s">
        <v>25</v>
      </c>
      <c r="BL33" s="6" t="s">
        <v>25</v>
      </c>
      <c r="BM33" s="6"/>
      <c r="BN33" s="6" t="s">
        <v>307</v>
      </c>
      <c r="BO33" s="6"/>
      <c r="BP33" s="6" t="s">
        <v>25</v>
      </c>
      <c r="BQ33" s="6" t="s">
        <v>308</v>
      </c>
    </row>
    <row r="34" spans="1:69" s="2" customFormat="1" ht="13.8" x14ac:dyDescent="0.3">
      <c r="A34" s="2" t="s">
        <v>122</v>
      </c>
      <c r="B34" s="2">
        <f t="shared" si="3"/>
        <v>32</v>
      </c>
      <c r="C34" s="5">
        <f t="shared" si="4"/>
        <v>44440</v>
      </c>
      <c r="D34" s="5">
        <f t="shared" si="4"/>
        <v>44440</v>
      </c>
      <c r="E34" s="5">
        <f t="shared" si="4"/>
        <v>44440</v>
      </c>
      <c r="F34" s="5">
        <f t="shared" si="4"/>
        <v>44440</v>
      </c>
      <c r="G34" s="6">
        <v>0</v>
      </c>
      <c r="H34" s="6">
        <v>0</v>
      </c>
      <c r="I34" s="6">
        <v>0</v>
      </c>
      <c r="J34" s="6">
        <v>2</v>
      </c>
      <c r="K34" s="6">
        <v>0</v>
      </c>
      <c r="L34" s="5">
        <f t="shared" si="1"/>
        <v>17220</v>
      </c>
      <c r="M34" s="45">
        <v>4702225166088</v>
      </c>
      <c r="N34" s="4">
        <f t="shared" si="5"/>
        <v>74</v>
      </c>
      <c r="O34" s="2">
        <v>1000</v>
      </c>
      <c r="P34" s="2">
        <v>1000</v>
      </c>
      <c r="Q34" s="2">
        <v>0</v>
      </c>
      <c r="R34" s="6">
        <v>5252</v>
      </c>
      <c r="S34" s="6" t="s">
        <v>316</v>
      </c>
      <c r="T34" s="6" t="s">
        <v>314</v>
      </c>
      <c r="U34" s="2">
        <v>2000000</v>
      </c>
      <c r="V34" s="2">
        <v>9</v>
      </c>
      <c r="W34" s="2">
        <v>5</v>
      </c>
      <c r="X34" s="3" t="s">
        <v>46</v>
      </c>
      <c r="Y34" s="3" t="s">
        <v>45</v>
      </c>
      <c r="Z34" s="3" t="s">
        <v>45</v>
      </c>
      <c r="AA34" s="2">
        <v>8</v>
      </c>
      <c r="AB34" s="3" t="s">
        <v>304</v>
      </c>
      <c r="AC34" s="2">
        <v>1</v>
      </c>
      <c r="AD34" s="4" t="s">
        <v>45</v>
      </c>
      <c r="AE34" s="4" t="s">
        <v>45</v>
      </c>
      <c r="AF34" s="4" t="s">
        <v>45</v>
      </c>
      <c r="AG34" s="4" t="s">
        <v>45</v>
      </c>
      <c r="AH34" s="4" t="s">
        <v>46</v>
      </c>
      <c r="AI34" s="3" t="s">
        <v>45</v>
      </c>
      <c r="AJ34" s="2" t="s">
        <v>45</v>
      </c>
      <c r="AK34" s="2">
        <v>0</v>
      </c>
      <c r="AL34" s="2" t="s">
        <v>45</v>
      </c>
      <c r="AM34" s="2" t="s">
        <v>45</v>
      </c>
      <c r="AN34" s="2">
        <v>0</v>
      </c>
      <c r="AO34" s="2" t="s">
        <v>45</v>
      </c>
      <c r="AP34" s="2">
        <v>0</v>
      </c>
      <c r="AQ34" s="2" t="s">
        <v>45</v>
      </c>
      <c r="AR34" s="2">
        <v>0</v>
      </c>
      <c r="AS34" s="2" t="s">
        <v>45</v>
      </c>
      <c r="AT34" s="2">
        <v>0</v>
      </c>
      <c r="AU34" s="2" t="s">
        <v>45</v>
      </c>
      <c r="AV34" s="2" t="s">
        <v>325</v>
      </c>
      <c r="AW34" s="6">
        <v>3</v>
      </c>
      <c r="AX34" s="3" t="str">
        <f t="shared" si="2"/>
        <v>N</v>
      </c>
      <c r="AY34" s="2" t="s">
        <v>37</v>
      </c>
      <c r="AZ34" s="2">
        <v>0</v>
      </c>
      <c r="BA34" s="2">
        <v>0</v>
      </c>
      <c r="BB34" s="2">
        <v>1</v>
      </c>
      <c r="BE34" s="3" t="s">
        <v>357</v>
      </c>
      <c r="BF34" s="2">
        <v>13</v>
      </c>
      <c r="BG34" s="2" t="s">
        <v>306</v>
      </c>
      <c r="BH34" s="6" t="s">
        <v>27</v>
      </c>
      <c r="BI34" s="2" t="s">
        <v>27</v>
      </c>
      <c r="BJ34" s="2" t="s">
        <v>25</v>
      </c>
      <c r="BK34" s="2" t="s">
        <v>25</v>
      </c>
      <c r="BL34" s="6" t="s">
        <v>25</v>
      </c>
      <c r="BM34" s="6"/>
      <c r="BN34" s="6" t="s">
        <v>307</v>
      </c>
      <c r="BO34" s="6"/>
      <c r="BP34" s="6" t="s">
        <v>25</v>
      </c>
      <c r="BQ34" s="6" t="s">
        <v>308</v>
      </c>
    </row>
    <row r="35" spans="1:69" s="2" customFormat="1" ht="13.8" x14ac:dyDescent="0.3">
      <c r="A35" s="2" t="s">
        <v>122</v>
      </c>
      <c r="B35" s="2">
        <f t="shared" si="3"/>
        <v>33</v>
      </c>
      <c r="C35" s="5">
        <f t="shared" si="4"/>
        <v>44440</v>
      </c>
      <c r="D35" s="5">
        <f t="shared" si="4"/>
        <v>44440</v>
      </c>
      <c r="E35" s="5">
        <f t="shared" si="4"/>
        <v>44440</v>
      </c>
      <c r="F35" s="5">
        <f t="shared" si="4"/>
        <v>44440</v>
      </c>
      <c r="G35" s="6">
        <v>0</v>
      </c>
      <c r="H35" s="6">
        <v>0</v>
      </c>
      <c r="I35" s="6">
        <v>0</v>
      </c>
      <c r="J35" s="6">
        <v>0</v>
      </c>
      <c r="K35" s="6">
        <v>0</v>
      </c>
      <c r="L35" s="5">
        <f t="shared" si="1"/>
        <v>18244</v>
      </c>
      <c r="M35" s="45">
        <v>4912125207086</v>
      </c>
      <c r="N35" s="4">
        <f t="shared" si="5"/>
        <v>71</v>
      </c>
      <c r="O35" s="2">
        <v>1000</v>
      </c>
      <c r="P35" s="2">
        <v>1000</v>
      </c>
      <c r="Q35" s="2">
        <v>0</v>
      </c>
      <c r="R35" s="6">
        <v>5252</v>
      </c>
      <c r="S35" s="6" t="s">
        <v>322</v>
      </c>
      <c r="T35" s="6" t="s">
        <v>323</v>
      </c>
      <c r="U35" s="2">
        <v>2000000</v>
      </c>
      <c r="V35" s="2">
        <v>1</v>
      </c>
      <c r="W35" s="2">
        <v>7</v>
      </c>
      <c r="X35" s="3" t="s">
        <v>45</v>
      </c>
      <c r="Y35" s="3" t="s">
        <v>45</v>
      </c>
      <c r="Z35" s="3" t="s">
        <v>46</v>
      </c>
      <c r="AA35" s="2">
        <v>8</v>
      </c>
      <c r="AB35" s="3" t="s">
        <v>304</v>
      </c>
      <c r="AC35" s="2">
        <v>1</v>
      </c>
      <c r="AD35" s="4" t="s">
        <v>45</v>
      </c>
      <c r="AE35" s="4" t="s">
        <v>45</v>
      </c>
      <c r="AF35" s="4" t="s">
        <v>45</v>
      </c>
      <c r="AG35" s="4" t="s">
        <v>45</v>
      </c>
      <c r="AH35" s="4" t="s">
        <v>45</v>
      </c>
      <c r="AI35" s="3" t="s">
        <v>45</v>
      </c>
      <c r="AJ35" s="2" t="s">
        <v>45</v>
      </c>
      <c r="AK35" s="2">
        <v>0</v>
      </c>
      <c r="AL35" s="2" t="s">
        <v>45</v>
      </c>
      <c r="AM35" s="2" t="s">
        <v>45</v>
      </c>
      <c r="AN35" s="2">
        <v>0</v>
      </c>
      <c r="AO35" s="2" t="s">
        <v>45</v>
      </c>
      <c r="AP35" s="2">
        <v>0</v>
      </c>
      <c r="AQ35" s="2" t="s">
        <v>45</v>
      </c>
      <c r="AR35" s="2">
        <v>0</v>
      </c>
      <c r="AS35" s="2" t="s">
        <v>45</v>
      </c>
      <c r="AT35" s="2">
        <v>0</v>
      </c>
      <c r="AU35" s="2" t="s">
        <v>45</v>
      </c>
      <c r="AV35" s="2" t="s">
        <v>325</v>
      </c>
      <c r="AW35" s="6">
        <v>3</v>
      </c>
      <c r="AX35" s="3" t="str">
        <f t="shared" ref="AX35:AX56" si="6">IF(OR(AB35="SECOND",AW35&gt;60),"Y","N")</f>
        <v>N</v>
      </c>
      <c r="AY35" s="2" t="s">
        <v>37</v>
      </c>
      <c r="AZ35" s="2">
        <v>0</v>
      </c>
      <c r="BA35" s="2">
        <v>0</v>
      </c>
      <c r="BB35" s="2">
        <v>0</v>
      </c>
      <c r="BE35" s="3"/>
      <c r="BG35" s="2" t="s">
        <v>306</v>
      </c>
      <c r="BH35" s="6" t="s">
        <v>27</v>
      </c>
      <c r="BI35" s="2" t="s">
        <v>27</v>
      </c>
      <c r="BJ35" s="2" t="s">
        <v>25</v>
      </c>
      <c r="BK35" s="2" t="s">
        <v>25</v>
      </c>
      <c r="BL35" s="6" t="s">
        <v>25</v>
      </c>
      <c r="BM35" s="6"/>
      <c r="BN35" s="6" t="s">
        <v>307</v>
      </c>
      <c r="BO35" s="6"/>
      <c r="BP35" s="6" t="s">
        <v>25</v>
      </c>
      <c r="BQ35" s="6" t="s">
        <v>308</v>
      </c>
    </row>
    <row r="36" spans="1:69" s="2" customFormat="1" ht="13.8" x14ac:dyDescent="0.3">
      <c r="A36" s="2" t="s">
        <v>122</v>
      </c>
      <c r="B36" s="2">
        <f t="shared" si="3"/>
        <v>34</v>
      </c>
      <c r="C36" s="5">
        <f t="shared" si="4"/>
        <v>44440</v>
      </c>
      <c r="D36" s="5">
        <f t="shared" si="4"/>
        <v>44440</v>
      </c>
      <c r="E36" s="5">
        <f t="shared" si="4"/>
        <v>44440</v>
      </c>
      <c r="F36" s="5">
        <f t="shared" si="4"/>
        <v>44440</v>
      </c>
      <c r="G36" s="6">
        <v>0</v>
      </c>
      <c r="H36" s="6">
        <v>0</v>
      </c>
      <c r="I36" s="6">
        <v>1</v>
      </c>
      <c r="J36" s="6">
        <v>0</v>
      </c>
      <c r="K36" s="6">
        <v>0</v>
      </c>
      <c r="L36" s="5">
        <f t="shared" si="1"/>
        <v>29580</v>
      </c>
      <c r="M36" s="45">
        <v>8012257233087</v>
      </c>
      <c r="N36" s="4">
        <f t="shared" si="5"/>
        <v>40</v>
      </c>
      <c r="O36" s="2">
        <v>1000</v>
      </c>
      <c r="P36" s="2">
        <v>1000</v>
      </c>
      <c r="Q36" s="2">
        <v>0</v>
      </c>
      <c r="R36" s="6">
        <v>5252</v>
      </c>
      <c r="S36" s="6" t="s">
        <v>322</v>
      </c>
      <c r="T36" s="6" t="s">
        <v>323</v>
      </c>
      <c r="U36" s="2">
        <v>2000000</v>
      </c>
      <c r="V36" s="2">
        <v>2</v>
      </c>
      <c r="W36" s="2">
        <v>7</v>
      </c>
      <c r="X36" s="3" t="s">
        <v>45</v>
      </c>
      <c r="Y36" s="3" t="s">
        <v>45</v>
      </c>
      <c r="Z36" s="3" t="s">
        <v>45</v>
      </c>
      <c r="AA36" s="2">
        <v>8</v>
      </c>
      <c r="AB36" s="3" t="s">
        <v>311</v>
      </c>
      <c r="AC36" s="2">
        <v>1</v>
      </c>
      <c r="AD36" s="4" t="s">
        <v>45</v>
      </c>
      <c r="AE36" s="4" t="s">
        <v>45</v>
      </c>
      <c r="AF36" s="4" t="s">
        <v>45</v>
      </c>
      <c r="AG36" s="4" t="s">
        <v>45</v>
      </c>
      <c r="AH36" s="4" t="s">
        <v>45</v>
      </c>
      <c r="AI36" s="3" t="s">
        <v>45</v>
      </c>
      <c r="AJ36" s="2" t="s">
        <v>46</v>
      </c>
      <c r="AK36" s="2">
        <v>10000</v>
      </c>
      <c r="AL36" s="2" t="s">
        <v>45</v>
      </c>
      <c r="AM36" s="2" t="s">
        <v>45</v>
      </c>
      <c r="AN36" s="2">
        <v>0</v>
      </c>
      <c r="AO36" s="2" t="s">
        <v>45</v>
      </c>
      <c r="AP36" s="2">
        <v>0</v>
      </c>
      <c r="AQ36" s="2" t="s">
        <v>45</v>
      </c>
      <c r="AR36" s="2">
        <v>0</v>
      </c>
      <c r="AS36" s="2" t="s">
        <v>45</v>
      </c>
      <c r="AT36" s="2">
        <v>0</v>
      </c>
      <c r="AU36" s="2" t="s">
        <v>45</v>
      </c>
      <c r="AV36" s="2" t="s">
        <v>325</v>
      </c>
      <c r="AW36" s="6">
        <v>3</v>
      </c>
      <c r="AX36" s="3" t="str">
        <f t="shared" si="6"/>
        <v>Y</v>
      </c>
      <c r="AY36" s="2" t="s">
        <v>37</v>
      </c>
      <c r="AZ36" s="2">
        <v>0</v>
      </c>
      <c r="BA36" s="2">
        <v>0</v>
      </c>
      <c r="BB36" s="2">
        <v>0</v>
      </c>
      <c r="BE36" s="3"/>
      <c r="BG36" s="2" t="s">
        <v>306</v>
      </c>
      <c r="BH36" s="6" t="s">
        <v>27</v>
      </c>
      <c r="BI36" s="2" t="s">
        <v>27</v>
      </c>
      <c r="BJ36" s="2" t="s">
        <v>25</v>
      </c>
      <c r="BK36" s="2" t="s">
        <v>25</v>
      </c>
      <c r="BL36" s="6" t="s">
        <v>25</v>
      </c>
      <c r="BM36" s="6"/>
      <c r="BN36" s="6" t="s">
        <v>307</v>
      </c>
      <c r="BO36" s="6"/>
      <c r="BP36" s="6" t="s">
        <v>25</v>
      </c>
      <c r="BQ36" s="6" t="s">
        <v>308</v>
      </c>
    </row>
    <row r="37" spans="1:69" s="2" customFormat="1" ht="13.8" x14ac:dyDescent="0.3">
      <c r="A37" s="2" t="s">
        <v>122</v>
      </c>
      <c r="B37" s="2">
        <f t="shared" si="3"/>
        <v>35</v>
      </c>
      <c r="C37" s="5">
        <f t="shared" si="4"/>
        <v>44440</v>
      </c>
      <c r="D37" s="5">
        <f t="shared" si="4"/>
        <v>44440</v>
      </c>
      <c r="E37" s="5">
        <f t="shared" si="4"/>
        <v>44440</v>
      </c>
      <c r="F37" s="5">
        <f t="shared" si="4"/>
        <v>44440</v>
      </c>
      <c r="G37" s="6">
        <v>0</v>
      </c>
      <c r="H37" s="6">
        <v>0</v>
      </c>
      <c r="I37" s="6">
        <v>0</v>
      </c>
      <c r="J37" s="6">
        <v>1</v>
      </c>
      <c r="K37" s="6">
        <v>0</v>
      </c>
      <c r="L37" s="5">
        <f t="shared" si="1"/>
        <v>34023</v>
      </c>
      <c r="M37" s="45">
        <v>9302231427080</v>
      </c>
      <c r="N37" s="4">
        <f t="shared" si="5"/>
        <v>28</v>
      </c>
      <c r="O37" s="2">
        <v>1000</v>
      </c>
      <c r="P37" s="2">
        <v>1000</v>
      </c>
      <c r="Q37" s="2">
        <v>0</v>
      </c>
      <c r="R37" s="6">
        <v>5252</v>
      </c>
      <c r="S37" s="6" t="s">
        <v>328</v>
      </c>
      <c r="T37" s="6" t="s">
        <v>329</v>
      </c>
      <c r="U37" s="2">
        <v>2000000</v>
      </c>
      <c r="V37" s="2">
        <v>3</v>
      </c>
      <c r="W37" s="2">
        <v>7</v>
      </c>
      <c r="X37" s="3" t="s">
        <v>45</v>
      </c>
      <c r="Y37" s="3" t="s">
        <v>45</v>
      </c>
      <c r="Z37" s="3" t="s">
        <v>45</v>
      </c>
      <c r="AA37" s="2">
        <v>8</v>
      </c>
      <c r="AB37" s="3" t="s">
        <v>50</v>
      </c>
      <c r="AC37" s="2">
        <v>1</v>
      </c>
      <c r="AD37" s="4" t="s">
        <v>45</v>
      </c>
      <c r="AE37" s="4" t="s">
        <v>45</v>
      </c>
      <c r="AF37" s="4" t="s">
        <v>45</v>
      </c>
      <c r="AG37" s="4" t="s">
        <v>45</v>
      </c>
      <c r="AH37" s="4" t="s">
        <v>45</v>
      </c>
      <c r="AI37" s="3" t="s">
        <v>45</v>
      </c>
      <c r="AJ37" s="2" t="s">
        <v>46</v>
      </c>
      <c r="AK37" s="2">
        <v>10000</v>
      </c>
      <c r="AL37" s="2" t="s">
        <v>45</v>
      </c>
      <c r="AM37" s="2" t="s">
        <v>45</v>
      </c>
      <c r="AN37" s="2">
        <v>0</v>
      </c>
      <c r="AO37" s="2" t="s">
        <v>45</v>
      </c>
      <c r="AP37" s="2">
        <v>0</v>
      </c>
      <c r="AQ37" s="2" t="s">
        <v>45</v>
      </c>
      <c r="AR37" s="2">
        <v>0</v>
      </c>
      <c r="AS37" s="2" t="s">
        <v>45</v>
      </c>
      <c r="AT37" s="2">
        <v>0</v>
      </c>
      <c r="AU37" s="2" t="s">
        <v>45</v>
      </c>
      <c r="AV37" s="2" t="s">
        <v>325</v>
      </c>
      <c r="AW37" s="6">
        <v>3</v>
      </c>
      <c r="AX37" s="3" t="str">
        <f t="shared" si="6"/>
        <v>N</v>
      </c>
      <c r="AY37" s="2" t="s">
        <v>37</v>
      </c>
      <c r="AZ37" s="2">
        <v>0</v>
      </c>
      <c r="BA37" s="2">
        <v>0</v>
      </c>
      <c r="BB37" s="2">
        <v>0</v>
      </c>
      <c r="BE37" s="3"/>
      <c r="BG37" s="2" t="s">
        <v>306</v>
      </c>
      <c r="BH37" s="6" t="s">
        <v>27</v>
      </c>
      <c r="BI37" s="2" t="s">
        <v>27</v>
      </c>
      <c r="BJ37" s="2" t="s">
        <v>25</v>
      </c>
      <c r="BK37" s="2" t="s">
        <v>25</v>
      </c>
      <c r="BL37" s="6" t="s">
        <v>25</v>
      </c>
      <c r="BM37" s="6"/>
      <c r="BN37" s="6" t="s">
        <v>307</v>
      </c>
      <c r="BO37" s="6"/>
      <c r="BP37" s="6" t="s">
        <v>25</v>
      </c>
      <c r="BQ37" s="6" t="s">
        <v>308</v>
      </c>
    </row>
    <row r="38" spans="1:69" s="2" customFormat="1" ht="13.8" x14ac:dyDescent="0.3">
      <c r="A38" s="2" t="s">
        <v>122</v>
      </c>
      <c r="B38" s="2">
        <f t="shared" si="3"/>
        <v>36</v>
      </c>
      <c r="C38" s="5">
        <f t="shared" si="4"/>
        <v>44440</v>
      </c>
      <c r="D38" s="5">
        <f t="shared" si="4"/>
        <v>44440</v>
      </c>
      <c r="E38" s="5">
        <f t="shared" si="4"/>
        <v>44440</v>
      </c>
      <c r="F38" s="5">
        <f t="shared" si="4"/>
        <v>44440</v>
      </c>
      <c r="G38" s="6">
        <v>0</v>
      </c>
      <c r="H38" s="6">
        <v>0</v>
      </c>
      <c r="I38" s="6">
        <v>0</v>
      </c>
      <c r="J38" s="6">
        <v>0</v>
      </c>
      <c r="K38" s="6">
        <v>1</v>
      </c>
      <c r="L38" s="5">
        <f t="shared" si="1"/>
        <v>32760</v>
      </c>
      <c r="M38" s="4">
        <v>8909095522086</v>
      </c>
      <c r="N38" s="4">
        <f t="shared" si="5"/>
        <v>32</v>
      </c>
      <c r="O38" s="2">
        <v>1000</v>
      </c>
      <c r="P38" s="2">
        <v>1000</v>
      </c>
      <c r="Q38" s="2">
        <v>0</v>
      </c>
      <c r="R38" s="6">
        <v>5252</v>
      </c>
      <c r="S38" s="6" t="s">
        <v>328</v>
      </c>
      <c r="T38" s="6" t="s">
        <v>329</v>
      </c>
      <c r="U38" s="2">
        <v>2000000</v>
      </c>
      <c r="V38" s="2">
        <v>4</v>
      </c>
      <c r="W38" s="2">
        <v>7</v>
      </c>
      <c r="X38" s="3" t="s">
        <v>45</v>
      </c>
      <c r="Y38" s="3" t="s">
        <v>45</v>
      </c>
      <c r="Z38" s="3" t="s">
        <v>45</v>
      </c>
      <c r="AA38" s="2">
        <v>8</v>
      </c>
      <c r="AB38" s="3" t="s">
        <v>304</v>
      </c>
      <c r="AC38" s="2">
        <v>1</v>
      </c>
      <c r="AD38" s="4" t="s">
        <v>45</v>
      </c>
      <c r="AE38" s="4" t="s">
        <v>45</v>
      </c>
      <c r="AF38" s="4" t="s">
        <v>45</v>
      </c>
      <c r="AG38" s="4" t="s">
        <v>45</v>
      </c>
      <c r="AH38" s="4" t="s">
        <v>45</v>
      </c>
      <c r="AI38" s="3" t="s">
        <v>45</v>
      </c>
      <c r="AJ38" s="2" t="s">
        <v>45</v>
      </c>
      <c r="AK38" s="2">
        <v>0</v>
      </c>
      <c r="AL38" s="2" t="s">
        <v>45</v>
      </c>
      <c r="AM38" s="2" t="s">
        <v>45</v>
      </c>
      <c r="AN38" s="2">
        <v>0</v>
      </c>
      <c r="AO38" s="2" t="s">
        <v>45</v>
      </c>
      <c r="AP38" s="2">
        <v>0</v>
      </c>
      <c r="AQ38" s="2" t="s">
        <v>45</v>
      </c>
      <c r="AR38" s="2">
        <v>0</v>
      </c>
      <c r="AS38" s="2" t="s">
        <v>45</v>
      </c>
      <c r="AT38" s="2">
        <v>0</v>
      </c>
      <c r="AU38" s="2" t="s">
        <v>45</v>
      </c>
      <c r="AV38" s="2" t="s">
        <v>325</v>
      </c>
      <c r="AW38" s="6">
        <v>3</v>
      </c>
      <c r="AX38" s="3" t="str">
        <f t="shared" si="6"/>
        <v>N</v>
      </c>
      <c r="AY38" s="2" t="s">
        <v>37</v>
      </c>
      <c r="AZ38" s="2">
        <v>0</v>
      </c>
      <c r="BA38" s="2">
        <v>0</v>
      </c>
      <c r="BB38" s="2">
        <v>0</v>
      </c>
      <c r="BE38" s="3"/>
      <c r="BG38" s="2" t="s">
        <v>306</v>
      </c>
      <c r="BH38" s="6" t="s">
        <v>27</v>
      </c>
      <c r="BI38" s="2" t="s">
        <v>27</v>
      </c>
      <c r="BJ38" s="2" t="s">
        <v>25</v>
      </c>
      <c r="BK38" s="2" t="s">
        <v>25</v>
      </c>
      <c r="BL38" s="6" t="s">
        <v>25</v>
      </c>
      <c r="BM38" s="6"/>
      <c r="BN38" s="6" t="s">
        <v>307</v>
      </c>
      <c r="BO38" s="6"/>
      <c r="BP38" s="6" t="s">
        <v>25</v>
      </c>
      <c r="BQ38" s="6" t="s">
        <v>308</v>
      </c>
    </row>
    <row r="39" spans="1:69" s="2" customFormat="1" ht="13.8" x14ac:dyDescent="0.3">
      <c r="A39" s="2" t="s">
        <v>122</v>
      </c>
      <c r="B39" s="2">
        <f t="shared" si="3"/>
        <v>37</v>
      </c>
      <c r="C39" s="5">
        <f t="shared" si="4"/>
        <v>44440</v>
      </c>
      <c r="D39" s="5">
        <f t="shared" si="4"/>
        <v>44440</v>
      </c>
      <c r="E39" s="5">
        <f t="shared" si="4"/>
        <v>44440</v>
      </c>
      <c r="F39" s="5">
        <f t="shared" si="4"/>
        <v>44440</v>
      </c>
      <c r="G39" s="6">
        <v>0</v>
      </c>
      <c r="H39" s="6">
        <v>0</v>
      </c>
      <c r="I39" s="6">
        <v>1</v>
      </c>
      <c r="J39" s="6">
        <v>1</v>
      </c>
      <c r="K39" s="6">
        <v>1</v>
      </c>
      <c r="L39" s="5">
        <f t="shared" si="1"/>
        <v>33724</v>
      </c>
      <c r="M39" s="65">
        <v>9204301063086</v>
      </c>
      <c r="N39" s="4">
        <f t="shared" si="5"/>
        <v>29</v>
      </c>
      <c r="O39" s="2">
        <v>1000</v>
      </c>
      <c r="P39" s="2">
        <v>1000</v>
      </c>
      <c r="Q39" s="2">
        <v>0</v>
      </c>
      <c r="R39" s="37">
        <v>7780</v>
      </c>
      <c r="S39" s="66" t="s">
        <v>358</v>
      </c>
      <c r="T39" s="66" t="s">
        <v>359</v>
      </c>
      <c r="U39" s="2">
        <v>2000000</v>
      </c>
      <c r="V39" s="2">
        <v>9</v>
      </c>
      <c r="W39" s="2">
        <v>7</v>
      </c>
      <c r="X39" s="3" t="s">
        <v>46</v>
      </c>
      <c r="Y39" s="3" t="s">
        <v>46</v>
      </c>
      <c r="Z39" s="3" t="s">
        <v>46</v>
      </c>
      <c r="AA39" s="2">
        <v>8</v>
      </c>
      <c r="AB39" s="3" t="s">
        <v>304</v>
      </c>
      <c r="AC39" s="2">
        <v>2</v>
      </c>
      <c r="AD39" s="4" t="s">
        <v>45</v>
      </c>
      <c r="AE39" s="4" t="s">
        <v>45</v>
      </c>
      <c r="AF39" s="4" t="s">
        <v>45</v>
      </c>
      <c r="AG39" s="4" t="s">
        <v>45</v>
      </c>
      <c r="AH39" s="4" t="s">
        <v>45</v>
      </c>
      <c r="AI39" s="3" t="s">
        <v>45</v>
      </c>
      <c r="AJ39" s="2" t="s">
        <v>45</v>
      </c>
      <c r="AK39" s="2">
        <v>0</v>
      </c>
      <c r="AL39" s="2" t="s">
        <v>45</v>
      </c>
      <c r="AM39" s="2" t="s">
        <v>45</v>
      </c>
      <c r="AN39" s="2">
        <v>0</v>
      </c>
      <c r="AO39" s="2" t="s">
        <v>45</v>
      </c>
      <c r="AP39" s="2">
        <v>0</v>
      </c>
      <c r="AQ39" s="2" t="s">
        <v>45</v>
      </c>
      <c r="AR39" s="2">
        <v>0</v>
      </c>
      <c r="AS39" s="2" t="s">
        <v>45</v>
      </c>
      <c r="AT39" s="2">
        <v>0</v>
      </c>
      <c r="AU39" s="2" t="s">
        <v>45</v>
      </c>
      <c r="AV39" s="2" t="s">
        <v>320</v>
      </c>
      <c r="AW39" s="6">
        <v>63</v>
      </c>
      <c r="AX39" s="3" t="str">
        <f t="shared" si="6"/>
        <v>Y</v>
      </c>
      <c r="AY39" s="2" t="s">
        <v>37</v>
      </c>
      <c r="AZ39" s="2">
        <v>0</v>
      </c>
      <c r="BA39" s="2">
        <v>0</v>
      </c>
      <c r="BB39" s="2">
        <v>0</v>
      </c>
      <c r="BE39" s="3"/>
      <c r="BG39" s="2" t="s">
        <v>306</v>
      </c>
      <c r="BH39" s="6" t="s">
        <v>27</v>
      </c>
      <c r="BI39" s="2" t="s">
        <v>27</v>
      </c>
      <c r="BJ39" s="2" t="s">
        <v>25</v>
      </c>
      <c r="BK39" s="2" t="s">
        <v>25</v>
      </c>
      <c r="BL39" s="6" t="s">
        <v>25</v>
      </c>
      <c r="BM39" s="6"/>
      <c r="BN39" s="6" t="s">
        <v>307</v>
      </c>
      <c r="BO39" s="6"/>
      <c r="BP39" s="6" t="s">
        <v>25</v>
      </c>
      <c r="BQ39" s="6" t="s">
        <v>308</v>
      </c>
    </row>
    <row r="40" spans="1:69" s="2" customFormat="1" ht="13.8" x14ac:dyDescent="0.3">
      <c r="A40" s="2" t="s">
        <v>122</v>
      </c>
      <c r="B40" s="2">
        <f t="shared" si="3"/>
        <v>38</v>
      </c>
      <c r="C40" s="5">
        <f t="shared" si="4"/>
        <v>44440</v>
      </c>
      <c r="D40" s="5">
        <f t="shared" si="4"/>
        <v>44440</v>
      </c>
      <c r="E40" s="5">
        <f t="shared" si="4"/>
        <v>44440</v>
      </c>
      <c r="F40" s="5">
        <f t="shared" si="4"/>
        <v>44440</v>
      </c>
      <c r="G40" s="6">
        <v>0</v>
      </c>
      <c r="H40" s="6">
        <v>0</v>
      </c>
      <c r="I40" s="6">
        <v>2</v>
      </c>
      <c r="J40" s="6">
        <v>0</v>
      </c>
      <c r="K40" s="6">
        <v>0</v>
      </c>
      <c r="L40" s="5">
        <f t="shared" si="1"/>
        <v>25518</v>
      </c>
      <c r="M40" s="4">
        <v>6911116386089</v>
      </c>
      <c r="N40" s="4">
        <f t="shared" si="5"/>
        <v>51</v>
      </c>
      <c r="O40" s="2">
        <v>1000</v>
      </c>
      <c r="P40" s="2">
        <v>1000</v>
      </c>
      <c r="Q40" s="2">
        <v>0</v>
      </c>
      <c r="R40" s="6">
        <v>3201</v>
      </c>
      <c r="S40" s="6" t="s">
        <v>332</v>
      </c>
      <c r="T40" s="6" t="s">
        <v>333</v>
      </c>
      <c r="U40" s="2">
        <v>2000000</v>
      </c>
      <c r="V40" s="2">
        <v>6</v>
      </c>
      <c r="W40" s="2">
        <v>7</v>
      </c>
      <c r="X40" s="3" t="s">
        <v>45</v>
      </c>
      <c r="Y40" s="3" t="s">
        <v>45</v>
      </c>
      <c r="Z40" s="3" t="s">
        <v>45</v>
      </c>
      <c r="AA40" s="2">
        <v>8</v>
      </c>
      <c r="AB40" s="3" t="s">
        <v>304</v>
      </c>
      <c r="AC40" s="2">
        <v>3</v>
      </c>
      <c r="AD40" s="4" t="s">
        <v>45</v>
      </c>
      <c r="AE40" s="4" t="s">
        <v>45</v>
      </c>
      <c r="AF40" s="4" t="s">
        <v>45</v>
      </c>
      <c r="AG40" s="4" t="s">
        <v>45</v>
      </c>
      <c r="AH40" s="4" t="s">
        <v>45</v>
      </c>
      <c r="AI40" s="3" t="s">
        <v>45</v>
      </c>
      <c r="AJ40" s="2" t="s">
        <v>45</v>
      </c>
      <c r="AK40" s="2">
        <v>0</v>
      </c>
      <c r="AL40" s="2" t="s">
        <v>45</v>
      </c>
      <c r="AM40" s="2" t="s">
        <v>45</v>
      </c>
      <c r="AN40" s="2">
        <v>0</v>
      </c>
      <c r="AO40" s="2" t="s">
        <v>45</v>
      </c>
      <c r="AP40" s="2">
        <v>0</v>
      </c>
      <c r="AQ40" s="2" t="s">
        <v>45</v>
      </c>
      <c r="AR40" s="2">
        <v>0</v>
      </c>
      <c r="AS40" s="2" t="s">
        <v>45</v>
      </c>
      <c r="AT40" s="2">
        <v>0</v>
      </c>
      <c r="AU40" s="2" t="s">
        <v>45</v>
      </c>
      <c r="AV40" s="2" t="s">
        <v>325</v>
      </c>
      <c r="AW40" s="6">
        <v>3</v>
      </c>
      <c r="AX40" s="3" t="str">
        <f t="shared" si="6"/>
        <v>N</v>
      </c>
      <c r="AY40" s="2" t="s">
        <v>37</v>
      </c>
      <c r="AZ40" s="2">
        <v>0</v>
      </c>
      <c r="BA40" s="2">
        <v>0</v>
      </c>
      <c r="BB40" s="2">
        <v>0</v>
      </c>
      <c r="BE40" s="3"/>
      <c r="BG40" s="2" t="s">
        <v>306</v>
      </c>
      <c r="BH40" s="6" t="s">
        <v>27</v>
      </c>
      <c r="BI40" s="2" t="s">
        <v>27</v>
      </c>
      <c r="BJ40" s="2" t="s">
        <v>25</v>
      </c>
      <c r="BK40" s="2" t="s">
        <v>25</v>
      </c>
      <c r="BL40" s="6" t="s">
        <v>25</v>
      </c>
      <c r="BM40" s="6"/>
      <c r="BN40" s="6" t="s">
        <v>307</v>
      </c>
      <c r="BO40" s="6"/>
      <c r="BP40" s="6" t="s">
        <v>25</v>
      </c>
      <c r="BQ40" s="6" t="s">
        <v>308</v>
      </c>
    </row>
    <row r="41" spans="1:69" s="2" customFormat="1" ht="13.8" x14ac:dyDescent="0.3">
      <c r="A41" s="2" t="s">
        <v>122</v>
      </c>
      <c r="B41" s="2">
        <f t="shared" si="3"/>
        <v>39</v>
      </c>
      <c r="C41" s="5">
        <f t="shared" si="4"/>
        <v>44440</v>
      </c>
      <c r="D41" s="5">
        <f t="shared" si="4"/>
        <v>44440</v>
      </c>
      <c r="E41" s="5">
        <f t="shared" si="4"/>
        <v>44440</v>
      </c>
      <c r="F41" s="5">
        <f t="shared" si="4"/>
        <v>44440</v>
      </c>
      <c r="G41" s="6">
        <v>0</v>
      </c>
      <c r="H41" s="6">
        <v>0</v>
      </c>
      <c r="I41" s="6">
        <v>1</v>
      </c>
      <c r="J41" s="6">
        <v>1</v>
      </c>
      <c r="K41" s="6">
        <v>0</v>
      </c>
      <c r="L41" s="5">
        <f t="shared" si="1"/>
        <v>23485</v>
      </c>
      <c r="M41" s="4">
        <v>6404180084087</v>
      </c>
      <c r="N41" s="4">
        <f t="shared" si="5"/>
        <v>57</v>
      </c>
      <c r="O41" s="2">
        <v>1000</v>
      </c>
      <c r="P41" s="2">
        <v>1000</v>
      </c>
      <c r="Q41" s="2">
        <v>0</v>
      </c>
      <c r="R41" s="6">
        <v>3610</v>
      </c>
      <c r="S41" s="6" t="s">
        <v>334</v>
      </c>
      <c r="T41" s="6" t="s">
        <v>335</v>
      </c>
      <c r="U41" s="2">
        <v>2000000</v>
      </c>
      <c r="V41" s="2">
        <v>7</v>
      </c>
      <c r="W41" s="2">
        <v>7</v>
      </c>
      <c r="X41" s="3" t="s">
        <v>45</v>
      </c>
      <c r="Y41" s="3" t="s">
        <v>45</v>
      </c>
      <c r="Z41" s="3" t="s">
        <v>45</v>
      </c>
      <c r="AA41" s="2">
        <v>8</v>
      </c>
      <c r="AB41" s="3" t="s">
        <v>304</v>
      </c>
      <c r="AC41" s="2">
        <v>4</v>
      </c>
      <c r="AD41" s="4" t="s">
        <v>45</v>
      </c>
      <c r="AE41" s="4" t="s">
        <v>45</v>
      </c>
      <c r="AF41" s="4" t="s">
        <v>45</v>
      </c>
      <c r="AG41" s="4" t="s">
        <v>45</v>
      </c>
      <c r="AH41" s="4" t="s">
        <v>45</v>
      </c>
      <c r="AI41" s="3" t="s">
        <v>45</v>
      </c>
      <c r="AJ41" s="2" t="s">
        <v>45</v>
      </c>
      <c r="AK41" s="2">
        <v>0</v>
      </c>
      <c r="AL41" s="2" t="s">
        <v>45</v>
      </c>
      <c r="AM41" s="2" t="s">
        <v>46</v>
      </c>
      <c r="AN41" s="2">
        <v>20000</v>
      </c>
      <c r="AO41" s="2" t="s">
        <v>45</v>
      </c>
      <c r="AP41" s="2">
        <v>0</v>
      </c>
      <c r="AQ41" s="2" t="s">
        <v>45</v>
      </c>
      <c r="AR41" s="2">
        <v>0</v>
      </c>
      <c r="AS41" s="2" t="s">
        <v>45</v>
      </c>
      <c r="AT41" s="2">
        <v>0</v>
      </c>
      <c r="AU41" s="2" t="s">
        <v>45</v>
      </c>
      <c r="AV41" s="2" t="s">
        <v>325</v>
      </c>
      <c r="AW41" s="6">
        <v>3</v>
      </c>
      <c r="AX41" s="3" t="str">
        <f t="shared" si="6"/>
        <v>N</v>
      </c>
      <c r="AY41" s="2" t="s">
        <v>37</v>
      </c>
      <c r="AZ41" s="2">
        <v>0</v>
      </c>
      <c r="BA41" s="2">
        <v>0</v>
      </c>
      <c r="BB41" s="2">
        <v>0</v>
      </c>
      <c r="BE41" s="3"/>
      <c r="BG41" s="2" t="s">
        <v>306</v>
      </c>
      <c r="BH41" s="6" t="s">
        <v>27</v>
      </c>
      <c r="BI41" s="2" t="s">
        <v>27</v>
      </c>
      <c r="BJ41" s="2" t="s">
        <v>25</v>
      </c>
      <c r="BK41" s="2" t="s">
        <v>25</v>
      </c>
      <c r="BL41" s="6" t="s">
        <v>25</v>
      </c>
      <c r="BM41" s="6"/>
      <c r="BN41" s="6" t="s">
        <v>307</v>
      </c>
      <c r="BO41" s="6"/>
      <c r="BP41" s="6" t="s">
        <v>25</v>
      </c>
      <c r="BQ41" s="6" t="s">
        <v>308</v>
      </c>
    </row>
    <row r="42" spans="1:69" s="2" customFormat="1" ht="13.8" x14ac:dyDescent="0.3">
      <c r="A42" s="2" t="s">
        <v>122</v>
      </c>
      <c r="B42" s="2">
        <f t="shared" si="3"/>
        <v>40</v>
      </c>
      <c r="C42" s="5">
        <f t="shared" si="4"/>
        <v>44440</v>
      </c>
      <c r="D42" s="5">
        <f t="shared" si="4"/>
        <v>44440</v>
      </c>
      <c r="E42" s="5">
        <f t="shared" si="4"/>
        <v>44440</v>
      </c>
      <c r="F42" s="5">
        <f t="shared" si="4"/>
        <v>44440</v>
      </c>
      <c r="G42" s="6">
        <v>0</v>
      </c>
      <c r="H42" s="6">
        <v>0</v>
      </c>
      <c r="I42" s="6">
        <v>0</v>
      </c>
      <c r="J42" s="6">
        <v>2</v>
      </c>
      <c r="K42" s="6">
        <v>0</v>
      </c>
      <c r="L42" s="5">
        <f t="shared" si="1"/>
        <v>23429</v>
      </c>
      <c r="M42" s="4">
        <v>6402220783080</v>
      </c>
      <c r="N42" s="4">
        <f t="shared" si="5"/>
        <v>57</v>
      </c>
      <c r="O42" s="2">
        <v>1000</v>
      </c>
      <c r="P42" s="2">
        <v>1000</v>
      </c>
      <c r="Q42" s="2">
        <v>0</v>
      </c>
      <c r="R42" s="6">
        <v>3610</v>
      </c>
      <c r="S42" s="6" t="s">
        <v>336</v>
      </c>
      <c r="T42" s="6" t="s">
        <v>337</v>
      </c>
      <c r="U42" s="2">
        <v>2000000</v>
      </c>
      <c r="V42" s="2">
        <v>8</v>
      </c>
      <c r="W42" s="2">
        <v>7</v>
      </c>
      <c r="X42" s="3" t="s">
        <v>45</v>
      </c>
      <c r="Y42" s="3" t="s">
        <v>45</v>
      </c>
      <c r="Z42" s="3" t="s">
        <v>45</v>
      </c>
      <c r="AA42" s="2">
        <v>8</v>
      </c>
      <c r="AB42" s="3" t="s">
        <v>304</v>
      </c>
      <c r="AC42" s="2">
        <v>5</v>
      </c>
      <c r="AD42" s="4" t="s">
        <v>45</v>
      </c>
      <c r="AE42" s="4" t="s">
        <v>45</v>
      </c>
      <c r="AF42" s="4" t="s">
        <v>45</v>
      </c>
      <c r="AG42" s="4" t="s">
        <v>45</v>
      </c>
      <c r="AH42" s="4" t="s">
        <v>46</v>
      </c>
      <c r="AI42" s="3" t="s">
        <v>45</v>
      </c>
      <c r="AJ42" s="2" t="s">
        <v>45</v>
      </c>
      <c r="AK42" s="2">
        <v>0</v>
      </c>
      <c r="AL42" s="2" t="s">
        <v>45</v>
      </c>
      <c r="AM42" s="2" t="s">
        <v>45</v>
      </c>
      <c r="AN42" s="2">
        <v>0</v>
      </c>
      <c r="AO42" s="2" t="s">
        <v>45</v>
      </c>
      <c r="AP42" s="2">
        <v>0</v>
      </c>
      <c r="AQ42" s="2" t="s">
        <v>45</v>
      </c>
      <c r="AR42" s="2">
        <v>0</v>
      </c>
      <c r="AS42" s="2" t="s">
        <v>45</v>
      </c>
      <c r="AT42" s="2">
        <v>0</v>
      </c>
      <c r="AU42" s="2" t="s">
        <v>45</v>
      </c>
      <c r="AV42" s="2" t="s">
        <v>325</v>
      </c>
      <c r="AW42" s="6">
        <v>3</v>
      </c>
      <c r="AX42" s="3" t="str">
        <f t="shared" si="6"/>
        <v>N</v>
      </c>
      <c r="AY42" s="2" t="s">
        <v>37</v>
      </c>
      <c r="AZ42" s="2">
        <v>0</v>
      </c>
      <c r="BA42" s="2">
        <v>0</v>
      </c>
      <c r="BB42" s="2">
        <v>0</v>
      </c>
      <c r="BE42" s="3"/>
      <c r="BG42" s="2" t="s">
        <v>306</v>
      </c>
      <c r="BH42" s="6" t="s">
        <v>27</v>
      </c>
      <c r="BI42" s="2" t="s">
        <v>27</v>
      </c>
      <c r="BJ42" s="2" t="s">
        <v>25</v>
      </c>
      <c r="BK42" s="2" t="s">
        <v>25</v>
      </c>
      <c r="BL42" s="6" t="s">
        <v>25</v>
      </c>
      <c r="BM42" s="6"/>
      <c r="BN42" s="6" t="s">
        <v>307</v>
      </c>
      <c r="BO42" s="6"/>
      <c r="BP42" s="6" t="s">
        <v>25</v>
      </c>
      <c r="BQ42" s="6" t="s">
        <v>308</v>
      </c>
    </row>
    <row r="43" spans="1:69" s="2" customFormat="1" ht="13.8" x14ac:dyDescent="0.3">
      <c r="A43" s="2" t="s">
        <v>122</v>
      </c>
      <c r="B43" s="2">
        <f t="shared" si="3"/>
        <v>41</v>
      </c>
      <c r="C43" s="5">
        <f t="shared" si="4"/>
        <v>44440</v>
      </c>
      <c r="D43" s="5">
        <f t="shared" si="4"/>
        <v>44440</v>
      </c>
      <c r="E43" s="5">
        <f t="shared" si="4"/>
        <v>44440</v>
      </c>
      <c r="F43" s="5">
        <f t="shared" si="4"/>
        <v>44440</v>
      </c>
      <c r="G43" s="6">
        <v>0</v>
      </c>
      <c r="H43" s="6">
        <v>0</v>
      </c>
      <c r="I43" s="6">
        <v>0</v>
      </c>
      <c r="J43" s="6">
        <v>0</v>
      </c>
      <c r="K43" s="6">
        <v>0</v>
      </c>
      <c r="L43" s="5">
        <f t="shared" si="1"/>
        <v>21825</v>
      </c>
      <c r="M43" s="4">
        <v>5910025434080</v>
      </c>
      <c r="N43" s="4">
        <f t="shared" si="5"/>
        <v>61</v>
      </c>
      <c r="O43" s="2">
        <v>1000</v>
      </c>
      <c r="P43" s="2">
        <v>1000</v>
      </c>
      <c r="Q43" s="2">
        <v>0</v>
      </c>
      <c r="R43" s="6">
        <v>2193</v>
      </c>
      <c r="S43" s="6" t="s">
        <v>339</v>
      </c>
      <c r="T43" s="6" t="s">
        <v>340</v>
      </c>
      <c r="U43" s="2">
        <v>2000000</v>
      </c>
      <c r="V43" s="2">
        <v>9</v>
      </c>
      <c r="W43" s="2">
        <v>7</v>
      </c>
      <c r="X43" s="3" t="s">
        <v>45</v>
      </c>
      <c r="Y43" s="3" t="s">
        <v>45</v>
      </c>
      <c r="Z43" s="3" t="s">
        <v>45</v>
      </c>
      <c r="AA43" s="2">
        <v>8</v>
      </c>
      <c r="AB43" s="3" t="s">
        <v>304</v>
      </c>
      <c r="AC43" s="2">
        <v>6</v>
      </c>
      <c r="AD43" s="4" t="s">
        <v>45</v>
      </c>
      <c r="AE43" s="4" t="s">
        <v>45</v>
      </c>
      <c r="AF43" s="4" t="s">
        <v>45</v>
      </c>
      <c r="AG43" s="4" t="s">
        <v>45</v>
      </c>
      <c r="AH43" s="4" t="s">
        <v>45</v>
      </c>
      <c r="AI43" s="3" t="s">
        <v>45</v>
      </c>
      <c r="AJ43" s="2" t="s">
        <v>45</v>
      </c>
      <c r="AK43" s="2">
        <v>0</v>
      </c>
      <c r="AL43" s="2" t="s">
        <v>45</v>
      </c>
      <c r="AM43" s="2" t="s">
        <v>45</v>
      </c>
      <c r="AN43" s="2">
        <v>0</v>
      </c>
      <c r="AO43" s="2" t="s">
        <v>45</v>
      </c>
      <c r="AP43" s="2">
        <v>0</v>
      </c>
      <c r="AQ43" s="2" t="s">
        <v>45</v>
      </c>
      <c r="AR43" s="2">
        <v>0</v>
      </c>
      <c r="AS43" s="2" t="s">
        <v>45</v>
      </c>
      <c r="AT43" s="2">
        <v>0</v>
      </c>
      <c r="AU43" s="2" t="s">
        <v>45</v>
      </c>
      <c r="AV43" s="2" t="s">
        <v>325</v>
      </c>
      <c r="AW43" s="6">
        <v>3</v>
      </c>
      <c r="AX43" s="3" t="str">
        <f t="shared" si="6"/>
        <v>N</v>
      </c>
      <c r="AY43" s="2" t="s">
        <v>37</v>
      </c>
      <c r="AZ43" s="2">
        <v>0</v>
      </c>
      <c r="BA43" s="2">
        <v>0</v>
      </c>
      <c r="BB43" s="2">
        <v>0</v>
      </c>
      <c r="BE43" s="3"/>
      <c r="BG43" s="2" t="s">
        <v>306</v>
      </c>
      <c r="BH43" s="6" t="s">
        <v>27</v>
      </c>
      <c r="BI43" s="2" t="s">
        <v>27</v>
      </c>
      <c r="BJ43" s="2" t="s">
        <v>25</v>
      </c>
      <c r="BK43" s="2" t="s">
        <v>25</v>
      </c>
      <c r="BL43" s="6" t="s">
        <v>25</v>
      </c>
      <c r="BM43" s="6"/>
      <c r="BN43" s="6" t="s">
        <v>307</v>
      </c>
      <c r="BO43" s="6"/>
      <c r="BP43" s="6" t="s">
        <v>25</v>
      </c>
      <c r="BQ43" s="6" t="s">
        <v>308</v>
      </c>
    </row>
    <row r="44" spans="1:69" s="2" customFormat="1" ht="13.8" x14ac:dyDescent="0.3">
      <c r="A44" s="2" t="s">
        <v>122</v>
      </c>
      <c r="B44" s="2">
        <f t="shared" si="3"/>
        <v>42</v>
      </c>
      <c r="C44" s="5">
        <f t="shared" si="4"/>
        <v>44440</v>
      </c>
      <c r="D44" s="5">
        <f t="shared" si="4"/>
        <v>44440</v>
      </c>
      <c r="E44" s="5">
        <f t="shared" si="4"/>
        <v>44440</v>
      </c>
      <c r="F44" s="5">
        <f t="shared" si="4"/>
        <v>44440</v>
      </c>
      <c r="G44" s="6">
        <v>0</v>
      </c>
      <c r="H44" s="6">
        <v>0</v>
      </c>
      <c r="I44" s="6">
        <v>1</v>
      </c>
      <c r="J44" s="6">
        <v>0</v>
      </c>
      <c r="K44" s="6">
        <v>0</v>
      </c>
      <c r="L44" s="5">
        <f t="shared" si="1"/>
        <v>21729</v>
      </c>
      <c r="M44" s="4">
        <v>5906280663082</v>
      </c>
      <c r="N44" s="4">
        <f t="shared" si="5"/>
        <v>62</v>
      </c>
      <c r="O44" s="2">
        <v>1000</v>
      </c>
      <c r="P44" s="2">
        <v>1000</v>
      </c>
      <c r="Q44" s="2">
        <v>0</v>
      </c>
      <c r="R44" s="6">
        <v>2193</v>
      </c>
      <c r="S44" s="6" t="s">
        <v>342</v>
      </c>
      <c r="T44" s="6" t="s">
        <v>329</v>
      </c>
      <c r="U44" s="2">
        <v>2000000</v>
      </c>
      <c r="V44" s="2">
        <v>10</v>
      </c>
      <c r="W44" s="2">
        <v>7</v>
      </c>
      <c r="X44" s="3" t="s">
        <v>45</v>
      </c>
      <c r="Y44" s="3" t="s">
        <v>45</v>
      </c>
      <c r="Z44" s="3" t="s">
        <v>45</v>
      </c>
      <c r="AA44" s="2">
        <v>8</v>
      </c>
      <c r="AB44" s="3" t="s">
        <v>311</v>
      </c>
      <c r="AC44" s="2">
        <v>7</v>
      </c>
      <c r="AD44" s="4" t="s">
        <v>45</v>
      </c>
      <c r="AE44" s="4" t="s">
        <v>45</v>
      </c>
      <c r="AF44" s="4" t="s">
        <v>45</v>
      </c>
      <c r="AG44" s="4" t="s">
        <v>45</v>
      </c>
      <c r="AH44" s="4" t="s">
        <v>45</v>
      </c>
      <c r="AI44" s="3" t="s">
        <v>45</v>
      </c>
      <c r="AJ44" s="2" t="s">
        <v>45</v>
      </c>
      <c r="AK44" s="2">
        <v>0</v>
      </c>
      <c r="AL44" s="2" t="s">
        <v>45</v>
      </c>
      <c r="AM44" s="2" t="s">
        <v>45</v>
      </c>
      <c r="AN44" s="2">
        <v>0</v>
      </c>
      <c r="AO44" s="2" t="s">
        <v>45</v>
      </c>
      <c r="AP44" s="2">
        <v>0</v>
      </c>
      <c r="AQ44" s="2" t="s">
        <v>45</v>
      </c>
      <c r="AR44" s="2">
        <v>0</v>
      </c>
      <c r="AS44" s="2" t="s">
        <v>45</v>
      </c>
      <c r="AT44" s="2">
        <v>0</v>
      </c>
      <c r="AU44" s="2" t="s">
        <v>45</v>
      </c>
      <c r="AV44" s="2" t="s">
        <v>325</v>
      </c>
      <c r="AW44" s="6">
        <v>3</v>
      </c>
      <c r="AX44" s="3" t="str">
        <f t="shared" si="6"/>
        <v>Y</v>
      </c>
      <c r="AY44" s="2" t="s">
        <v>37</v>
      </c>
      <c r="AZ44" s="2">
        <v>0</v>
      </c>
      <c r="BA44" s="2">
        <v>0</v>
      </c>
      <c r="BB44" s="2">
        <v>0</v>
      </c>
      <c r="BE44" s="3"/>
      <c r="BG44" s="2" t="s">
        <v>306</v>
      </c>
      <c r="BH44" s="6" t="s">
        <v>27</v>
      </c>
      <c r="BI44" s="2" t="s">
        <v>27</v>
      </c>
      <c r="BJ44" s="2" t="s">
        <v>25</v>
      </c>
      <c r="BK44" s="2" t="s">
        <v>25</v>
      </c>
      <c r="BL44" s="6" t="s">
        <v>25</v>
      </c>
      <c r="BM44" s="6"/>
      <c r="BN44" s="6" t="s">
        <v>307</v>
      </c>
      <c r="BO44" s="6"/>
      <c r="BP44" s="6" t="s">
        <v>25</v>
      </c>
      <c r="BQ44" s="6" t="s">
        <v>308</v>
      </c>
    </row>
    <row r="45" spans="1:69" s="2" customFormat="1" ht="13.8" x14ac:dyDescent="0.3">
      <c r="A45" s="2" t="s">
        <v>122</v>
      </c>
      <c r="B45" s="2">
        <f t="shared" si="3"/>
        <v>43</v>
      </c>
      <c r="C45" s="5">
        <f t="shared" si="4"/>
        <v>44440</v>
      </c>
      <c r="D45" s="5">
        <f t="shared" si="4"/>
        <v>44440</v>
      </c>
      <c r="E45" s="5">
        <f t="shared" si="4"/>
        <v>44440</v>
      </c>
      <c r="F45" s="5">
        <f t="shared" si="4"/>
        <v>44440</v>
      </c>
      <c r="G45" s="6">
        <v>0</v>
      </c>
      <c r="H45" s="6">
        <v>0</v>
      </c>
      <c r="I45" s="6">
        <v>0</v>
      </c>
      <c r="J45" s="6">
        <v>1</v>
      </c>
      <c r="K45" s="6">
        <v>0</v>
      </c>
      <c r="L45" s="5">
        <f t="shared" si="1"/>
        <v>21239</v>
      </c>
      <c r="M45" s="4">
        <v>5802235160086</v>
      </c>
      <c r="N45" s="4">
        <f t="shared" si="5"/>
        <v>63</v>
      </c>
      <c r="O45" s="2">
        <v>1000</v>
      </c>
      <c r="P45" s="2">
        <v>1000</v>
      </c>
      <c r="Q45" s="2">
        <v>0</v>
      </c>
      <c r="R45" s="6">
        <v>2193</v>
      </c>
      <c r="S45" s="6" t="s">
        <v>322</v>
      </c>
      <c r="T45" s="6" t="s">
        <v>323</v>
      </c>
      <c r="U45" s="2">
        <v>2000000</v>
      </c>
      <c r="V45" s="2">
        <v>13</v>
      </c>
      <c r="W45" s="2">
        <v>7</v>
      </c>
      <c r="X45" s="3" t="s">
        <v>45</v>
      </c>
      <c r="Y45" s="3" t="s">
        <v>45</v>
      </c>
      <c r="Z45" s="3" t="s">
        <v>45</v>
      </c>
      <c r="AA45" s="2">
        <v>8</v>
      </c>
      <c r="AB45" s="3" t="s">
        <v>50</v>
      </c>
      <c r="AC45" s="2">
        <v>8</v>
      </c>
      <c r="AD45" s="4" t="s">
        <v>45</v>
      </c>
      <c r="AE45" s="4" t="s">
        <v>45</v>
      </c>
      <c r="AF45" s="4" t="s">
        <v>45</v>
      </c>
      <c r="AG45" s="4" t="s">
        <v>45</v>
      </c>
      <c r="AH45" s="4" t="s">
        <v>45</v>
      </c>
      <c r="AI45" s="3" t="s">
        <v>45</v>
      </c>
      <c r="AJ45" s="2" t="s">
        <v>45</v>
      </c>
      <c r="AK45" s="2">
        <v>0</v>
      </c>
      <c r="AL45" s="2" t="s">
        <v>45</v>
      </c>
      <c r="AM45" s="2" t="s">
        <v>45</v>
      </c>
      <c r="AN45" s="2">
        <v>0</v>
      </c>
      <c r="AO45" s="2" t="s">
        <v>45</v>
      </c>
      <c r="AP45" s="2">
        <v>0</v>
      </c>
      <c r="AQ45" s="2" t="s">
        <v>45</v>
      </c>
      <c r="AR45" s="2">
        <v>0</v>
      </c>
      <c r="AS45" s="2" t="s">
        <v>45</v>
      </c>
      <c r="AT45" s="2">
        <v>0</v>
      </c>
      <c r="AU45" s="2" t="s">
        <v>45</v>
      </c>
      <c r="AV45" s="2" t="s">
        <v>325</v>
      </c>
      <c r="AW45" s="6">
        <v>3</v>
      </c>
      <c r="AX45" s="3" t="str">
        <f t="shared" si="6"/>
        <v>N</v>
      </c>
      <c r="AY45" s="2" t="s">
        <v>37</v>
      </c>
      <c r="AZ45" s="2">
        <v>0</v>
      </c>
      <c r="BA45" s="2">
        <v>0</v>
      </c>
      <c r="BB45" s="2">
        <v>0</v>
      </c>
      <c r="BE45" s="3"/>
      <c r="BG45" s="2" t="s">
        <v>306</v>
      </c>
      <c r="BH45" s="6" t="s">
        <v>27</v>
      </c>
      <c r="BI45" s="2" t="s">
        <v>27</v>
      </c>
      <c r="BJ45" s="2" t="s">
        <v>25</v>
      </c>
      <c r="BK45" s="2" t="s">
        <v>25</v>
      </c>
      <c r="BL45" s="6" t="s">
        <v>25</v>
      </c>
      <c r="BM45" s="6"/>
      <c r="BN45" s="6" t="s">
        <v>307</v>
      </c>
      <c r="BO45" s="6"/>
      <c r="BP45" s="6" t="s">
        <v>25</v>
      </c>
      <c r="BQ45" s="6" t="s">
        <v>308</v>
      </c>
    </row>
    <row r="46" spans="1:69" s="2" customFormat="1" ht="13.8" x14ac:dyDescent="0.3">
      <c r="A46" s="2" t="s">
        <v>122</v>
      </c>
      <c r="B46" s="2">
        <f t="shared" si="3"/>
        <v>44</v>
      </c>
      <c r="C46" s="5">
        <f t="shared" si="4"/>
        <v>44440</v>
      </c>
      <c r="D46" s="5">
        <f t="shared" si="4"/>
        <v>44440</v>
      </c>
      <c r="E46" s="5">
        <f t="shared" si="4"/>
        <v>44440</v>
      </c>
      <c r="F46" s="5">
        <f t="shared" si="4"/>
        <v>44440</v>
      </c>
      <c r="G46" s="6">
        <v>0</v>
      </c>
      <c r="H46" s="6">
        <v>0</v>
      </c>
      <c r="I46" s="6">
        <v>0</v>
      </c>
      <c r="J46" s="6">
        <v>0</v>
      </c>
      <c r="K46" s="6">
        <v>1</v>
      </c>
      <c r="L46" s="5">
        <f t="shared" si="1"/>
        <v>26820</v>
      </c>
      <c r="M46" s="64">
        <v>7306050787088</v>
      </c>
      <c r="N46" s="4">
        <f t="shared" si="5"/>
        <v>48</v>
      </c>
      <c r="O46" s="2">
        <v>1000</v>
      </c>
      <c r="P46" s="2">
        <v>1000</v>
      </c>
      <c r="Q46" s="2">
        <v>0</v>
      </c>
      <c r="R46" s="6">
        <v>7130</v>
      </c>
      <c r="S46" s="6" t="s">
        <v>328</v>
      </c>
      <c r="T46" s="6" t="s">
        <v>329</v>
      </c>
      <c r="U46" s="2">
        <v>2000000</v>
      </c>
      <c r="V46" s="2">
        <v>14</v>
      </c>
      <c r="W46" s="2">
        <v>7</v>
      </c>
      <c r="X46" s="3" t="s">
        <v>45</v>
      </c>
      <c r="Y46" s="3" t="s">
        <v>45</v>
      </c>
      <c r="Z46" s="3" t="s">
        <v>45</v>
      </c>
      <c r="AA46" s="2">
        <v>8</v>
      </c>
      <c r="AB46" s="3" t="s">
        <v>304</v>
      </c>
      <c r="AC46" s="2">
        <v>9</v>
      </c>
      <c r="AD46" s="4" t="s">
        <v>45</v>
      </c>
      <c r="AE46" s="4" t="s">
        <v>45</v>
      </c>
      <c r="AF46" s="4" t="s">
        <v>45</v>
      </c>
      <c r="AG46" s="4" t="s">
        <v>45</v>
      </c>
      <c r="AH46" s="4" t="s">
        <v>45</v>
      </c>
      <c r="AI46" s="3" t="s">
        <v>45</v>
      </c>
      <c r="AJ46" s="2" t="s">
        <v>45</v>
      </c>
      <c r="AK46" s="2">
        <v>0</v>
      </c>
      <c r="AL46" s="2" t="s">
        <v>45</v>
      </c>
      <c r="AM46" s="2" t="s">
        <v>45</v>
      </c>
      <c r="AN46" s="2">
        <v>0</v>
      </c>
      <c r="AO46" s="2" t="s">
        <v>45</v>
      </c>
      <c r="AP46" s="2">
        <v>0</v>
      </c>
      <c r="AQ46" s="2" t="s">
        <v>45</v>
      </c>
      <c r="AR46" s="2">
        <v>0</v>
      </c>
      <c r="AS46" s="2" t="s">
        <v>45</v>
      </c>
      <c r="AT46" s="2">
        <v>0</v>
      </c>
      <c r="AU46" s="2" t="s">
        <v>45</v>
      </c>
      <c r="AV46" s="2" t="s">
        <v>325</v>
      </c>
      <c r="AW46" s="6">
        <v>3</v>
      </c>
      <c r="AX46" s="3" t="str">
        <f t="shared" si="6"/>
        <v>N</v>
      </c>
      <c r="AY46" s="2" t="s">
        <v>37</v>
      </c>
      <c r="AZ46" s="2">
        <v>0</v>
      </c>
      <c r="BA46" s="2">
        <v>0</v>
      </c>
      <c r="BB46" s="2">
        <v>0</v>
      </c>
      <c r="BE46" s="3"/>
      <c r="BG46" s="2" t="s">
        <v>306</v>
      </c>
      <c r="BH46" s="6" t="s">
        <v>27</v>
      </c>
      <c r="BI46" s="2" t="s">
        <v>27</v>
      </c>
      <c r="BJ46" s="2" t="s">
        <v>25</v>
      </c>
      <c r="BK46" s="2" t="s">
        <v>25</v>
      </c>
      <c r="BL46" s="6" t="s">
        <v>25</v>
      </c>
      <c r="BM46" s="6"/>
      <c r="BN46" s="6" t="s">
        <v>307</v>
      </c>
      <c r="BO46" s="6"/>
      <c r="BP46" s="6" t="s">
        <v>25</v>
      </c>
      <c r="BQ46" s="6" t="s">
        <v>308</v>
      </c>
    </row>
    <row r="47" spans="1:69" s="2" customFormat="1" ht="13.8" x14ac:dyDescent="0.3">
      <c r="A47" s="2" t="s">
        <v>122</v>
      </c>
      <c r="B47" s="2">
        <f t="shared" si="3"/>
        <v>45</v>
      </c>
      <c r="C47" s="5">
        <f t="shared" si="4"/>
        <v>44440</v>
      </c>
      <c r="D47" s="5">
        <f t="shared" si="4"/>
        <v>44440</v>
      </c>
      <c r="E47" s="5">
        <f t="shared" si="4"/>
        <v>44440</v>
      </c>
      <c r="F47" s="5">
        <f t="shared" si="4"/>
        <v>44440</v>
      </c>
      <c r="G47" s="6">
        <v>0</v>
      </c>
      <c r="H47" s="6">
        <v>0</v>
      </c>
      <c r="I47" s="6">
        <v>1</v>
      </c>
      <c r="J47" s="6">
        <v>1</v>
      </c>
      <c r="K47" s="6">
        <v>1</v>
      </c>
      <c r="L47" s="5">
        <f t="shared" si="1"/>
        <v>25656</v>
      </c>
      <c r="M47" s="64">
        <v>7003290514089</v>
      </c>
      <c r="N47" s="4">
        <f t="shared" si="5"/>
        <v>51</v>
      </c>
      <c r="O47" s="2">
        <v>1000</v>
      </c>
      <c r="P47" s="2">
        <v>1000</v>
      </c>
      <c r="Q47" s="2">
        <v>0</v>
      </c>
      <c r="R47" s="6">
        <v>2193</v>
      </c>
      <c r="S47" s="6" t="s">
        <v>322</v>
      </c>
      <c r="T47" s="6" t="s">
        <v>323</v>
      </c>
      <c r="U47" s="2">
        <v>2000000</v>
      </c>
      <c r="V47" s="2">
        <v>9</v>
      </c>
      <c r="W47" s="2">
        <v>7</v>
      </c>
      <c r="X47" s="3" t="s">
        <v>45</v>
      </c>
      <c r="Y47" s="3" t="s">
        <v>45</v>
      </c>
      <c r="Z47" s="3" t="s">
        <v>45</v>
      </c>
      <c r="AA47" s="2">
        <v>8</v>
      </c>
      <c r="AB47" s="3" t="s">
        <v>304</v>
      </c>
      <c r="AC47" s="2">
        <v>10</v>
      </c>
      <c r="AD47" s="4" t="s">
        <v>45</v>
      </c>
      <c r="AE47" s="4" t="s">
        <v>45</v>
      </c>
      <c r="AF47" s="4" t="s">
        <v>45</v>
      </c>
      <c r="AG47" s="4" t="s">
        <v>45</v>
      </c>
      <c r="AH47" s="4" t="s">
        <v>45</v>
      </c>
      <c r="AI47" s="3" t="s">
        <v>45</v>
      </c>
      <c r="AJ47" s="2" t="s">
        <v>45</v>
      </c>
      <c r="AK47" s="2">
        <v>0</v>
      </c>
      <c r="AL47" s="2" t="s">
        <v>45</v>
      </c>
      <c r="AM47" s="2" t="s">
        <v>45</v>
      </c>
      <c r="AN47" s="2">
        <v>0</v>
      </c>
      <c r="AO47" s="2" t="s">
        <v>45</v>
      </c>
      <c r="AP47" s="2">
        <v>0</v>
      </c>
      <c r="AQ47" s="2" t="s">
        <v>45</v>
      </c>
      <c r="AR47" s="2">
        <v>0</v>
      </c>
      <c r="AS47" s="2" t="s">
        <v>45</v>
      </c>
      <c r="AT47" s="2">
        <v>0</v>
      </c>
      <c r="AU47" s="2" t="s">
        <v>45</v>
      </c>
      <c r="AV47" s="2" t="s">
        <v>320</v>
      </c>
      <c r="AW47" s="6">
        <v>63</v>
      </c>
      <c r="AX47" s="3" t="str">
        <f t="shared" si="6"/>
        <v>Y</v>
      </c>
      <c r="AY47" s="2" t="s">
        <v>37</v>
      </c>
      <c r="AZ47" s="2">
        <v>0</v>
      </c>
      <c r="BA47" s="2">
        <v>0</v>
      </c>
      <c r="BB47" s="2">
        <v>0</v>
      </c>
      <c r="BE47" s="3"/>
      <c r="BG47" s="2" t="s">
        <v>306</v>
      </c>
      <c r="BH47" s="6" t="s">
        <v>27</v>
      </c>
      <c r="BI47" s="2" t="s">
        <v>27</v>
      </c>
      <c r="BJ47" s="2" t="s">
        <v>25</v>
      </c>
      <c r="BK47" s="2" t="s">
        <v>25</v>
      </c>
      <c r="BL47" s="6" t="s">
        <v>25</v>
      </c>
      <c r="BM47" s="6"/>
      <c r="BN47" s="6" t="s">
        <v>307</v>
      </c>
      <c r="BO47" s="6"/>
      <c r="BP47" s="6" t="s">
        <v>25</v>
      </c>
      <c r="BQ47" s="6" t="s">
        <v>308</v>
      </c>
    </row>
    <row r="48" spans="1:69" s="2" customFormat="1" ht="13.8" x14ac:dyDescent="0.3">
      <c r="A48" s="2" t="s">
        <v>122</v>
      </c>
      <c r="B48" s="2">
        <f t="shared" si="3"/>
        <v>46</v>
      </c>
      <c r="C48" s="5">
        <f t="shared" si="4"/>
        <v>44440</v>
      </c>
      <c r="D48" s="5">
        <f t="shared" si="4"/>
        <v>44440</v>
      </c>
      <c r="E48" s="5">
        <f t="shared" si="4"/>
        <v>44440</v>
      </c>
      <c r="F48" s="5">
        <f t="shared" si="4"/>
        <v>44440</v>
      </c>
      <c r="G48" s="6">
        <v>0</v>
      </c>
      <c r="H48" s="6">
        <v>0</v>
      </c>
      <c r="I48" s="6">
        <v>2</v>
      </c>
      <c r="J48" s="6">
        <v>0</v>
      </c>
      <c r="K48" s="6">
        <v>0</v>
      </c>
      <c r="L48" s="5">
        <f t="shared" si="1"/>
        <v>33148</v>
      </c>
      <c r="M48" s="4">
        <v>9010020757084</v>
      </c>
      <c r="N48" s="4">
        <f t="shared" si="5"/>
        <v>30</v>
      </c>
      <c r="O48" s="2">
        <v>1000</v>
      </c>
      <c r="P48" s="2">
        <v>1000</v>
      </c>
      <c r="Q48" s="2">
        <v>0</v>
      </c>
      <c r="R48" s="6">
        <v>2170</v>
      </c>
      <c r="S48" s="6" t="s">
        <v>302</v>
      </c>
      <c r="T48" s="6" t="s">
        <v>303</v>
      </c>
      <c r="U48" s="2">
        <v>2000000</v>
      </c>
      <c r="V48" s="2">
        <v>9</v>
      </c>
      <c r="W48" s="2">
        <v>7</v>
      </c>
      <c r="X48" s="3" t="s">
        <v>45</v>
      </c>
      <c r="Y48" s="3" t="s">
        <v>45</v>
      </c>
      <c r="Z48" s="3" t="s">
        <v>45</v>
      </c>
      <c r="AA48" s="2">
        <v>8</v>
      </c>
      <c r="AB48" s="3" t="s">
        <v>304</v>
      </c>
      <c r="AC48" s="2">
        <v>11</v>
      </c>
      <c r="AD48" s="4" t="s">
        <v>45</v>
      </c>
      <c r="AE48" s="4" t="s">
        <v>45</v>
      </c>
      <c r="AF48" s="4" t="s">
        <v>45</v>
      </c>
      <c r="AG48" s="4" t="s">
        <v>45</v>
      </c>
      <c r="AH48" s="4" t="s">
        <v>45</v>
      </c>
      <c r="AI48" s="3" t="s">
        <v>45</v>
      </c>
      <c r="AJ48" s="2" t="s">
        <v>45</v>
      </c>
      <c r="AK48" s="2">
        <v>0</v>
      </c>
      <c r="AL48" s="2" t="s">
        <v>45</v>
      </c>
      <c r="AM48" s="2" t="s">
        <v>45</v>
      </c>
      <c r="AN48" s="2">
        <v>0</v>
      </c>
      <c r="AO48" s="2" t="s">
        <v>45</v>
      </c>
      <c r="AP48" s="2">
        <v>0</v>
      </c>
      <c r="AQ48" s="2" t="s">
        <v>45</v>
      </c>
      <c r="AR48" s="2">
        <v>0</v>
      </c>
      <c r="AS48" s="2" t="s">
        <v>45</v>
      </c>
      <c r="AT48" s="2">
        <v>0</v>
      </c>
      <c r="AU48" s="2" t="s">
        <v>45</v>
      </c>
      <c r="AV48" s="2" t="s">
        <v>325</v>
      </c>
      <c r="AW48" s="6">
        <v>3</v>
      </c>
      <c r="AX48" s="3" t="str">
        <f t="shared" si="6"/>
        <v>N</v>
      </c>
      <c r="AY48" s="2" t="s">
        <v>37</v>
      </c>
      <c r="AZ48" s="2">
        <v>0</v>
      </c>
      <c r="BA48" s="2">
        <v>0</v>
      </c>
      <c r="BB48" s="2">
        <v>0</v>
      </c>
      <c r="BE48" s="3"/>
      <c r="BG48" s="2" t="s">
        <v>306</v>
      </c>
      <c r="BH48" s="6" t="s">
        <v>27</v>
      </c>
      <c r="BI48" s="2" t="s">
        <v>27</v>
      </c>
      <c r="BJ48" s="2" t="s">
        <v>25</v>
      </c>
      <c r="BK48" s="2" t="s">
        <v>25</v>
      </c>
      <c r="BL48" s="6" t="s">
        <v>25</v>
      </c>
      <c r="BM48" s="6"/>
      <c r="BN48" s="6" t="s">
        <v>307</v>
      </c>
      <c r="BO48" s="6"/>
      <c r="BP48" s="6" t="s">
        <v>25</v>
      </c>
      <c r="BQ48" s="6" t="s">
        <v>308</v>
      </c>
    </row>
    <row r="49" spans="1:69" s="2" customFormat="1" ht="13.8" x14ac:dyDescent="0.3">
      <c r="A49" s="2" t="s">
        <v>122</v>
      </c>
      <c r="B49" s="2">
        <f t="shared" si="3"/>
        <v>47</v>
      </c>
      <c r="C49" s="5">
        <f t="shared" si="4"/>
        <v>44440</v>
      </c>
      <c r="D49" s="5">
        <f t="shared" si="4"/>
        <v>44440</v>
      </c>
      <c r="E49" s="5">
        <f t="shared" si="4"/>
        <v>44440</v>
      </c>
      <c r="F49" s="5">
        <f t="shared" si="4"/>
        <v>44440</v>
      </c>
      <c r="G49" s="6">
        <v>0</v>
      </c>
      <c r="H49" s="6">
        <v>0</v>
      </c>
      <c r="I49" s="6">
        <v>1</v>
      </c>
      <c r="J49" s="6">
        <v>1</v>
      </c>
      <c r="K49" s="6">
        <v>0</v>
      </c>
      <c r="L49" s="5">
        <f t="shared" si="1"/>
        <v>29500</v>
      </c>
      <c r="M49" s="64">
        <v>8010060581080</v>
      </c>
      <c r="N49" s="4">
        <f t="shared" si="5"/>
        <v>40</v>
      </c>
      <c r="O49" s="2">
        <v>1000</v>
      </c>
      <c r="P49" s="2">
        <v>1000</v>
      </c>
      <c r="Q49" s="2">
        <v>0</v>
      </c>
      <c r="R49" s="6">
        <v>2193</v>
      </c>
      <c r="S49" s="6" t="s">
        <v>322</v>
      </c>
      <c r="T49" s="6" t="s">
        <v>323</v>
      </c>
      <c r="U49" s="2">
        <v>2000000</v>
      </c>
      <c r="V49" s="2">
        <v>9</v>
      </c>
      <c r="W49" s="2">
        <v>7</v>
      </c>
      <c r="X49" s="3" t="s">
        <v>45</v>
      </c>
      <c r="Y49" s="3" t="s">
        <v>45</v>
      </c>
      <c r="Z49" s="3" t="s">
        <v>45</v>
      </c>
      <c r="AA49" s="2">
        <v>8</v>
      </c>
      <c r="AB49" s="3" t="s">
        <v>304</v>
      </c>
      <c r="AC49" s="2">
        <v>12</v>
      </c>
      <c r="AD49" s="4" t="s">
        <v>45</v>
      </c>
      <c r="AE49" s="4" t="s">
        <v>45</v>
      </c>
      <c r="AF49" s="4" t="s">
        <v>45</v>
      </c>
      <c r="AG49" s="4" t="s">
        <v>45</v>
      </c>
      <c r="AH49" s="4" t="s">
        <v>45</v>
      </c>
      <c r="AI49" s="3" t="s">
        <v>45</v>
      </c>
      <c r="AJ49" s="2" t="s">
        <v>45</v>
      </c>
      <c r="AK49" s="2">
        <v>0</v>
      </c>
      <c r="AL49" s="2" t="s">
        <v>45</v>
      </c>
      <c r="AM49" s="2" t="s">
        <v>45</v>
      </c>
      <c r="AN49" s="2">
        <v>0</v>
      </c>
      <c r="AO49" s="2" t="s">
        <v>45</v>
      </c>
      <c r="AP49" s="2">
        <v>0</v>
      </c>
      <c r="AQ49" s="2" t="s">
        <v>45</v>
      </c>
      <c r="AR49" s="2">
        <v>0</v>
      </c>
      <c r="AS49" s="2" t="s">
        <v>45</v>
      </c>
      <c r="AT49" s="2">
        <v>0</v>
      </c>
      <c r="AU49" s="2" t="s">
        <v>45</v>
      </c>
      <c r="AV49" s="2" t="s">
        <v>325</v>
      </c>
      <c r="AW49" s="6">
        <v>3</v>
      </c>
      <c r="AX49" s="3" t="str">
        <f t="shared" si="6"/>
        <v>N</v>
      </c>
      <c r="AY49" s="2" t="s">
        <v>37</v>
      </c>
      <c r="AZ49" s="2">
        <v>0</v>
      </c>
      <c r="BA49" s="2">
        <v>0</v>
      </c>
      <c r="BB49" s="2">
        <v>0</v>
      </c>
      <c r="BE49" s="3"/>
      <c r="BG49" s="2" t="s">
        <v>306</v>
      </c>
      <c r="BH49" s="6" t="s">
        <v>27</v>
      </c>
      <c r="BI49" s="2" t="s">
        <v>27</v>
      </c>
      <c r="BJ49" s="2" t="s">
        <v>25</v>
      </c>
      <c r="BK49" s="2" t="s">
        <v>25</v>
      </c>
      <c r="BL49" s="6" t="s">
        <v>25</v>
      </c>
      <c r="BM49" s="6"/>
      <c r="BN49" s="6" t="s">
        <v>307</v>
      </c>
      <c r="BO49" s="6"/>
      <c r="BP49" s="6" t="s">
        <v>25</v>
      </c>
      <c r="BQ49" s="6" t="s">
        <v>308</v>
      </c>
    </row>
    <row r="50" spans="1:69" s="2" customFormat="1" ht="13.8" x14ac:dyDescent="0.3">
      <c r="A50" s="2" t="s">
        <v>122</v>
      </c>
      <c r="B50" s="2">
        <f t="shared" si="3"/>
        <v>48</v>
      </c>
      <c r="C50" s="5">
        <f t="shared" si="4"/>
        <v>44440</v>
      </c>
      <c r="D50" s="5">
        <f t="shared" si="4"/>
        <v>44440</v>
      </c>
      <c r="E50" s="5">
        <f t="shared" si="4"/>
        <v>44440</v>
      </c>
      <c r="F50" s="5">
        <f t="shared" si="4"/>
        <v>44440</v>
      </c>
      <c r="G50" s="6">
        <v>0</v>
      </c>
      <c r="H50" s="6">
        <v>0</v>
      </c>
      <c r="I50" s="6">
        <v>0</v>
      </c>
      <c r="J50" s="6">
        <v>2</v>
      </c>
      <c r="K50" s="6">
        <v>0</v>
      </c>
      <c r="L50" s="5">
        <f t="shared" si="1"/>
        <v>28473</v>
      </c>
      <c r="M50" s="4">
        <v>7712140120083</v>
      </c>
      <c r="N50" s="4">
        <f t="shared" si="5"/>
        <v>43</v>
      </c>
      <c r="O50" s="2">
        <v>1000</v>
      </c>
      <c r="P50" s="2">
        <v>1000</v>
      </c>
      <c r="Q50" s="2">
        <v>0</v>
      </c>
      <c r="R50" s="6">
        <v>299</v>
      </c>
      <c r="S50" s="6" t="s">
        <v>336</v>
      </c>
      <c r="T50" s="6" t="s">
        <v>337</v>
      </c>
      <c r="U50" s="2">
        <v>2000000</v>
      </c>
      <c r="V50" s="2">
        <v>9</v>
      </c>
      <c r="W50" s="2">
        <v>7</v>
      </c>
      <c r="X50" s="3" t="s">
        <v>45</v>
      </c>
      <c r="Y50" s="3" t="s">
        <v>45</v>
      </c>
      <c r="Z50" s="3" t="s">
        <v>45</v>
      </c>
      <c r="AA50" s="2">
        <v>8</v>
      </c>
      <c r="AB50" s="3" t="s">
        <v>304</v>
      </c>
      <c r="AC50" s="2">
        <v>13</v>
      </c>
      <c r="AD50" s="4" t="s">
        <v>45</v>
      </c>
      <c r="AE50" s="4" t="s">
        <v>45</v>
      </c>
      <c r="AF50" s="4" t="s">
        <v>45</v>
      </c>
      <c r="AG50" s="4" t="s">
        <v>45</v>
      </c>
      <c r="AH50" s="4" t="s">
        <v>46</v>
      </c>
      <c r="AI50" s="3" t="s">
        <v>45</v>
      </c>
      <c r="AJ50" s="2" t="s">
        <v>45</v>
      </c>
      <c r="AK50" s="2">
        <v>0</v>
      </c>
      <c r="AL50" s="2" t="s">
        <v>45</v>
      </c>
      <c r="AM50" s="2" t="s">
        <v>45</v>
      </c>
      <c r="AN50" s="2">
        <v>0</v>
      </c>
      <c r="AO50" s="2" t="s">
        <v>45</v>
      </c>
      <c r="AP50" s="2">
        <v>0</v>
      </c>
      <c r="AQ50" s="2" t="s">
        <v>45</v>
      </c>
      <c r="AR50" s="2">
        <v>0</v>
      </c>
      <c r="AS50" s="2" t="s">
        <v>45</v>
      </c>
      <c r="AT50" s="2">
        <v>0</v>
      </c>
      <c r="AU50" s="2" t="s">
        <v>45</v>
      </c>
      <c r="AV50" s="2" t="s">
        <v>325</v>
      </c>
      <c r="AW50" s="6">
        <v>3</v>
      </c>
      <c r="AX50" s="3" t="str">
        <f t="shared" si="6"/>
        <v>N</v>
      </c>
      <c r="AY50" s="2" t="s">
        <v>37</v>
      </c>
      <c r="AZ50" s="2">
        <v>0</v>
      </c>
      <c r="BA50" s="2">
        <v>0</v>
      </c>
      <c r="BB50" s="2">
        <v>0</v>
      </c>
      <c r="BE50" s="3"/>
      <c r="BG50" s="2" t="s">
        <v>306</v>
      </c>
      <c r="BH50" s="6" t="s">
        <v>27</v>
      </c>
      <c r="BI50" s="2" t="s">
        <v>27</v>
      </c>
      <c r="BJ50" s="2" t="s">
        <v>25</v>
      </c>
      <c r="BK50" s="2" t="s">
        <v>25</v>
      </c>
      <c r="BL50" s="6" t="s">
        <v>25</v>
      </c>
      <c r="BM50" s="6"/>
      <c r="BN50" s="6" t="s">
        <v>307</v>
      </c>
      <c r="BO50" s="6"/>
      <c r="BP50" s="6" t="s">
        <v>25</v>
      </c>
      <c r="BQ50" s="6" t="s">
        <v>308</v>
      </c>
    </row>
    <row r="51" spans="1:69" s="2" customFormat="1" ht="13.8" x14ac:dyDescent="0.3">
      <c r="A51" s="2" t="s">
        <v>122</v>
      </c>
      <c r="B51" s="2">
        <f t="shared" si="3"/>
        <v>49</v>
      </c>
      <c r="C51" s="5">
        <f t="shared" si="4"/>
        <v>44440</v>
      </c>
      <c r="D51" s="5">
        <f t="shared" si="4"/>
        <v>44440</v>
      </c>
      <c r="E51" s="5">
        <f t="shared" si="4"/>
        <v>44440</v>
      </c>
      <c r="F51" s="5">
        <f t="shared" si="4"/>
        <v>44440</v>
      </c>
      <c r="G51" s="6">
        <v>0</v>
      </c>
      <c r="H51" s="6">
        <v>0</v>
      </c>
      <c r="I51" s="6">
        <v>0</v>
      </c>
      <c r="J51" s="6">
        <v>0</v>
      </c>
      <c r="K51" s="6">
        <v>0</v>
      </c>
      <c r="L51" s="5">
        <f t="shared" si="1"/>
        <v>26394</v>
      </c>
      <c r="M51" s="4">
        <v>7204050965087</v>
      </c>
      <c r="N51" s="4">
        <f t="shared" si="5"/>
        <v>49</v>
      </c>
      <c r="O51" s="2">
        <v>1000</v>
      </c>
      <c r="P51" s="2">
        <v>1000</v>
      </c>
      <c r="Q51" s="2">
        <v>0</v>
      </c>
      <c r="R51" s="6">
        <v>299</v>
      </c>
      <c r="S51" s="6" t="s">
        <v>336</v>
      </c>
      <c r="T51" s="6" t="s">
        <v>337</v>
      </c>
      <c r="U51" s="2">
        <v>2000000</v>
      </c>
      <c r="V51" s="2">
        <v>9</v>
      </c>
      <c r="W51" s="2">
        <v>7</v>
      </c>
      <c r="X51" s="3" t="s">
        <v>45</v>
      </c>
      <c r="Y51" s="3" t="s">
        <v>45</v>
      </c>
      <c r="Z51" s="3" t="s">
        <v>45</v>
      </c>
      <c r="AA51" s="2">
        <v>8</v>
      </c>
      <c r="AB51" s="3" t="s">
        <v>304</v>
      </c>
      <c r="AC51" s="2">
        <v>14</v>
      </c>
      <c r="AD51" s="4" t="s">
        <v>45</v>
      </c>
      <c r="AE51" s="4" t="s">
        <v>45</v>
      </c>
      <c r="AF51" s="4" t="s">
        <v>45</v>
      </c>
      <c r="AG51" s="4" t="s">
        <v>45</v>
      </c>
      <c r="AH51" s="4" t="s">
        <v>45</v>
      </c>
      <c r="AI51" s="3" t="s">
        <v>45</v>
      </c>
      <c r="AJ51" s="2" t="s">
        <v>45</v>
      </c>
      <c r="AK51" s="2">
        <v>0</v>
      </c>
      <c r="AL51" s="2" t="s">
        <v>45</v>
      </c>
      <c r="AM51" s="2" t="s">
        <v>45</v>
      </c>
      <c r="AN51" s="2">
        <v>0</v>
      </c>
      <c r="AO51" s="2" t="s">
        <v>45</v>
      </c>
      <c r="AP51" s="2">
        <v>0</v>
      </c>
      <c r="AQ51" s="2" t="s">
        <v>45</v>
      </c>
      <c r="AR51" s="2">
        <v>0</v>
      </c>
      <c r="AS51" s="2" t="s">
        <v>45</v>
      </c>
      <c r="AT51" s="2">
        <v>0</v>
      </c>
      <c r="AU51" s="2" t="s">
        <v>45</v>
      </c>
      <c r="AV51" s="2" t="s">
        <v>325</v>
      </c>
      <c r="AW51" s="6">
        <v>3</v>
      </c>
      <c r="AX51" s="3" t="str">
        <f t="shared" si="6"/>
        <v>N</v>
      </c>
      <c r="AY51" s="2" t="s">
        <v>37</v>
      </c>
      <c r="AZ51" s="2">
        <v>0</v>
      </c>
      <c r="BA51" s="2">
        <v>0</v>
      </c>
      <c r="BB51" s="2">
        <v>0</v>
      </c>
      <c r="BE51" s="3"/>
      <c r="BG51" s="2" t="s">
        <v>306</v>
      </c>
      <c r="BH51" s="6" t="s">
        <v>27</v>
      </c>
      <c r="BI51" s="2" t="s">
        <v>27</v>
      </c>
      <c r="BJ51" s="2" t="s">
        <v>25</v>
      </c>
      <c r="BK51" s="2" t="s">
        <v>25</v>
      </c>
      <c r="BL51" s="6" t="s">
        <v>25</v>
      </c>
      <c r="BM51" s="6"/>
      <c r="BN51" s="6" t="s">
        <v>307</v>
      </c>
      <c r="BO51" s="6"/>
      <c r="BP51" s="6" t="s">
        <v>25</v>
      </c>
      <c r="BQ51" s="6" t="s">
        <v>308</v>
      </c>
    </row>
    <row r="52" spans="1:69" s="2" customFormat="1" ht="13.8" x14ac:dyDescent="0.3">
      <c r="A52" s="2" t="s">
        <v>122</v>
      </c>
      <c r="B52" s="2">
        <f t="shared" si="3"/>
        <v>50</v>
      </c>
      <c r="C52" s="5">
        <f t="shared" si="4"/>
        <v>44440</v>
      </c>
      <c r="D52" s="5">
        <f t="shared" si="4"/>
        <v>44440</v>
      </c>
      <c r="E52" s="5">
        <f t="shared" si="4"/>
        <v>44440</v>
      </c>
      <c r="F52" s="5">
        <f t="shared" si="4"/>
        <v>44440</v>
      </c>
      <c r="G52" s="6">
        <v>0</v>
      </c>
      <c r="H52" s="6">
        <v>0</v>
      </c>
      <c r="I52" s="6">
        <v>0</v>
      </c>
      <c r="J52" s="6">
        <v>0</v>
      </c>
      <c r="K52" s="6">
        <v>0</v>
      </c>
      <c r="L52" s="5">
        <f t="shared" si="1"/>
        <v>26639</v>
      </c>
      <c r="M52" s="4">
        <v>7212065277083</v>
      </c>
      <c r="N52" s="4">
        <f t="shared" si="5"/>
        <v>48</v>
      </c>
      <c r="O52" s="2">
        <v>1000</v>
      </c>
      <c r="P52" s="2">
        <v>1000</v>
      </c>
      <c r="Q52" s="2">
        <v>0</v>
      </c>
      <c r="R52" s="6">
        <v>299</v>
      </c>
      <c r="S52" s="6" t="s">
        <v>336</v>
      </c>
      <c r="T52" s="6" t="s">
        <v>337</v>
      </c>
      <c r="U52" s="2">
        <v>2000000</v>
      </c>
      <c r="V52" s="2">
        <v>9</v>
      </c>
      <c r="W52" s="2">
        <v>7</v>
      </c>
      <c r="X52" s="3" t="s">
        <v>45</v>
      </c>
      <c r="Y52" s="3" t="s">
        <v>45</v>
      </c>
      <c r="Z52" s="3" t="s">
        <v>45</v>
      </c>
      <c r="AA52" s="2">
        <v>8</v>
      </c>
      <c r="AB52" s="3" t="s">
        <v>304</v>
      </c>
      <c r="AC52" s="2">
        <v>15</v>
      </c>
      <c r="AD52" s="4" t="s">
        <v>45</v>
      </c>
      <c r="AE52" s="4" t="s">
        <v>45</v>
      </c>
      <c r="AF52" s="4" t="s">
        <v>45</v>
      </c>
      <c r="AG52" s="4" t="s">
        <v>45</v>
      </c>
      <c r="AH52" s="4" t="s">
        <v>45</v>
      </c>
      <c r="AI52" s="3" t="s">
        <v>45</v>
      </c>
      <c r="AJ52" s="2" t="s">
        <v>45</v>
      </c>
      <c r="AK52" s="2">
        <v>0</v>
      </c>
      <c r="AL52" s="2" t="s">
        <v>45</v>
      </c>
      <c r="AM52" s="2" t="s">
        <v>45</v>
      </c>
      <c r="AN52" s="2">
        <v>0</v>
      </c>
      <c r="AO52" s="2" t="s">
        <v>45</v>
      </c>
      <c r="AP52" s="2">
        <v>0</v>
      </c>
      <c r="AQ52" s="2" t="s">
        <v>45</v>
      </c>
      <c r="AR52" s="2">
        <v>0</v>
      </c>
      <c r="AS52" s="2" t="s">
        <v>45</v>
      </c>
      <c r="AT52" s="2">
        <v>0</v>
      </c>
      <c r="AU52" s="2" t="s">
        <v>45</v>
      </c>
      <c r="AV52" s="2" t="s">
        <v>325</v>
      </c>
      <c r="AW52" s="6">
        <v>3</v>
      </c>
      <c r="AX52" s="3" t="str">
        <f t="shared" si="6"/>
        <v>N</v>
      </c>
      <c r="AY52" s="2" t="s">
        <v>37</v>
      </c>
      <c r="AZ52" s="2">
        <v>0</v>
      </c>
      <c r="BA52" s="2">
        <v>0</v>
      </c>
      <c r="BB52" s="2">
        <v>0</v>
      </c>
      <c r="BE52" s="3"/>
      <c r="BG52" s="2" t="s">
        <v>306</v>
      </c>
      <c r="BH52" s="6" t="s">
        <v>27</v>
      </c>
      <c r="BI52" s="2" t="s">
        <v>27</v>
      </c>
      <c r="BJ52" s="2" t="s">
        <v>25</v>
      </c>
      <c r="BK52" s="2" t="s">
        <v>25</v>
      </c>
      <c r="BL52" s="6" t="s">
        <v>25</v>
      </c>
      <c r="BM52" s="6"/>
      <c r="BN52" s="6" t="s">
        <v>307</v>
      </c>
      <c r="BO52" s="6"/>
      <c r="BP52" s="6" t="s">
        <v>25</v>
      </c>
      <c r="BQ52" s="6" t="s">
        <v>308</v>
      </c>
    </row>
    <row r="53" spans="1:69" s="2" customFormat="1" ht="13.8" x14ac:dyDescent="0.3">
      <c r="A53" s="2" t="s">
        <v>122</v>
      </c>
      <c r="B53" s="2">
        <f t="shared" si="3"/>
        <v>51</v>
      </c>
      <c r="C53" s="5">
        <f t="shared" si="4"/>
        <v>44440</v>
      </c>
      <c r="D53" s="5">
        <f t="shared" si="4"/>
        <v>44440</v>
      </c>
      <c r="E53" s="5">
        <f t="shared" si="4"/>
        <v>44440</v>
      </c>
      <c r="F53" s="5">
        <f t="shared" si="4"/>
        <v>44440</v>
      </c>
      <c r="G53" s="6">
        <v>0</v>
      </c>
      <c r="H53" s="6">
        <v>0</v>
      </c>
      <c r="I53" s="6">
        <v>0</v>
      </c>
      <c r="J53" s="6">
        <v>0</v>
      </c>
      <c r="K53" s="6">
        <v>0</v>
      </c>
      <c r="L53" s="5">
        <f t="shared" si="1"/>
        <v>30904</v>
      </c>
      <c r="M53" s="4">
        <v>8408105916081</v>
      </c>
      <c r="N53" s="4">
        <f t="shared" si="5"/>
        <v>37</v>
      </c>
      <c r="O53" s="2">
        <v>1000</v>
      </c>
      <c r="P53" s="2">
        <v>1000</v>
      </c>
      <c r="Q53" s="2">
        <v>0</v>
      </c>
      <c r="R53" s="6">
        <v>5252</v>
      </c>
      <c r="S53" s="6" t="s">
        <v>302</v>
      </c>
      <c r="T53" s="6" t="s">
        <v>303</v>
      </c>
      <c r="U53" s="2">
        <v>2000000</v>
      </c>
      <c r="V53" s="2">
        <v>9</v>
      </c>
      <c r="W53" s="2">
        <v>7</v>
      </c>
      <c r="X53" s="3" t="s">
        <v>45</v>
      </c>
      <c r="Y53" s="3" t="s">
        <v>45</v>
      </c>
      <c r="Z53" s="3" t="s">
        <v>45</v>
      </c>
      <c r="AA53" s="2">
        <v>8</v>
      </c>
      <c r="AB53" s="3" t="s">
        <v>304</v>
      </c>
      <c r="AC53" s="2">
        <v>16</v>
      </c>
      <c r="AD53" s="4" t="s">
        <v>45</v>
      </c>
      <c r="AE53" s="4" t="s">
        <v>45</v>
      </c>
      <c r="AF53" s="4" t="s">
        <v>45</v>
      </c>
      <c r="AG53" s="4" t="s">
        <v>45</v>
      </c>
      <c r="AH53" s="4" t="s">
        <v>45</v>
      </c>
      <c r="AI53" s="3" t="s">
        <v>45</v>
      </c>
      <c r="AJ53" s="2" t="s">
        <v>45</v>
      </c>
      <c r="AK53" s="2">
        <v>0</v>
      </c>
      <c r="AL53" s="2" t="s">
        <v>45</v>
      </c>
      <c r="AM53" s="2" t="s">
        <v>45</v>
      </c>
      <c r="AN53" s="2">
        <v>0</v>
      </c>
      <c r="AO53" s="2" t="s">
        <v>45</v>
      </c>
      <c r="AP53" s="2">
        <v>0</v>
      </c>
      <c r="AQ53" s="2" t="s">
        <v>45</v>
      </c>
      <c r="AR53" s="2">
        <v>0</v>
      </c>
      <c r="AS53" s="2" t="s">
        <v>45</v>
      </c>
      <c r="AT53" s="2">
        <v>0</v>
      </c>
      <c r="AU53" s="2" t="s">
        <v>45</v>
      </c>
      <c r="AV53" s="2" t="s">
        <v>325</v>
      </c>
      <c r="AW53" s="6">
        <v>3</v>
      </c>
      <c r="AX53" s="3" t="str">
        <f t="shared" si="6"/>
        <v>N</v>
      </c>
      <c r="AY53" s="2" t="s">
        <v>37</v>
      </c>
      <c r="AZ53" s="2">
        <v>0</v>
      </c>
      <c r="BA53" s="2">
        <v>0</v>
      </c>
      <c r="BB53" s="2">
        <v>0</v>
      </c>
      <c r="BE53" s="3"/>
      <c r="BG53" s="2" t="s">
        <v>306</v>
      </c>
      <c r="BH53" s="6" t="s">
        <v>27</v>
      </c>
      <c r="BI53" s="2" t="s">
        <v>27</v>
      </c>
      <c r="BJ53" s="2" t="s">
        <v>25</v>
      </c>
      <c r="BK53" s="2" t="s">
        <v>25</v>
      </c>
      <c r="BL53" s="6" t="s">
        <v>25</v>
      </c>
      <c r="BM53" s="6"/>
      <c r="BN53" s="6" t="s">
        <v>307</v>
      </c>
      <c r="BO53" s="6"/>
      <c r="BP53" s="6" t="s">
        <v>25</v>
      </c>
      <c r="BQ53" s="6" t="s">
        <v>308</v>
      </c>
    </row>
    <row r="54" spans="1:69" s="2" customFormat="1" ht="13.8" x14ac:dyDescent="0.3">
      <c r="A54" s="2" t="s">
        <v>122</v>
      </c>
      <c r="B54" s="2">
        <f t="shared" si="3"/>
        <v>52</v>
      </c>
      <c r="C54" s="5">
        <f t="shared" si="4"/>
        <v>44440</v>
      </c>
      <c r="D54" s="5">
        <f t="shared" si="4"/>
        <v>44440</v>
      </c>
      <c r="E54" s="5">
        <f t="shared" si="4"/>
        <v>44440</v>
      </c>
      <c r="F54" s="5">
        <f t="shared" si="4"/>
        <v>44440</v>
      </c>
      <c r="G54" s="6">
        <v>0</v>
      </c>
      <c r="H54" s="6">
        <v>0</v>
      </c>
      <c r="I54" s="6">
        <v>0</v>
      </c>
      <c r="J54" s="6">
        <v>0</v>
      </c>
      <c r="K54" s="6">
        <v>0</v>
      </c>
      <c r="L54" s="5">
        <f t="shared" si="1"/>
        <v>25709</v>
      </c>
      <c r="M54" s="4">
        <v>7005215612088</v>
      </c>
      <c r="N54" s="4">
        <f t="shared" si="5"/>
        <v>51</v>
      </c>
      <c r="O54" s="2">
        <v>1000</v>
      </c>
      <c r="P54" s="2">
        <v>1000</v>
      </c>
      <c r="Q54" s="2">
        <v>0</v>
      </c>
      <c r="R54" s="6">
        <v>5252</v>
      </c>
      <c r="S54" s="6" t="s">
        <v>302</v>
      </c>
      <c r="T54" s="6" t="s">
        <v>303</v>
      </c>
      <c r="U54" s="2">
        <v>2000000</v>
      </c>
      <c r="V54" s="2">
        <v>9</v>
      </c>
      <c r="W54" s="2">
        <v>7</v>
      </c>
      <c r="X54" s="3" t="s">
        <v>45</v>
      </c>
      <c r="Y54" s="3" t="s">
        <v>45</v>
      </c>
      <c r="Z54" s="3" t="s">
        <v>45</v>
      </c>
      <c r="AA54" s="2">
        <v>8</v>
      </c>
      <c r="AB54" s="3" t="s">
        <v>304</v>
      </c>
      <c r="AC54" s="2">
        <v>1</v>
      </c>
      <c r="AD54" s="4" t="s">
        <v>45</v>
      </c>
      <c r="AE54" s="4" t="s">
        <v>45</v>
      </c>
      <c r="AF54" s="4" t="s">
        <v>45</v>
      </c>
      <c r="AG54" s="4" t="s">
        <v>45</v>
      </c>
      <c r="AH54" s="4" t="s">
        <v>45</v>
      </c>
      <c r="AI54" s="3" t="s">
        <v>45</v>
      </c>
      <c r="AJ54" s="2" t="s">
        <v>45</v>
      </c>
      <c r="AK54" s="2">
        <v>0</v>
      </c>
      <c r="AL54" s="2" t="s">
        <v>45</v>
      </c>
      <c r="AM54" s="2" t="s">
        <v>45</v>
      </c>
      <c r="AN54" s="2">
        <v>0</v>
      </c>
      <c r="AO54" s="2" t="s">
        <v>45</v>
      </c>
      <c r="AP54" s="2">
        <v>0</v>
      </c>
      <c r="AQ54" s="2" t="s">
        <v>45</v>
      </c>
      <c r="AR54" s="2">
        <v>0</v>
      </c>
      <c r="AS54" s="2" t="s">
        <v>45</v>
      </c>
      <c r="AT54" s="2">
        <v>0</v>
      </c>
      <c r="AU54" s="2" t="s">
        <v>45</v>
      </c>
      <c r="AV54" s="2" t="s">
        <v>325</v>
      </c>
      <c r="AW54" s="6">
        <v>3</v>
      </c>
      <c r="AX54" s="3" t="str">
        <f t="shared" si="6"/>
        <v>N</v>
      </c>
      <c r="AY54" s="2" t="s">
        <v>37</v>
      </c>
      <c r="AZ54" s="2">
        <v>0</v>
      </c>
      <c r="BA54" s="2">
        <v>0</v>
      </c>
      <c r="BB54" s="2">
        <v>0</v>
      </c>
      <c r="BE54" s="3"/>
      <c r="BG54" s="2" t="s">
        <v>306</v>
      </c>
      <c r="BH54" s="6" t="s">
        <v>27</v>
      </c>
      <c r="BI54" s="2" t="s">
        <v>27</v>
      </c>
      <c r="BJ54" s="2" t="s">
        <v>25</v>
      </c>
      <c r="BK54" s="2" t="s">
        <v>25</v>
      </c>
      <c r="BL54" s="6" t="s">
        <v>25</v>
      </c>
      <c r="BM54" s="6"/>
      <c r="BN54" s="6" t="s">
        <v>307</v>
      </c>
      <c r="BO54" s="6"/>
      <c r="BP54" s="6" t="s">
        <v>25</v>
      </c>
      <c r="BQ54" s="6" t="s">
        <v>308</v>
      </c>
    </row>
    <row r="55" spans="1:69" s="2" customFormat="1" ht="13.8" x14ac:dyDescent="0.3">
      <c r="A55" s="2" t="s">
        <v>122</v>
      </c>
      <c r="B55" s="2">
        <f t="shared" si="3"/>
        <v>53</v>
      </c>
      <c r="C55" s="5">
        <f t="shared" si="4"/>
        <v>44440</v>
      </c>
      <c r="D55" s="5">
        <f t="shared" si="4"/>
        <v>44440</v>
      </c>
      <c r="E55" s="5">
        <f t="shared" si="4"/>
        <v>44440</v>
      </c>
      <c r="F55" s="5">
        <f t="shared" si="4"/>
        <v>44440</v>
      </c>
      <c r="G55" s="6">
        <v>0</v>
      </c>
      <c r="H55" s="6">
        <v>0</v>
      </c>
      <c r="I55" s="6">
        <v>0</v>
      </c>
      <c r="J55" s="6">
        <v>0</v>
      </c>
      <c r="K55" s="6">
        <v>0</v>
      </c>
      <c r="L55" s="5">
        <f t="shared" si="1"/>
        <v>27134</v>
      </c>
      <c r="M55" s="4">
        <v>7404150523089</v>
      </c>
      <c r="N55" s="4">
        <f t="shared" si="5"/>
        <v>47</v>
      </c>
      <c r="O55" s="2">
        <v>1000</v>
      </c>
      <c r="P55" s="2">
        <v>1000</v>
      </c>
      <c r="Q55" s="2">
        <v>0</v>
      </c>
      <c r="R55" s="6">
        <v>5252</v>
      </c>
      <c r="S55" s="6" t="s">
        <v>302</v>
      </c>
      <c r="T55" s="6" t="s">
        <v>303</v>
      </c>
      <c r="U55" s="2">
        <v>2000000</v>
      </c>
      <c r="V55" s="2">
        <v>9</v>
      </c>
      <c r="W55" s="2">
        <v>7</v>
      </c>
      <c r="X55" s="3" t="s">
        <v>45</v>
      </c>
      <c r="Y55" s="3" t="s">
        <v>45</v>
      </c>
      <c r="Z55" s="3" t="s">
        <v>45</v>
      </c>
      <c r="AA55" s="2">
        <v>8</v>
      </c>
      <c r="AB55" s="3" t="s">
        <v>304</v>
      </c>
      <c r="AC55" s="2">
        <v>1</v>
      </c>
      <c r="AD55" s="4" t="s">
        <v>45</v>
      </c>
      <c r="AE55" s="4" t="s">
        <v>45</v>
      </c>
      <c r="AF55" s="4" t="s">
        <v>45</v>
      </c>
      <c r="AG55" s="4" t="s">
        <v>45</v>
      </c>
      <c r="AH55" s="4" t="s">
        <v>45</v>
      </c>
      <c r="AI55" s="3" t="s">
        <v>45</v>
      </c>
      <c r="AJ55" s="2" t="s">
        <v>45</v>
      </c>
      <c r="AK55" s="2">
        <v>0</v>
      </c>
      <c r="AL55" s="2" t="s">
        <v>45</v>
      </c>
      <c r="AM55" s="2" t="s">
        <v>45</v>
      </c>
      <c r="AN55" s="2">
        <v>0</v>
      </c>
      <c r="AO55" s="2" t="s">
        <v>45</v>
      </c>
      <c r="AP55" s="2">
        <v>0</v>
      </c>
      <c r="AQ55" s="2" t="s">
        <v>45</v>
      </c>
      <c r="AR55" s="2">
        <v>0</v>
      </c>
      <c r="AS55" s="2" t="s">
        <v>45</v>
      </c>
      <c r="AT55" s="2">
        <v>0</v>
      </c>
      <c r="AU55" s="2" t="s">
        <v>45</v>
      </c>
      <c r="AV55" s="2" t="s">
        <v>325</v>
      </c>
      <c r="AW55" s="6">
        <v>3</v>
      </c>
      <c r="AX55" s="3" t="str">
        <f t="shared" si="6"/>
        <v>N</v>
      </c>
      <c r="AY55" s="2" t="s">
        <v>37</v>
      </c>
      <c r="AZ55" s="2">
        <v>0</v>
      </c>
      <c r="BA55" s="2">
        <v>0</v>
      </c>
      <c r="BB55" s="2">
        <v>0</v>
      </c>
      <c r="BE55" s="3"/>
      <c r="BG55" s="2" t="s">
        <v>306</v>
      </c>
      <c r="BH55" s="6" t="s">
        <v>27</v>
      </c>
      <c r="BI55" s="2" t="s">
        <v>27</v>
      </c>
      <c r="BJ55" s="2" t="s">
        <v>25</v>
      </c>
      <c r="BK55" s="2" t="s">
        <v>25</v>
      </c>
      <c r="BL55" s="6" t="s">
        <v>25</v>
      </c>
      <c r="BM55" s="6"/>
      <c r="BN55" s="6" t="s">
        <v>307</v>
      </c>
      <c r="BO55" s="6"/>
      <c r="BP55" s="6" t="s">
        <v>25</v>
      </c>
      <c r="BQ55" s="6" t="s">
        <v>308</v>
      </c>
    </row>
    <row r="56" spans="1:69" s="2" customFormat="1" ht="13.8" x14ac:dyDescent="0.3">
      <c r="A56" s="2" t="s">
        <v>122</v>
      </c>
      <c r="B56" s="2">
        <f t="shared" si="3"/>
        <v>54</v>
      </c>
      <c r="C56" s="5">
        <f t="shared" si="4"/>
        <v>44440</v>
      </c>
      <c r="D56" s="5">
        <f t="shared" si="4"/>
        <v>44440</v>
      </c>
      <c r="E56" s="5">
        <f t="shared" si="4"/>
        <v>44440</v>
      </c>
      <c r="F56" s="5">
        <f t="shared" si="4"/>
        <v>44440</v>
      </c>
      <c r="G56" s="6">
        <v>0</v>
      </c>
      <c r="H56" s="6">
        <v>0</v>
      </c>
      <c r="I56" s="6">
        <v>0</v>
      </c>
      <c r="J56" s="6">
        <v>0</v>
      </c>
      <c r="K56" s="6">
        <v>0</v>
      </c>
      <c r="L56" s="5">
        <f t="shared" si="1"/>
        <v>24398</v>
      </c>
      <c r="M56" s="4">
        <v>6610185268083</v>
      </c>
      <c r="N56" s="4">
        <f t="shared" si="5"/>
        <v>54</v>
      </c>
      <c r="O56" s="2">
        <v>1000</v>
      </c>
      <c r="P56" s="2">
        <v>1000</v>
      </c>
      <c r="Q56" s="2">
        <v>0</v>
      </c>
      <c r="R56" s="6">
        <v>5252</v>
      </c>
      <c r="S56" s="6" t="s">
        <v>302</v>
      </c>
      <c r="T56" s="6" t="s">
        <v>303</v>
      </c>
      <c r="U56" s="2">
        <v>2000000</v>
      </c>
      <c r="V56" s="2">
        <v>9</v>
      </c>
      <c r="W56" s="2">
        <v>7</v>
      </c>
      <c r="X56" s="3" t="s">
        <v>45</v>
      </c>
      <c r="Y56" s="3" t="s">
        <v>45</v>
      </c>
      <c r="Z56" s="3" t="s">
        <v>45</v>
      </c>
      <c r="AA56" s="2">
        <v>8</v>
      </c>
      <c r="AB56" s="3" t="s">
        <v>304</v>
      </c>
      <c r="AC56" s="2">
        <v>1</v>
      </c>
      <c r="AD56" s="4" t="s">
        <v>45</v>
      </c>
      <c r="AE56" s="4" t="s">
        <v>45</v>
      </c>
      <c r="AF56" s="4" t="s">
        <v>45</v>
      </c>
      <c r="AG56" s="4" t="s">
        <v>45</v>
      </c>
      <c r="AH56" s="4" t="s">
        <v>45</v>
      </c>
      <c r="AI56" s="3" t="s">
        <v>45</v>
      </c>
      <c r="AJ56" s="2" t="s">
        <v>45</v>
      </c>
      <c r="AK56" s="2">
        <v>0</v>
      </c>
      <c r="AL56" s="2" t="s">
        <v>45</v>
      </c>
      <c r="AM56" s="2" t="s">
        <v>45</v>
      </c>
      <c r="AN56" s="2">
        <v>0</v>
      </c>
      <c r="AO56" s="2" t="s">
        <v>45</v>
      </c>
      <c r="AP56" s="2">
        <v>0</v>
      </c>
      <c r="AQ56" s="2" t="s">
        <v>45</v>
      </c>
      <c r="AR56" s="2">
        <v>0</v>
      </c>
      <c r="AS56" s="2" t="s">
        <v>45</v>
      </c>
      <c r="AT56" s="2">
        <v>0</v>
      </c>
      <c r="AU56" s="2" t="s">
        <v>45</v>
      </c>
      <c r="AV56" s="2" t="s">
        <v>325</v>
      </c>
      <c r="AW56" s="6">
        <v>3</v>
      </c>
      <c r="AX56" s="3" t="str">
        <f t="shared" si="6"/>
        <v>N</v>
      </c>
      <c r="AY56" s="2" t="s">
        <v>37</v>
      </c>
      <c r="AZ56" s="2">
        <v>0</v>
      </c>
      <c r="BA56" s="2">
        <v>0</v>
      </c>
      <c r="BB56" s="2">
        <v>0</v>
      </c>
      <c r="BE56" s="3"/>
      <c r="BG56" s="2" t="s">
        <v>306</v>
      </c>
      <c r="BH56" s="6" t="s">
        <v>27</v>
      </c>
      <c r="BI56" s="2" t="s">
        <v>27</v>
      </c>
      <c r="BJ56" s="2" t="s">
        <v>25</v>
      </c>
      <c r="BK56" s="2" t="s">
        <v>25</v>
      </c>
      <c r="BL56" s="6" t="s">
        <v>25</v>
      </c>
      <c r="BM56" s="6"/>
      <c r="BN56" s="6" t="s">
        <v>307</v>
      </c>
      <c r="BO56" s="6"/>
      <c r="BP56" s="6" t="s">
        <v>25</v>
      </c>
      <c r="BQ56" s="6" t="s">
        <v>308</v>
      </c>
    </row>
    <row r="57" spans="1:69" s="2" customFormat="1" ht="13.8" x14ac:dyDescent="0.3">
      <c r="A57" s="2" t="s">
        <v>122</v>
      </c>
      <c r="B57" s="2">
        <f t="shared" si="3"/>
        <v>55</v>
      </c>
      <c r="C57" s="5">
        <f t="shared" si="4"/>
        <v>44440</v>
      </c>
      <c r="D57" s="5">
        <f t="shared" si="4"/>
        <v>44440</v>
      </c>
      <c r="E57" s="5">
        <f t="shared" si="4"/>
        <v>44440</v>
      </c>
      <c r="F57" s="5">
        <f t="shared" si="4"/>
        <v>44440</v>
      </c>
      <c r="G57" s="6">
        <v>0</v>
      </c>
      <c r="H57" s="6">
        <v>0</v>
      </c>
      <c r="I57" s="6">
        <v>1</v>
      </c>
      <c r="J57" s="6">
        <v>0</v>
      </c>
      <c r="K57" s="6">
        <v>0</v>
      </c>
      <c r="L57" s="5">
        <f t="shared" ref="L57:L59" si="7">DATE(LEFT(M57,2),MID(M57,3,2),MID(M57,5,2))</f>
        <v>23127</v>
      </c>
      <c r="M57" s="4">
        <v>6304260891080</v>
      </c>
      <c r="N57" s="4">
        <f t="shared" ref="N57:N59" si="8">MIN(ROUNDDOWN((C57-L57)/365,0),80)</f>
        <v>58</v>
      </c>
      <c r="O57" s="2">
        <v>1000</v>
      </c>
      <c r="P57" s="2">
        <v>1000</v>
      </c>
      <c r="Q57" s="2">
        <v>0</v>
      </c>
      <c r="R57" s="6">
        <v>3201</v>
      </c>
      <c r="S57" s="6" t="s">
        <v>313</v>
      </c>
      <c r="T57" s="6" t="s">
        <v>314</v>
      </c>
      <c r="U57" s="35">
        <v>3500000</v>
      </c>
      <c r="V57" s="2">
        <v>10</v>
      </c>
      <c r="W57" s="35">
        <v>7</v>
      </c>
      <c r="X57" s="3" t="s">
        <v>45</v>
      </c>
      <c r="Y57" s="3" t="s">
        <v>45</v>
      </c>
      <c r="Z57" s="3" t="s">
        <v>45</v>
      </c>
      <c r="AA57" s="2">
        <v>8</v>
      </c>
      <c r="AB57" s="39" t="s">
        <v>304</v>
      </c>
      <c r="AC57" s="2">
        <v>7</v>
      </c>
      <c r="AD57" s="4" t="s">
        <v>45</v>
      </c>
      <c r="AE57" s="4" t="s">
        <v>45</v>
      </c>
      <c r="AF57" s="4" t="s">
        <v>45</v>
      </c>
      <c r="AG57" s="4" t="s">
        <v>45</v>
      </c>
      <c r="AH57" s="4" t="s">
        <v>45</v>
      </c>
      <c r="AI57" s="3" t="s">
        <v>45</v>
      </c>
      <c r="AJ57" s="2" t="s">
        <v>45</v>
      </c>
      <c r="AK57" s="2">
        <v>0</v>
      </c>
      <c r="AL57" s="2" t="s">
        <v>45</v>
      </c>
      <c r="AM57" s="2" t="s">
        <v>45</v>
      </c>
      <c r="AN57" s="2">
        <v>0</v>
      </c>
      <c r="AO57" s="2" t="s">
        <v>45</v>
      </c>
      <c r="AP57" s="2">
        <v>0</v>
      </c>
      <c r="AQ57" s="2" t="s">
        <v>45</v>
      </c>
      <c r="AR57" s="2">
        <v>0</v>
      </c>
      <c r="AS57" s="2" t="s">
        <v>45</v>
      </c>
      <c r="AT57" s="2">
        <v>0</v>
      </c>
      <c r="AU57" s="2" t="s">
        <v>45</v>
      </c>
      <c r="AV57" s="2" t="s">
        <v>325</v>
      </c>
      <c r="AW57" s="6">
        <v>3</v>
      </c>
      <c r="AX57" s="3" t="str">
        <f t="shared" ref="AX57:AX59" si="9">IF(OR(AB57="SECOND",AW57&gt;60),"Y","N")</f>
        <v>N</v>
      </c>
      <c r="AY57" s="2" t="s">
        <v>37</v>
      </c>
      <c r="AZ57" s="2">
        <v>0</v>
      </c>
      <c r="BA57" s="2">
        <v>0</v>
      </c>
      <c r="BB57" s="2">
        <v>0</v>
      </c>
      <c r="BC57" s="35">
        <v>1500000</v>
      </c>
      <c r="BE57" s="3" t="s">
        <v>360</v>
      </c>
      <c r="BF57" s="2">
        <v>11</v>
      </c>
      <c r="BG57" s="2" t="s">
        <v>306</v>
      </c>
      <c r="BH57" s="6" t="s">
        <v>27</v>
      </c>
      <c r="BI57" s="2" t="s">
        <v>27</v>
      </c>
      <c r="BJ57" s="2" t="s">
        <v>25</v>
      </c>
      <c r="BK57" s="2" t="s">
        <v>25</v>
      </c>
      <c r="BL57" s="6" t="s">
        <v>25</v>
      </c>
      <c r="BM57" s="6"/>
      <c r="BN57" s="6" t="s">
        <v>307</v>
      </c>
      <c r="BO57" s="6"/>
      <c r="BP57" s="6" t="s">
        <v>25</v>
      </c>
      <c r="BQ57" s="6" t="s">
        <v>308</v>
      </c>
    </row>
    <row r="58" spans="1:69" s="2" customFormat="1" ht="13.8" x14ac:dyDescent="0.3">
      <c r="A58" s="2" t="s">
        <v>122</v>
      </c>
      <c r="B58" s="2">
        <f t="shared" si="3"/>
        <v>56</v>
      </c>
      <c r="C58" s="5">
        <f t="shared" si="4"/>
        <v>44440</v>
      </c>
      <c r="D58" s="5">
        <f t="shared" si="4"/>
        <v>44440</v>
      </c>
      <c r="E58" s="5">
        <f t="shared" si="4"/>
        <v>44440</v>
      </c>
      <c r="F58" s="5">
        <f t="shared" si="4"/>
        <v>44440</v>
      </c>
      <c r="G58" s="6">
        <v>0</v>
      </c>
      <c r="H58" s="6">
        <v>0</v>
      </c>
      <c r="I58" s="6">
        <v>1</v>
      </c>
      <c r="J58" s="6">
        <v>1</v>
      </c>
      <c r="K58" s="6">
        <v>1</v>
      </c>
      <c r="L58" s="5">
        <f t="shared" si="7"/>
        <v>33148</v>
      </c>
      <c r="M58" s="4">
        <v>9010020757084</v>
      </c>
      <c r="N58" s="4">
        <f t="shared" si="8"/>
        <v>30</v>
      </c>
      <c r="O58" s="2">
        <v>1000</v>
      </c>
      <c r="P58" s="2">
        <v>1000</v>
      </c>
      <c r="Q58" s="2">
        <v>0</v>
      </c>
      <c r="R58" s="6">
        <v>2170</v>
      </c>
      <c r="S58" s="6" t="s">
        <v>344</v>
      </c>
      <c r="T58" s="6" t="s">
        <v>323</v>
      </c>
      <c r="U58" s="2">
        <v>2000000</v>
      </c>
      <c r="V58" s="2">
        <v>10</v>
      </c>
      <c r="W58" s="2">
        <v>5</v>
      </c>
      <c r="X58" s="3" t="s">
        <v>45</v>
      </c>
      <c r="Y58" s="3" t="s">
        <v>45</v>
      </c>
      <c r="Z58" s="3" t="s">
        <v>45</v>
      </c>
      <c r="AA58" s="2">
        <v>4</v>
      </c>
      <c r="AB58" s="3" t="s">
        <v>311</v>
      </c>
      <c r="AC58" s="2">
        <v>1</v>
      </c>
      <c r="AD58" s="4" t="s">
        <v>45</v>
      </c>
      <c r="AE58" s="4" t="s">
        <v>45</v>
      </c>
      <c r="AF58" s="4" t="s">
        <v>45</v>
      </c>
      <c r="AG58" s="4" t="s">
        <v>46</v>
      </c>
      <c r="AH58" s="4" t="s">
        <v>45</v>
      </c>
      <c r="AI58" s="6" t="s">
        <v>45</v>
      </c>
      <c r="AJ58" s="2" t="s">
        <v>45</v>
      </c>
      <c r="AK58" s="2">
        <v>0</v>
      </c>
      <c r="AL58" s="2" t="s">
        <v>45</v>
      </c>
      <c r="AM58" s="2" t="s">
        <v>45</v>
      </c>
      <c r="AN58" s="2">
        <v>0</v>
      </c>
      <c r="AO58" s="2" t="s">
        <v>45</v>
      </c>
      <c r="AP58" s="2">
        <v>0</v>
      </c>
      <c r="AQ58" s="2" t="s">
        <v>46</v>
      </c>
      <c r="AR58" s="2">
        <v>1</v>
      </c>
      <c r="AS58" s="2" t="s">
        <v>45</v>
      </c>
      <c r="AT58" s="2">
        <v>0</v>
      </c>
      <c r="AU58" s="2" t="s">
        <v>45</v>
      </c>
      <c r="AV58" s="2" t="s">
        <v>320</v>
      </c>
      <c r="AW58" s="6">
        <v>63</v>
      </c>
      <c r="AX58" s="3" t="str">
        <f t="shared" si="9"/>
        <v>Y</v>
      </c>
      <c r="AY58" s="2" t="s">
        <v>37</v>
      </c>
      <c r="AZ58" s="2">
        <v>0</v>
      </c>
      <c r="BA58" s="2">
        <v>0</v>
      </c>
      <c r="BB58" s="2">
        <v>1</v>
      </c>
      <c r="BE58" s="3" t="s">
        <v>361</v>
      </c>
      <c r="BF58" s="2">
        <v>18</v>
      </c>
      <c r="BG58" s="2" t="s">
        <v>306</v>
      </c>
      <c r="BH58" s="6" t="s">
        <v>27</v>
      </c>
      <c r="BI58" s="2" t="s">
        <v>27</v>
      </c>
      <c r="BJ58" s="2" t="s">
        <v>25</v>
      </c>
      <c r="BK58" s="2" t="s">
        <v>25</v>
      </c>
      <c r="BL58" s="6" t="s">
        <v>25</v>
      </c>
      <c r="BM58" s="6"/>
      <c r="BN58" s="6" t="s">
        <v>307</v>
      </c>
      <c r="BO58" s="6"/>
      <c r="BP58" s="6" t="s">
        <v>25</v>
      </c>
      <c r="BQ58" s="6" t="s">
        <v>308</v>
      </c>
    </row>
    <row r="59" spans="1:69" s="35" customFormat="1" ht="13.8" x14ac:dyDescent="0.3">
      <c r="A59" s="35" t="s">
        <v>122</v>
      </c>
      <c r="B59" s="35">
        <f t="shared" si="3"/>
        <v>57</v>
      </c>
      <c r="C59" s="9">
        <f t="shared" si="4"/>
        <v>44440</v>
      </c>
      <c r="D59" s="5">
        <f t="shared" si="4"/>
        <v>44440</v>
      </c>
      <c r="E59" s="5">
        <f t="shared" si="4"/>
        <v>44440</v>
      </c>
      <c r="F59" s="5">
        <f t="shared" si="4"/>
        <v>44440</v>
      </c>
      <c r="G59" s="37">
        <v>0</v>
      </c>
      <c r="H59" s="37">
        <v>0</v>
      </c>
      <c r="I59" s="37">
        <v>1</v>
      </c>
      <c r="J59" s="37">
        <v>0</v>
      </c>
      <c r="K59" s="37">
        <v>0</v>
      </c>
      <c r="L59" s="9">
        <f t="shared" si="7"/>
        <v>21341</v>
      </c>
      <c r="M59" s="38">
        <v>5806051167083</v>
      </c>
      <c r="N59" s="38">
        <f t="shared" si="8"/>
        <v>63</v>
      </c>
      <c r="O59" s="35">
        <v>1000</v>
      </c>
      <c r="P59" s="35">
        <v>1000</v>
      </c>
      <c r="Q59" s="35">
        <v>0</v>
      </c>
      <c r="R59" s="37">
        <v>3201</v>
      </c>
      <c r="S59" s="37" t="s">
        <v>313</v>
      </c>
      <c r="T59" s="37" t="s">
        <v>314</v>
      </c>
      <c r="U59" s="35">
        <v>12000000</v>
      </c>
      <c r="V59" s="35">
        <v>9</v>
      </c>
      <c r="W59" s="35">
        <v>7</v>
      </c>
      <c r="X59" s="39" t="s">
        <v>45</v>
      </c>
      <c r="Y59" s="39" t="s">
        <v>45</v>
      </c>
      <c r="Z59" s="39" t="s">
        <v>45</v>
      </c>
      <c r="AA59" s="35">
        <v>1</v>
      </c>
      <c r="AB59" s="39" t="s">
        <v>311</v>
      </c>
      <c r="AC59" s="35">
        <v>1</v>
      </c>
      <c r="AD59" s="38" t="s">
        <v>45</v>
      </c>
      <c r="AE59" s="38" t="s">
        <v>46</v>
      </c>
      <c r="AF59" s="38" t="s">
        <v>45</v>
      </c>
      <c r="AG59" s="38" t="s">
        <v>45</v>
      </c>
      <c r="AH59" s="38" t="s">
        <v>45</v>
      </c>
      <c r="AI59" s="38" t="s">
        <v>45</v>
      </c>
      <c r="AJ59" s="35" t="s">
        <v>45</v>
      </c>
      <c r="AK59" s="35">
        <v>0</v>
      </c>
      <c r="AL59" s="35" t="s">
        <v>45</v>
      </c>
      <c r="AM59" s="35" t="s">
        <v>45</v>
      </c>
      <c r="AN59" s="35">
        <v>0</v>
      </c>
      <c r="AO59" s="35" t="s">
        <v>45</v>
      </c>
      <c r="AP59" s="35">
        <v>0</v>
      </c>
      <c r="AQ59" s="35" t="s">
        <v>45</v>
      </c>
      <c r="AR59" s="35">
        <v>0</v>
      </c>
      <c r="AS59" s="35" t="s">
        <v>45</v>
      </c>
      <c r="AT59" s="35">
        <v>0</v>
      </c>
      <c r="AU59" s="35" t="s">
        <v>45</v>
      </c>
      <c r="AV59" s="35" t="s">
        <v>305</v>
      </c>
      <c r="AW59" s="37">
        <v>3</v>
      </c>
      <c r="AX59" s="39" t="str">
        <f t="shared" si="9"/>
        <v>Y</v>
      </c>
      <c r="AY59" s="35" t="s">
        <v>39</v>
      </c>
      <c r="AZ59" s="35">
        <v>1</v>
      </c>
      <c r="BA59" s="35">
        <v>1</v>
      </c>
      <c r="BB59" s="35">
        <v>1</v>
      </c>
      <c r="BC59" s="35">
        <v>10000000</v>
      </c>
      <c r="BD59" s="35">
        <v>5000000</v>
      </c>
      <c r="BE59" s="39" t="s">
        <v>312</v>
      </c>
      <c r="BF59" s="35">
        <v>10</v>
      </c>
      <c r="BG59" s="35" t="s">
        <v>306</v>
      </c>
      <c r="BH59" s="37" t="s">
        <v>27</v>
      </c>
      <c r="BI59" s="35" t="s">
        <v>27</v>
      </c>
      <c r="BJ59" s="35" t="s">
        <v>25</v>
      </c>
      <c r="BK59" s="35" t="s">
        <v>25</v>
      </c>
      <c r="BL59" s="37" t="s">
        <v>25</v>
      </c>
      <c r="BM59" s="37"/>
      <c r="BN59" s="37" t="s">
        <v>307</v>
      </c>
      <c r="BO59" s="37"/>
      <c r="BP59" s="37" t="s">
        <v>25</v>
      </c>
      <c r="BQ59" s="37" t="s">
        <v>308</v>
      </c>
    </row>
  </sheetData>
  <autoFilter ref="A2:BR59" xr:uid="{00000000-0001-0000-0100-000000000000}"/>
  <phoneticPr fontId="2" type="noConversion"/>
  <conditionalFormatting sqref="M3:M52">
    <cfRule type="duplicateValues" dxfId="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2EC21-5614-485F-A05C-E499F6FE8130}">
  <dimension ref="A1:BW59"/>
  <sheetViews>
    <sheetView topLeftCell="BG1" zoomScaleNormal="100" workbookViewId="0">
      <selection activeCell="BH15" sqref="BH15"/>
    </sheetView>
  </sheetViews>
  <sheetFormatPr defaultRowHeight="14.4" x14ac:dyDescent="0.3"/>
  <cols>
    <col min="1" max="1" width="11.44140625" customWidth="1" collapsed="1"/>
    <col min="2" max="2" width="9.5546875" bestFit="1" customWidth="1" collapsed="1"/>
    <col min="3" max="6" width="14.5546875" style="2" bestFit="1" customWidth="1" collapsed="1"/>
    <col min="7" max="9" width="19.5546875" style="2" bestFit="1" customWidth="1" collapsed="1"/>
    <col min="10" max="11" width="23.109375" style="2" bestFit="1" customWidth="1" collapsed="1"/>
    <col min="12" max="12" width="20" style="2" bestFit="1" customWidth="1" collapsed="1"/>
    <col min="13" max="18" width="14.109375" style="2" customWidth="1" collapsed="1"/>
    <col min="19" max="19" width="15.33203125" customWidth="1" collapsed="1"/>
    <col min="20" max="20" width="11.6640625" customWidth="1" collapsed="1"/>
    <col min="21" max="21" width="16" customWidth="1" collapsed="1"/>
    <col min="22" max="22" width="22.44140625" style="2" bestFit="1" customWidth="1" collapsed="1"/>
    <col min="23" max="24" width="16.109375" style="2" customWidth="1" collapsed="1"/>
    <col min="25" max="25" width="12" bestFit="1" customWidth="1" collapsed="1"/>
    <col min="26" max="26" width="26" style="2" customWidth="1" collapsed="1"/>
    <col min="27" max="27" width="16.5546875" customWidth="1" collapsed="1"/>
    <col min="28" max="28" width="26" style="2" bestFit="1" customWidth="1" collapsed="1"/>
    <col min="29" max="29" width="21.109375" style="2" bestFit="1" customWidth="1" collapsed="1"/>
    <col min="30" max="31" width="21.109375" style="2" customWidth="1" collapsed="1"/>
    <col min="32" max="37" width="26.6640625" style="2" customWidth="1" collapsed="1"/>
    <col min="38" max="38" width="26" style="2" bestFit="1" customWidth="1" collapsed="1"/>
    <col min="39" max="39" width="25.6640625" bestFit="1" customWidth="1" collapsed="1"/>
    <col min="40" max="40" width="21.6640625" bestFit="1" customWidth="1" collapsed="1"/>
    <col min="41" max="41" width="21.33203125" bestFit="1" customWidth="1" collapsed="1"/>
    <col min="42" max="42" width="17.6640625" bestFit="1" customWidth="1" collapsed="1"/>
    <col min="43" max="43" width="19.6640625" bestFit="1" customWidth="1" collapsed="1"/>
    <col min="44" max="44" width="21.5546875" bestFit="1" customWidth="1" collapsed="1"/>
    <col min="45" max="45" width="23.5546875" bestFit="1" customWidth="1" collapsed="1"/>
    <col min="46" max="46" width="26" bestFit="1" customWidth="1" collapsed="1"/>
    <col min="47" max="47" width="32.44140625" customWidth="1" collapsed="1"/>
    <col min="48" max="48" width="27.33203125" bestFit="1" customWidth="1" collapsed="1"/>
    <col min="49" max="49" width="29.33203125" bestFit="1" customWidth="1" collapsed="1"/>
    <col min="50" max="50" width="22.44140625" bestFit="1" customWidth="1" collapsed="1"/>
    <col min="51" max="56" width="21.33203125" style="2" customWidth="1" collapsed="1"/>
    <col min="57" max="57" width="60.33203125" style="2" customWidth="1" collapsed="1"/>
    <col min="58" max="58" width="21.33203125" style="2" customWidth="1" collapsed="1"/>
    <col min="59" max="59" width="14.109375" style="2" customWidth="1" collapsed="1"/>
    <col min="60" max="60" width="27.44140625" style="2" customWidth="1" collapsed="1"/>
    <col min="61" max="61" width="24.88671875" style="2" bestFit="1" customWidth="1" collapsed="1"/>
    <col min="62" max="62" width="13.44140625" style="2" bestFit="1" customWidth="1" collapsed="1"/>
    <col min="63" max="63" width="12.5546875" style="2" bestFit="1" customWidth="1" collapsed="1"/>
    <col min="64" max="66" width="12.5546875" style="2" customWidth="1" collapsed="1"/>
    <col min="67" max="69" width="27.44140625" style="2" customWidth="1" collapsed="1"/>
    <col min="70" max="70" width="12.44140625" customWidth="1" collapsed="1"/>
    <col min="71" max="75" width="11.109375" style="2" bestFit="1" customWidth="1" collapsed="1"/>
  </cols>
  <sheetData>
    <row r="1" spans="1:75" ht="15" thickBot="1" x14ac:dyDescent="0.35">
      <c r="A1" s="1">
        <f>COLUMN()</f>
        <v>1</v>
      </c>
      <c r="B1" s="1">
        <f>COLUMN()</f>
        <v>2</v>
      </c>
      <c r="C1" s="8">
        <v>44440</v>
      </c>
      <c r="D1" s="8"/>
      <c r="E1" s="8"/>
      <c r="F1" s="8"/>
      <c r="G1" s="1">
        <f>COLUMN()</f>
        <v>7</v>
      </c>
      <c r="H1" s="1">
        <f>COLUMN()</f>
        <v>8</v>
      </c>
      <c r="I1" s="1">
        <f>COLUMN()</f>
        <v>9</v>
      </c>
      <c r="J1" s="1">
        <f>COLUMN()</f>
        <v>10</v>
      </c>
      <c r="K1" s="1">
        <f>COLUMN()</f>
        <v>11</v>
      </c>
      <c r="L1" s="1">
        <f>COLUMN()</f>
        <v>12</v>
      </c>
      <c r="M1" s="1">
        <f>COLUMN()</f>
        <v>13</v>
      </c>
      <c r="N1" s="79">
        <v>39</v>
      </c>
      <c r="O1" s="79"/>
      <c r="P1" s="79"/>
      <c r="Q1" s="79">
        <v>35</v>
      </c>
      <c r="R1" s="1">
        <f>COLUMN()</f>
        <v>18</v>
      </c>
      <c r="S1" s="1">
        <f>COLUMN()</f>
        <v>19</v>
      </c>
      <c r="T1" s="1">
        <f>COLUMN()</f>
        <v>20</v>
      </c>
      <c r="U1" s="1">
        <f>COLUMN()</f>
        <v>21</v>
      </c>
      <c r="V1" s="1">
        <f>COLUMN()</f>
        <v>22</v>
      </c>
      <c r="W1" s="1">
        <f>COLUMN()</f>
        <v>23</v>
      </c>
      <c r="X1" s="1">
        <f>COLUMN()</f>
        <v>24</v>
      </c>
      <c r="Y1" s="1">
        <f>COLUMN()</f>
        <v>25</v>
      </c>
      <c r="Z1" s="1">
        <f>COLUMN()</f>
        <v>26</v>
      </c>
      <c r="AA1" s="1">
        <f>COLUMN()</f>
        <v>27</v>
      </c>
      <c r="AB1" s="1">
        <f>COLUMN()</f>
        <v>28</v>
      </c>
      <c r="AC1" s="1">
        <f>COLUMN()</f>
        <v>29</v>
      </c>
      <c r="AD1" s="1">
        <f>COLUMN()</f>
        <v>30</v>
      </c>
      <c r="AE1" s="1">
        <f>COLUMN()</f>
        <v>31</v>
      </c>
      <c r="AF1" s="1">
        <f>COLUMN()</f>
        <v>32</v>
      </c>
      <c r="AG1" s="1">
        <f>COLUMN()</f>
        <v>33</v>
      </c>
      <c r="AH1" s="1">
        <f>COLUMN()</f>
        <v>34</v>
      </c>
      <c r="AI1" s="1">
        <f>COLUMN()</f>
        <v>35</v>
      </c>
      <c r="AJ1" s="1">
        <f>COLUMN()</f>
        <v>36</v>
      </c>
      <c r="AK1" s="1">
        <f>COLUMN()</f>
        <v>37</v>
      </c>
      <c r="AL1" s="1">
        <f>COLUMN()</f>
        <v>38</v>
      </c>
      <c r="AM1" s="1">
        <f>COLUMN()</f>
        <v>39</v>
      </c>
      <c r="AN1" s="1">
        <f>COLUMN()</f>
        <v>40</v>
      </c>
      <c r="AO1" s="1">
        <f>COLUMN()</f>
        <v>41</v>
      </c>
      <c r="AP1" s="1">
        <f>COLUMN()</f>
        <v>42</v>
      </c>
      <c r="AQ1" s="1">
        <f>COLUMN()</f>
        <v>43</v>
      </c>
      <c r="AR1" s="1">
        <f>COLUMN()</f>
        <v>44</v>
      </c>
      <c r="AS1" s="1">
        <f>COLUMN()</f>
        <v>45</v>
      </c>
      <c r="AT1" s="1">
        <f>COLUMN()</f>
        <v>46</v>
      </c>
      <c r="AU1" s="1">
        <f>COLUMN()</f>
        <v>47</v>
      </c>
      <c r="AV1" s="1">
        <f>COLUMN()</f>
        <v>48</v>
      </c>
      <c r="AW1" s="1">
        <f>COLUMN()</f>
        <v>49</v>
      </c>
      <c r="AX1" s="1">
        <f>COLUMN()</f>
        <v>50</v>
      </c>
      <c r="AY1" s="2">
        <f>COLUMN()</f>
        <v>51</v>
      </c>
      <c r="AZ1" s="2">
        <f>COLUMN()</f>
        <v>52</v>
      </c>
      <c r="BA1" s="2">
        <f>COLUMN()</f>
        <v>53</v>
      </c>
      <c r="BB1" s="2">
        <f>COLUMN()</f>
        <v>54</v>
      </c>
      <c r="BE1" s="2">
        <f>COLUMN()</f>
        <v>57</v>
      </c>
      <c r="BF1" s="2">
        <f>COLUMN()</f>
        <v>58</v>
      </c>
      <c r="BG1" s="2">
        <f>COLUMN()</f>
        <v>59</v>
      </c>
      <c r="BH1" s="2">
        <f>COLUMN()</f>
        <v>60</v>
      </c>
      <c r="BI1" s="2">
        <f>COLUMN()</f>
        <v>61</v>
      </c>
      <c r="BJ1" s="2">
        <f>COLUMN()</f>
        <v>62</v>
      </c>
      <c r="BK1" s="2">
        <f>COLUMN()</f>
        <v>63</v>
      </c>
      <c r="BL1" s="2">
        <f>COLUMN()</f>
        <v>64</v>
      </c>
      <c r="BM1" s="2">
        <f>COLUMN()</f>
        <v>65</v>
      </c>
      <c r="BN1" s="2">
        <f>COLUMN()</f>
        <v>66</v>
      </c>
      <c r="BO1" s="2">
        <f>COLUMN()</f>
        <v>67</v>
      </c>
      <c r="BP1" s="2">
        <f>COLUMN()</f>
        <v>68</v>
      </c>
      <c r="BQ1" s="2">
        <f>COLUMN()</f>
        <v>69</v>
      </c>
    </row>
    <row r="2" spans="1:75" s="2" customFormat="1" ht="28.8" x14ac:dyDescent="0.3">
      <c r="A2" s="32" t="s">
        <v>238</v>
      </c>
      <c r="B2" s="32" t="s">
        <v>239</v>
      </c>
      <c r="C2" s="32" t="s">
        <v>240</v>
      </c>
      <c r="D2" s="32" t="s">
        <v>241</v>
      </c>
      <c r="E2" s="32" t="s">
        <v>242</v>
      </c>
      <c r="F2" s="32" t="s">
        <v>243</v>
      </c>
      <c r="G2" s="32" t="s">
        <v>41</v>
      </c>
      <c r="H2" s="32" t="s">
        <v>244</v>
      </c>
      <c r="I2" s="32" t="s">
        <v>245</v>
      </c>
      <c r="J2" s="32" t="s">
        <v>246</v>
      </c>
      <c r="K2" s="32" t="s">
        <v>247</v>
      </c>
      <c r="L2" s="32" t="s">
        <v>248</v>
      </c>
      <c r="M2" s="32" t="s">
        <v>249</v>
      </c>
      <c r="N2" s="80" t="s">
        <v>564</v>
      </c>
      <c r="O2" s="80" t="s">
        <v>465</v>
      </c>
      <c r="P2" s="80" t="s">
        <v>466</v>
      </c>
      <c r="Q2" s="80" t="s">
        <v>567</v>
      </c>
      <c r="R2" s="32" t="s">
        <v>250</v>
      </c>
      <c r="S2" s="32" t="s">
        <v>251</v>
      </c>
      <c r="T2" s="32" t="s">
        <v>1</v>
      </c>
      <c r="U2" s="32" t="s">
        <v>12</v>
      </c>
      <c r="V2" s="32" t="s">
        <v>252</v>
      </c>
      <c r="W2" s="32" t="s">
        <v>253</v>
      </c>
      <c r="X2" s="32" t="s">
        <v>254</v>
      </c>
      <c r="Y2" s="32" t="s">
        <v>255</v>
      </c>
      <c r="Z2" s="32" t="s">
        <v>256</v>
      </c>
      <c r="AA2" s="32" t="s">
        <v>108</v>
      </c>
      <c r="AB2" s="32" t="s">
        <v>257</v>
      </c>
      <c r="AC2" s="32" t="s">
        <v>258</v>
      </c>
      <c r="AD2" s="32" t="s">
        <v>259</v>
      </c>
      <c r="AE2" s="32" t="s">
        <v>260</v>
      </c>
      <c r="AF2" s="32" t="s">
        <v>262</v>
      </c>
      <c r="AG2" s="32" t="s">
        <v>263</v>
      </c>
      <c r="AH2" s="32" t="s">
        <v>264</v>
      </c>
      <c r="AI2" s="32" t="s">
        <v>265</v>
      </c>
      <c r="AJ2" s="32" t="s">
        <v>266</v>
      </c>
      <c r="AK2" s="32" t="s">
        <v>205</v>
      </c>
      <c r="AL2" s="32" t="s">
        <v>267</v>
      </c>
      <c r="AM2" s="32" t="s">
        <v>268</v>
      </c>
      <c r="AN2" s="32" t="s">
        <v>269</v>
      </c>
      <c r="AO2" s="32" t="s">
        <v>270</v>
      </c>
      <c r="AP2" s="32" t="s">
        <v>271</v>
      </c>
      <c r="AQ2" s="32" t="s">
        <v>272</v>
      </c>
      <c r="AR2" s="32" t="s">
        <v>273</v>
      </c>
      <c r="AS2" s="32" t="s">
        <v>274</v>
      </c>
      <c r="AT2" s="32" t="s">
        <v>275</v>
      </c>
      <c r="AU2" s="32" t="s">
        <v>276</v>
      </c>
      <c r="AV2" s="32" t="s">
        <v>277</v>
      </c>
      <c r="AW2" s="32" t="s">
        <v>278</v>
      </c>
      <c r="AX2" s="32" t="s">
        <v>279</v>
      </c>
      <c r="AY2" s="32" t="s">
        <v>38</v>
      </c>
      <c r="AZ2" s="32" t="s">
        <v>283</v>
      </c>
      <c r="BA2" s="32" t="s">
        <v>284</v>
      </c>
      <c r="BB2" s="32" t="s">
        <v>285</v>
      </c>
      <c r="BC2" s="32" t="s">
        <v>286</v>
      </c>
      <c r="BD2" s="32" t="s">
        <v>287</v>
      </c>
      <c r="BE2" s="32" t="s">
        <v>288</v>
      </c>
      <c r="BF2" s="32" t="s">
        <v>289</v>
      </c>
      <c r="BG2" s="32" t="s">
        <v>290</v>
      </c>
      <c r="BH2" s="32" t="s">
        <v>291</v>
      </c>
      <c r="BI2" s="32" t="s">
        <v>292</v>
      </c>
      <c r="BJ2" s="32" t="s">
        <v>293</v>
      </c>
      <c r="BK2" s="32" t="s">
        <v>294</v>
      </c>
      <c r="BL2" s="32" t="s">
        <v>295</v>
      </c>
      <c r="BM2" s="32" t="s">
        <v>296</v>
      </c>
      <c r="BN2" s="32" t="s">
        <v>297</v>
      </c>
      <c r="BO2" s="32" t="s">
        <v>298</v>
      </c>
      <c r="BP2" s="32" t="s">
        <v>299</v>
      </c>
      <c r="BQ2" s="32" t="s">
        <v>300</v>
      </c>
      <c r="BR2" s="32" t="s">
        <v>301</v>
      </c>
      <c r="BS2" s="72" t="s">
        <v>48</v>
      </c>
      <c r="BT2" s="72" t="s">
        <v>362</v>
      </c>
      <c r="BU2" s="72" t="s">
        <v>362</v>
      </c>
      <c r="BV2" s="72" t="s">
        <v>362</v>
      </c>
      <c r="BW2" s="72" t="s">
        <v>362</v>
      </c>
    </row>
    <row r="3" spans="1:75" s="2" customFormat="1" ht="13.8" x14ac:dyDescent="0.3">
      <c r="A3" s="2" t="s">
        <v>122</v>
      </c>
      <c r="B3" s="2">
        <f>ROW()-2</f>
        <v>1</v>
      </c>
      <c r="C3" s="5">
        <f>$C$1</f>
        <v>44440</v>
      </c>
      <c r="D3" s="5">
        <f t="shared" ref="D3:F11" si="0">$C$1</f>
        <v>44440</v>
      </c>
      <c r="E3" s="5">
        <f t="shared" si="0"/>
        <v>44440</v>
      </c>
      <c r="F3" s="5">
        <f t="shared" si="0"/>
        <v>44440</v>
      </c>
      <c r="G3" s="2">
        <v>0</v>
      </c>
      <c r="H3" s="2">
        <v>0</v>
      </c>
      <c r="I3" s="2">
        <v>0</v>
      </c>
      <c r="J3" s="2">
        <v>0</v>
      </c>
      <c r="K3" s="6">
        <v>0</v>
      </c>
      <c r="L3" s="5">
        <f t="shared" ref="L3:L59" si="1">DATE(LEFT(M3,2),MID(M3,3,2),MID(M3,5,2))</f>
        <v>20613</v>
      </c>
      <c r="M3" s="4">
        <v>5606070207088</v>
      </c>
      <c r="N3" s="6" t="s">
        <v>565</v>
      </c>
      <c r="O3" s="6" t="s">
        <v>467</v>
      </c>
      <c r="P3" s="6" t="s">
        <v>468</v>
      </c>
      <c r="Q3" s="6" t="s">
        <v>568</v>
      </c>
      <c r="R3" s="4">
        <f>MIN(ROUNDDOWN((C3-L3)/365,0),80)</f>
        <v>65</v>
      </c>
      <c r="S3" s="6">
        <v>1000</v>
      </c>
      <c r="T3" s="6">
        <v>1000</v>
      </c>
      <c r="U3" s="2">
        <v>0</v>
      </c>
      <c r="V3" s="37">
        <v>5247</v>
      </c>
      <c r="W3" s="6" t="s">
        <v>302</v>
      </c>
      <c r="X3" s="6" t="s">
        <v>303</v>
      </c>
      <c r="Y3" s="4">
        <v>2000000</v>
      </c>
      <c r="Z3" s="2" t="s">
        <v>149</v>
      </c>
      <c r="AA3" s="2" t="s">
        <v>149</v>
      </c>
      <c r="AB3" s="3" t="s">
        <v>45</v>
      </c>
      <c r="AC3" s="3" t="s">
        <v>45</v>
      </c>
      <c r="AD3" s="3" t="s">
        <v>45</v>
      </c>
      <c r="AE3" s="2" t="s">
        <v>363</v>
      </c>
      <c r="AF3" s="2" t="s">
        <v>154</v>
      </c>
      <c r="AG3" s="4" t="s">
        <v>45</v>
      </c>
      <c r="AH3" s="4" t="s">
        <v>45</v>
      </c>
      <c r="AI3" s="4" t="s">
        <v>45</v>
      </c>
      <c r="AJ3" s="4" t="s">
        <v>45</v>
      </c>
      <c r="AK3" s="4" t="s">
        <v>45</v>
      </c>
      <c r="AL3" s="4" t="s">
        <v>45</v>
      </c>
      <c r="AM3" s="2" t="s">
        <v>45</v>
      </c>
      <c r="AN3" s="2">
        <v>0</v>
      </c>
      <c r="AO3" s="2" t="s">
        <v>45</v>
      </c>
      <c r="AP3" s="2" t="s">
        <v>45</v>
      </c>
      <c r="AQ3" s="2">
        <v>0</v>
      </c>
      <c r="AR3" s="2" t="s">
        <v>45</v>
      </c>
      <c r="AS3" s="2">
        <v>0</v>
      </c>
      <c r="AT3" s="3" t="s">
        <v>45</v>
      </c>
      <c r="AU3" s="2" t="s">
        <v>6</v>
      </c>
      <c r="AV3" s="2" t="s">
        <v>45</v>
      </c>
      <c r="AW3" s="2">
        <v>0</v>
      </c>
      <c r="AX3" s="2" t="s">
        <v>45</v>
      </c>
      <c r="AY3" s="2" t="s">
        <v>37</v>
      </c>
      <c r="AZ3" s="2">
        <v>0</v>
      </c>
      <c r="BA3" s="2">
        <v>0</v>
      </c>
      <c r="BB3" s="2">
        <v>0</v>
      </c>
      <c r="BG3" s="2" t="s">
        <v>306</v>
      </c>
      <c r="BH3" s="2" t="s">
        <v>27</v>
      </c>
      <c r="BI3" s="2" t="s">
        <v>27</v>
      </c>
      <c r="BJ3" s="2" t="s">
        <v>25</v>
      </c>
      <c r="BK3" s="2" t="s">
        <v>25</v>
      </c>
      <c r="BL3" s="2" t="s">
        <v>25</v>
      </c>
      <c r="BN3" s="2" t="s">
        <v>307</v>
      </c>
      <c r="BP3" s="2" t="s">
        <v>25</v>
      </c>
      <c r="BQ3" s="2" t="s">
        <v>308</v>
      </c>
      <c r="BS3" s="2" t="s">
        <v>122</v>
      </c>
      <c r="BT3" s="2" t="s">
        <v>364</v>
      </c>
      <c r="BU3" s="2" t="s">
        <v>365</v>
      </c>
      <c r="BV3" s="2" t="s">
        <v>366</v>
      </c>
      <c r="BW3" s="2" t="s">
        <v>367</v>
      </c>
    </row>
    <row r="4" spans="1:75" s="2" customFormat="1" ht="13.8" x14ac:dyDescent="0.3">
      <c r="A4" s="2" t="s">
        <v>122</v>
      </c>
      <c r="B4" s="2">
        <f t="shared" ref="B4:B59" si="2">ROW()-2</f>
        <v>2</v>
      </c>
      <c r="C4" s="5">
        <f t="shared" ref="C4:F59" si="3">$C$1</f>
        <v>44440</v>
      </c>
      <c r="D4" s="5">
        <f t="shared" si="0"/>
        <v>44440</v>
      </c>
      <c r="E4" s="5">
        <f t="shared" si="0"/>
        <v>44440</v>
      </c>
      <c r="F4" s="5">
        <f t="shared" si="0"/>
        <v>44440</v>
      </c>
      <c r="G4" s="6">
        <v>0</v>
      </c>
      <c r="H4" s="6">
        <v>0</v>
      </c>
      <c r="I4" s="6">
        <v>1</v>
      </c>
      <c r="J4" s="6">
        <v>0</v>
      </c>
      <c r="K4" s="6">
        <v>0</v>
      </c>
      <c r="L4" s="5">
        <f t="shared" si="1"/>
        <v>29711</v>
      </c>
      <c r="M4" s="4">
        <v>8105057186180</v>
      </c>
      <c r="N4" s="6" t="s">
        <v>566</v>
      </c>
      <c r="O4" s="6" t="s">
        <v>469</v>
      </c>
      <c r="P4" s="6" t="s">
        <v>470</v>
      </c>
      <c r="Q4" s="6" t="s">
        <v>569</v>
      </c>
      <c r="R4" s="4">
        <f t="shared" ref="R4:R59" si="4">MIN(ROUNDDOWN((C4-L4)/365,0),80)</f>
        <v>40</v>
      </c>
      <c r="S4" s="2">
        <v>1000</v>
      </c>
      <c r="T4" s="2">
        <v>1000</v>
      </c>
      <c r="U4" s="2">
        <v>0</v>
      </c>
      <c r="V4" s="6">
        <v>9301</v>
      </c>
      <c r="W4" s="6" t="s">
        <v>309</v>
      </c>
      <c r="X4" s="6" t="s">
        <v>310</v>
      </c>
      <c r="Y4" s="2">
        <v>23000000</v>
      </c>
      <c r="Z4" s="2" t="s">
        <v>149</v>
      </c>
      <c r="AA4" s="2" t="s">
        <v>149</v>
      </c>
      <c r="AB4" s="3" t="s">
        <v>45</v>
      </c>
      <c r="AC4" s="3" t="s">
        <v>45</v>
      </c>
      <c r="AD4" s="3" t="s">
        <v>45</v>
      </c>
      <c r="AE4" s="2" t="s">
        <v>57</v>
      </c>
      <c r="AF4" s="2" t="s">
        <v>154</v>
      </c>
      <c r="AG4" s="4" t="s">
        <v>45</v>
      </c>
      <c r="AH4" s="4" t="s">
        <v>46</v>
      </c>
      <c r="AI4" s="4" t="s">
        <v>45</v>
      </c>
      <c r="AJ4" s="4" t="s">
        <v>45</v>
      </c>
      <c r="AK4" s="4" t="s">
        <v>45</v>
      </c>
      <c r="AL4" s="4" t="s">
        <v>45</v>
      </c>
      <c r="AM4" s="2" t="s">
        <v>45</v>
      </c>
      <c r="AN4" s="2">
        <v>0</v>
      </c>
      <c r="AO4" s="2" t="s">
        <v>45</v>
      </c>
      <c r="AP4" s="2" t="s">
        <v>45</v>
      </c>
      <c r="AQ4" s="2">
        <v>0</v>
      </c>
      <c r="AR4" s="2" t="s">
        <v>45</v>
      </c>
      <c r="AS4" s="2">
        <v>0</v>
      </c>
      <c r="AT4" s="2" t="s">
        <v>45</v>
      </c>
      <c r="AU4" s="2" t="s">
        <v>6</v>
      </c>
      <c r="AV4" s="2" t="s">
        <v>45</v>
      </c>
      <c r="AW4" s="2">
        <v>0</v>
      </c>
      <c r="AX4" s="2" t="s">
        <v>45</v>
      </c>
      <c r="AY4" s="2" t="s">
        <v>39</v>
      </c>
      <c r="AZ4" s="2">
        <v>1</v>
      </c>
      <c r="BA4" s="2">
        <v>1</v>
      </c>
      <c r="BB4" s="2">
        <v>1</v>
      </c>
      <c r="BE4" s="3" t="s">
        <v>312</v>
      </c>
      <c r="BF4" s="2">
        <v>10</v>
      </c>
      <c r="BG4" s="2" t="s">
        <v>306</v>
      </c>
      <c r="BH4" s="6" t="s">
        <v>27</v>
      </c>
      <c r="BI4" s="2" t="s">
        <v>27</v>
      </c>
      <c r="BJ4" s="2" t="s">
        <v>25</v>
      </c>
      <c r="BK4" s="2" t="s">
        <v>25</v>
      </c>
      <c r="BL4" s="6" t="s">
        <v>25</v>
      </c>
      <c r="BM4" s="6"/>
      <c r="BN4" s="6" t="s">
        <v>307</v>
      </c>
      <c r="BO4" s="6"/>
      <c r="BP4" s="6" t="s">
        <v>25</v>
      </c>
      <c r="BQ4" s="6" t="s">
        <v>308</v>
      </c>
      <c r="BS4" s="2" t="s">
        <v>122</v>
      </c>
      <c r="BT4" s="2" t="s">
        <v>364</v>
      </c>
      <c r="BU4" s="2" t="s">
        <v>365</v>
      </c>
      <c r="BV4" s="2" t="s">
        <v>366</v>
      </c>
      <c r="BW4" s="2" t="s">
        <v>367</v>
      </c>
    </row>
    <row r="5" spans="1:75" s="2" customFormat="1" ht="13.8" x14ac:dyDescent="0.3">
      <c r="A5" s="2" t="s">
        <v>122</v>
      </c>
      <c r="B5" s="2">
        <f t="shared" si="2"/>
        <v>3</v>
      </c>
      <c r="C5" s="5">
        <f t="shared" si="3"/>
        <v>44440</v>
      </c>
      <c r="D5" s="5">
        <f t="shared" si="0"/>
        <v>44440</v>
      </c>
      <c r="E5" s="5">
        <f t="shared" si="0"/>
        <v>44440</v>
      </c>
      <c r="F5" s="5">
        <f t="shared" si="0"/>
        <v>44440</v>
      </c>
      <c r="G5" s="6">
        <v>0</v>
      </c>
      <c r="H5" s="6">
        <v>0</v>
      </c>
      <c r="I5" s="6">
        <v>0</v>
      </c>
      <c r="J5" s="6">
        <v>1</v>
      </c>
      <c r="K5" s="6">
        <v>0</v>
      </c>
      <c r="L5" s="5">
        <f t="shared" si="1"/>
        <v>21341</v>
      </c>
      <c r="M5" s="4">
        <v>5806051167083</v>
      </c>
      <c r="N5" s="6" t="s">
        <v>565</v>
      </c>
      <c r="O5" s="6" t="s">
        <v>471</v>
      </c>
      <c r="P5" s="6" t="s">
        <v>472</v>
      </c>
      <c r="Q5" s="6" t="s">
        <v>570</v>
      </c>
      <c r="R5" s="4">
        <f t="shared" si="4"/>
        <v>63</v>
      </c>
      <c r="S5" s="2">
        <v>1000</v>
      </c>
      <c r="T5" s="2">
        <v>1000</v>
      </c>
      <c r="U5" s="2">
        <v>0</v>
      </c>
      <c r="V5" s="6">
        <v>3201</v>
      </c>
      <c r="W5" s="6" t="s">
        <v>313</v>
      </c>
      <c r="X5" s="6" t="s">
        <v>314</v>
      </c>
      <c r="Y5" s="2">
        <v>2000000</v>
      </c>
      <c r="Z5" s="2" t="s">
        <v>149</v>
      </c>
      <c r="AA5" s="2" t="s">
        <v>149</v>
      </c>
      <c r="AB5" s="3" t="s">
        <v>45</v>
      </c>
      <c r="AC5" s="3" t="s">
        <v>45</v>
      </c>
      <c r="AD5" s="3" t="s">
        <v>45</v>
      </c>
      <c r="AE5" s="2" t="s">
        <v>61</v>
      </c>
      <c r="AF5" s="2" t="s">
        <v>154</v>
      </c>
      <c r="AG5" s="4" t="s">
        <v>45</v>
      </c>
      <c r="AH5" s="4" t="s">
        <v>45</v>
      </c>
      <c r="AI5" s="4" t="s">
        <v>46</v>
      </c>
      <c r="AJ5" s="4" t="s">
        <v>45</v>
      </c>
      <c r="AK5" s="4" t="s">
        <v>45</v>
      </c>
      <c r="AL5" s="10" t="s">
        <v>315</v>
      </c>
      <c r="AM5" s="2" t="s">
        <v>45</v>
      </c>
      <c r="AN5" s="2">
        <v>0</v>
      </c>
      <c r="AO5" s="2" t="s">
        <v>45</v>
      </c>
      <c r="AP5" s="2" t="s">
        <v>45</v>
      </c>
      <c r="AQ5" s="2">
        <v>0</v>
      </c>
      <c r="AR5" s="2" t="s">
        <v>45</v>
      </c>
      <c r="AS5" s="2">
        <v>0</v>
      </c>
      <c r="AT5" s="2" t="s">
        <v>45</v>
      </c>
      <c r="AU5" s="2" t="s">
        <v>6</v>
      </c>
      <c r="AV5" s="2" t="s">
        <v>45</v>
      </c>
      <c r="AW5" s="2">
        <v>0</v>
      </c>
      <c r="AX5" s="2" t="s">
        <v>45</v>
      </c>
      <c r="AY5" s="2" t="s">
        <v>39</v>
      </c>
      <c r="AZ5" s="2">
        <v>0</v>
      </c>
      <c r="BA5" s="2">
        <v>1</v>
      </c>
      <c r="BB5" s="2">
        <v>0</v>
      </c>
      <c r="BE5" s="3"/>
      <c r="BG5" s="2" t="s">
        <v>306</v>
      </c>
      <c r="BH5" s="6" t="s">
        <v>27</v>
      </c>
      <c r="BI5" s="2" t="s">
        <v>27</v>
      </c>
      <c r="BJ5" s="2" t="s">
        <v>25</v>
      </c>
      <c r="BK5" s="2" t="s">
        <v>25</v>
      </c>
      <c r="BL5" s="6" t="s">
        <v>25</v>
      </c>
      <c r="BM5" s="6"/>
      <c r="BN5" s="6" t="s">
        <v>307</v>
      </c>
      <c r="BO5" s="6"/>
      <c r="BP5" s="6" t="s">
        <v>25</v>
      </c>
      <c r="BQ5" s="6" t="s">
        <v>308</v>
      </c>
      <c r="BS5" s="2" t="s">
        <v>122</v>
      </c>
      <c r="BT5" s="2" t="s">
        <v>364</v>
      </c>
      <c r="BU5" s="2" t="s">
        <v>365</v>
      </c>
      <c r="BV5" s="2" t="s">
        <v>366</v>
      </c>
      <c r="BW5" s="2" t="s">
        <v>367</v>
      </c>
    </row>
    <row r="6" spans="1:75" s="2" customFormat="1" ht="13.8" x14ac:dyDescent="0.3">
      <c r="A6" s="2" t="s">
        <v>122</v>
      </c>
      <c r="B6" s="2">
        <f t="shared" si="2"/>
        <v>4</v>
      </c>
      <c r="C6" s="5">
        <f t="shared" si="3"/>
        <v>44440</v>
      </c>
      <c r="D6" s="5">
        <f t="shared" si="0"/>
        <v>44440</v>
      </c>
      <c r="E6" s="5">
        <f t="shared" si="0"/>
        <v>44440</v>
      </c>
      <c r="F6" s="5">
        <f t="shared" si="0"/>
        <v>44440</v>
      </c>
      <c r="G6" s="6">
        <v>0</v>
      </c>
      <c r="H6" s="6">
        <v>0</v>
      </c>
      <c r="I6" s="6">
        <v>0</v>
      </c>
      <c r="J6" s="6">
        <v>0</v>
      </c>
      <c r="K6" s="6">
        <v>1</v>
      </c>
      <c r="L6" s="5">
        <f t="shared" si="1"/>
        <v>28410</v>
      </c>
      <c r="M6" s="4">
        <v>7710125453081</v>
      </c>
      <c r="N6" s="6" t="s">
        <v>566</v>
      </c>
      <c r="O6" s="6" t="s">
        <v>473</v>
      </c>
      <c r="P6" s="6" t="s">
        <v>474</v>
      </c>
      <c r="Q6" s="6" t="s">
        <v>571</v>
      </c>
      <c r="R6" s="4">
        <f t="shared" si="4"/>
        <v>43</v>
      </c>
      <c r="S6" s="2">
        <v>1000</v>
      </c>
      <c r="T6" s="2">
        <v>1000</v>
      </c>
      <c r="U6" s="2">
        <v>0</v>
      </c>
      <c r="V6" s="6">
        <v>3610</v>
      </c>
      <c r="W6" s="6" t="s">
        <v>316</v>
      </c>
      <c r="X6" s="6" t="s">
        <v>314</v>
      </c>
      <c r="Y6" s="2">
        <v>2000000</v>
      </c>
      <c r="Z6" s="2" t="s">
        <v>149</v>
      </c>
      <c r="AA6" s="2" t="s">
        <v>149</v>
      </c>
      <c r="AB6" s="3" t="s">
        <v>45</v>
      </c>
      <c r="AC6" s="3" t="s">
        <v>45</v>
      </c>
      <c r="AD6" s="3" t="s">
        <v>45</v>
      </c>
      <c r="AE6" s="2" t="s">
        <v>64</v>
      </c>
      <c r="AF6" s="2" t="s">
        <v>154</v>
      </c>
      <c r="AG6" s="4" t="s">
        <v>46</v>
      </c>
      <c r="AH6" s="4" t="s">
        <v>45</v>
      </c>
      <c r="AI6" s="4" t="s">
        <v>45</v>
      </c>
      <c r="AJ6" s="4" t="s">
        <v>45</v>
      </c>
      <c r="AK6" s="4" t="s">
        <v>45</v>
      </c>
      <c r="AL6" s="10" t="s">
        <v>317</v>
      </c>
      <c r="AM6" s="2" t="s">
        <v>45</v>
      </c>
      <c r="AN6" s="2">
        <v>0</v>
      </c>
      <c r="AO6" s="2" t="s">
        <v>45</v>
      </c>
      <c r="AP6" s="2" t="s">
        <v>45</v>
      </c>
      <c r="AQ6" s="2">
        <v>0</v>
      </c>
      <c r="AR6" s="2" t="s">
        <v>45</v>
      </c>
      <c r="AS6" s="2">
        <v>0</v>
      </c>
      <c r="AT6" s="2" t="s">
        <v>45</v>
      </c>
      <c r="AU6" s="2" t="s">
        <v>6</v>
      </c>
      <c r="AV6" s="2" t="s">
        <v>45</v>
      </c>
      <c r="AW6" s="2">
        <v>0</v>
      </c>
      <c r="AX6" s="2" t="s">
        <v>45</v>
      </c>
      <c r="AY6" s="2" t="s">
        <v>39</v>
      </c>
      <c r="AZ6" s="2">
        <v>0</v>
      </c>
      <c r="BA6" s="2">
        <v>0</v>
      </c>
      <c r="BB6" s="2">
        <v>0</v>
      </c>
      <c r="BE6" s="3" t="s">
        <v>318</v>
      </c>
      <c r="BF6" s="2">
        <v>12</v>
      </c>
      <c r="BG6" s="2" t="s">
        <v>306</v>
      </c>
      <c r="BH6" s="6" t="s">
        <v>27</v>
      </c>
      <c r="BI6" s="2" t="s">
        <v>27</v>
      </c>
      <c r="BJ6" s="2" t="s">
        <v>25</v>
      </c>
      <c r="BK6" s="2" t="s">
        <v>25</v>
      </c>
      <c r="BL6" s="6" t="s">
        <v>25</v>
      </c>
      <c r="BM6" s="6"/>
      <c r="BN6" s="6" t="s">
        <v>307</v>
      </c>
      <c r="BO6" s="6"/>
      <c r="BP6" s="6" t="s">
        <v>25</v>
      </c>
      <c r="BQ6" s="6" t="s">
        <v>308</v>
      </c>
      <c r="BS6" s="2" t="s">
        <v>122</v>
      </c>
      <c r="BT6" s="2" t="s">
        <v>364</v>
      </c>
      <c r="BU6" s="2" t="s">
        <v>365</v>
      </c>
      <c r="BV6" s="2" t="s">
        <v>366</v>
      </c>
      <c r="BW6" s="2" t="s">
        <v>367</v>
      </c>
    </row>
    <row r="7" spans="1:75" s="2" customFormat="1" ht="13.8" x14ac:dyDescent="0.3">
      <c r="A7" s="2" t="s">
        <v>122</v>
      </c>
      <c r="B7" s="2">
        <f t="shared" si="2"/>
        <v>5</v>
      </c>
      <c r="C7" s="5">
        <f t="shared" si="3"/>
        <v>44440</v>
      </c>
      <c r="D7" s="5">
        <f t="shared" si="0"/>
        <v>44440</v>
      </c>
      <c r="E7" s="5">
        <f t="shared" si="0"/>
        <v>44440</v>
      </c>
      <c r="F7" s="5">
        <f t="shared" si="0"/>
        <v>44440</v>
      </c>
      <c r="G7" s="6">
        <v>0</v>
      </c>
      <c r="H7" s="6">
        <v>0</v>
      </c>
      <c r="I7" s="6">
        <v>1</v>
      </c>
      <c r="J7" s="6">
        <v>1</v>
      </c>
      <c r="K7" s="6">
        <v>1</v>
      </c>
      <c r="L7" s="5">
        <f t="shared" si="1"/>
        <v>28463</v>
      </c>
      <c r="M7" s="63">
        <v>7712046027184</v>
      </c>
      <c r="N7" s="6" t="s">
        <v>566</v>
      </c>
      <c r="O7" s="6" t="s">
        <v>475</v>
      </c>
      <c r="P7" s="6" t="s">
        <v>476</v>
      </c>
      <c r="Q7" s="6" t="s">
        <v>571</v>
      </c>
      <c r="R7" s="4">
        <f t="shared" si="4"/>
        <v>43</v>
      </c>
      <c r="S7" s="2">
        <v>1000</v>
      </c>
      <c r="T7" s="2">
        <v>1000</v>
      </c>
      <c r="U7" s="2">
        <v>0</v>
      </c>
      <c r="V7" s="6">
        <v>3610</v>
      </c>
      <c r="W7" s="6" t="s">
        <v>316</v>
      </c>
      <c r="X7" s="6" t="s">
        <v>314</v>
      </c>
      <c r="Y7" s="2">
        <v>2000000</v>
      </c>
      <c r="Z7" s="2" t="s">
        <v>149</v>
      </c>
      <c r="AA7" s="2" t="s">
        <v>149</v>
      </c>
      <c r="AB7" s="3" t="s">
        <v>45</v>
      </c>
      <c r="AC7" s="3" t="s">
        <v>45</v>
      </c>
      <c r="AD7" s="3" t="s">
        <v>45</v>
      </c>
      <c r="AE7" s="2" t="s">
        <v>69</v>
      </c>
      <c r="AF7" s="2" t="s">
        <v>154</v>
      </c>
      <c r="AG7" s="4" t="s">
        <v>45</v>
      </c>
      <c r="AH7" s="4" t="s">
        <v>45</v>
      </c>
      <c r="AI7" s="4" t="s">
        <v>45</v>
      </c>
      <c r="AJ7" s="4" t="s">
        <v>46</v>
      </c>
      <c r="AK7" s="4" t="s">
        <v>45</v>
      </c>
      <c r="AL7" s="6" t="s">
        <v>319</v>
      </c>
      <c r="AM7" s="2" t="s">
        <v>45</v>
      </c>
      <c r="AN7" s="2">
        <v>0</v>
      </c>
      <c r="AO7" s="2" t="s">
        <v>45</v>
      </c>
      <c r="AP7" s="2" t="s">
        <v>45</v>
      </c>
      <c r="AQ7" s="2">
        <v>0</v>
      </c>
      <c r="AR7" s="2" t="s">
        <v>45</v>
      </c>
      <c r="AS7" s="2">
        <v>0</v>
      </c>
      <c r="AT7" s="2" t="s">
        <v>46</v>
      </c>
      <c r="AU7" s="2" t="s">
        <v>5</v>
      </c>
      <c r="AV7" s="2" t="s">
        <v>45</v>
      </c>
      <c r="AW7" s="2">
        <v>0</v>
      </c>
      <c r="AX7" s="2" t="s">
        <v>45</v>
      </c>
      <c r="AY7" s="2" t="s">
        <v>37</v>
      </c>
      <c r="AZ7" s="2">
        <v>0</v>
      </c>
      <c r="BA7" s="2">
        <v>1</v>
      </c>
      <c r="BB7" s="2">
        <v>0</v>
      </c>
      <c r="BE7" s="3" t="s">
        <v>321</v>
      </c>
      <c r="BF7" s="2">
        <v>20</v>
      </c>
      <c r="BG7" s="2" t="s">
        <v>306</v>
      </c>
      <c r="BH7" s="6" t="s">
        <v>27</v>
      </c>
      <c r="BI7" s="2" t="s">
        <v>27</v>
      </c>
      <c r="BJ7" s="2" t="s">
        <v>25</v>
      </c>
      <c r="BK7" s="2" t="s">
        <v>25</v>
      </c>
      <c r="BL7" s="6" t="s">
        <v>25</v>
      </c>
      <c r="BM7" s="6"/>
      <c r="BN7" s="6" t="s">
        <v>307</v>
      </c>
      <c r="BO7" s="6"/>
      <c r="BP7" s="6" t="s">
        <v>25</v>
      </c>
      <c r="BQ7" s="6" t="s">
        <v>308</v>
      </c>
      <c r="BS7" s="2" t="s">
        <v>122</v>
      </c>
      <c r="BT7" s="2" t="s">
        <v>364</v>
      </c>
      <c r="BU7" s="2" t="s">
        <v>365</v>
      </c>
      <c r="BV7" s="2" t="s">
        <v>366</v>
      </c>
      <c r="BW7" s="2" t="s">
        <v>367</v>
      </c>
    </row>
    <row r="8" spans="1:75" s="2" customFormat="1" ht="13.8" x14ac:dyDescent="0.3">
      <c r="A8" s="2" t="s">
        <v>122</v>
      </c>
      <c r="B8" s="2">
        <f t="shared" si="2"/>
        <v>6</v>
      </c>
      <c r="C8" s="5">
        <f t="shared" si="3"/>
        <v>44440</v>
      </c>
      <c r="D8" s="5">
        <f t="shared" si="0"/>
        <v>44440</v>
      </c>
      <c r="E8" s="5">
        <f t="shared" si="0"/>
        <v>44440</v>
      </c>
      <c r="F8" s="5">
        <f t="shared" si="0"/>
        <v>44440</v>
      </c>
      <c r="G8" s="6">
        <v>0</v>
      </c>
      <c r="H8" s="6">
        <v>0</v>
      </c>
      <c r="I8" s="6">
        <v>2</v>
      </c>
      <c r="J8" s="6">
        <v>0</v>
      </c>
      <c r="K8" s="6">
        <v>0</v>
      </c>
      <c r="L8" s="5">
        <f t="shared" si="1"/>
        <v>33651</v>
      </c>
      <c r="M8" s="4">
        <v>9202171211082</v>
      </c>
      <c r="N8" s="6" t="s">
        <v>565</v>
      </c>
      <c r="O8" s="6" t="s">
        <v>477</v>
      </c>
      <c r="P8" s="6" t="s">
        <v>478</v>
      </c>
      <c r="Q8" s="6" t="s">
        <v>572</v>
      </c>
      <c r="R8" s="4">
        <f t="shared" si="4"/>
        <v>29</v>
      </c>
      <c r="S8" s="2">
        <v>1000</v>
      </c>
      <c r="T8" s="2">
        <v>1000</v>
      </c>
      <c r="U8" s="2">
        <v>0</v>
      </c>
      <c r="V8" s="6">
        <v>2193</v>
      </c>
      <c r="W8" s="6" t="s">
        <v>322</v>
      </c>
      <c r="X8" s="6" t="s">
        <v>323</v>
      </c>
      <c r="Y8" s="2">
        <v>2000000</v>
      </c>
      <c r="Z8" s="2" t="s">
        <v>149</v>
      </c>
      <c r="AA8" s="2" t="s">
        <v>149</v>
      </c>
      <c r="AB8" s="3" t="s">
        <v>45</v>
      </c>
      <c r="AC8" s="3" t="s">
        <v>45</v>
      </c>
      <c r="AD8" s="3" t="s">
        <v>45</v>
      </c>
      <c r="AE8" s="2" t="s">
        <v>72</v>
      </c>
      <c r="AF8" s="2" t="s">
        <v>154</v>
      </c>
      <c r="AG8" s="3" t="s">
        <v>46</v>
      </c>
      <c r="AH8" s="3" t="s">
        <v>46</v>
      </c>
      <c r="AI8" s="3" t="s">
        <v>46</v>
      </c>
      <c r="AJ8" s="3" t="s">
        <v>46</v>
      </c>
      <c r="AK8" s="3" t="s">
        <v>45</v>
      </c>
      <c r="AL8" s="6" t="s">
        <v>324</v>
      </c>
      <c r="AM8" s="2" t="s">
        <v>45</v>
      </c>
      <c r="AN8" s="2">
        <v>0</v>
      </c>
      <c r="AO8" s="2" t="s">
        <v>45</v>
      </c>
      <c r="AP8" s="2" t="s">
        <v>45</v>
      </c>
      <c r="AQ8" s="2">
        <v>0</v>
      </c>
      <c r="AR8" s="2" t="s">
        <v>45</v>
      </c>
      <c r="AS8" s="2">
        <v>0</v>
      </c>
      <c r="AT8" s="2" t="s">
        <v>45</v>
      </c>
      <c r="AU8" s="2" t="s">
        <v>368</v>
      </c>
      <c r="AV8" s="2" t="s">
        <v>45</v>
      </c>
      <c r="AW8" s="2">
        <v>0</v>
      </c>
      <c r="AX8" s="2" t="s">
        <v>45</v>
      </c>
      <c r="AY8" s="2" t="s">
        <v>37</v>
      </c>
      <c r="AZ8" s="2">
        <v>0</v>
      </c>
      <c r="BA8" s="2">
        <v>0</v>
      </c>
      <c r="BB8" s="2">
        <v>0</v>
      </c>
      <c r="BE8" s="3"/>
      <c r="BG8" s="2" t="s">
        <v>306</v>
      </c>
      <c r="BH8" s="6" t="s">
        <v>27</v>
      </c>
      <c r="BI8" s="2" t="s">
        <v>27</v>
      </c>
      <c r="BJ8" s="2" t="s">
        <v>25</v>
      </c>
      <c r="BK8" s="2" t="s">
        <v>25</v>
      </c>
      <c r="BL8" s="6" t="s">
        <v>25</v>
      </c>
      <c r="BM8" s="6"/>
      <c r="BN8" s="6" t="s">
        <v>307</v>
      </c>
      <c r="BO8" s="6"/>
      <c r="BP8" s="6" t="s">
        <v>25</v>
      </c>
      <c r="BQ8" s="6" t="s">
        <v>308</v>
      </c>
      <c r="BS8" s="2" t="s">
        <v>122</v>
      </c>
      <c r="BT8" s="2" t="s">
        <v>364</v>
      </c>
      <c r="BU8" s="2" t="s">
        <v>365</v>
      </c>
      <c r="BV8" s="2" t="s">
        <v>366</v>
      </c>
      <c r="BW8" s="2" t="s">
        <v>367</v>
      </c>
    </row>
    <row r="9" spans="1:75" s="2" customFormat="1" ht="13.8" x14ac:dyDescent="0.3">
      <c r="A9" s="2" t="s">
        <v>122</v>
      </c>
      <c r="B9" s="2">
        <f t="shared" si="2"/>
        <v>7</v>
      </c>
      <c r="C9" s="5">
        <f t="shared" si="3"/>
        <v>44440</v>
      </c>
      <c r="D9" s="5">
        <f t="shared" si="0"/>
        <v>44440</v>
      </c>
      <c r="E9" s="5">
        <f t="shared" si="0"/>
        <v>44440</v>
      </c>
      <c r="F9" s="5">
        <f t="shared" si="0"/>
        <v>44440</v>
      </c>
      <c r="G9" s="6">
        <v>0</v>
      </c>
      <c r="H9" s="6">
        <v>0</v>
      </c>
      <c r="I9" s="6">
        <v>1</v>
      </c>
      <c r="J9" s="6">
        <v>1</v>
      </c>
      <c r="K9" s="6">
        <v>0</v>
      </c>
      <c r="L9" s="5">
        <f t="shared" si="1"/>
        <v>33659</v>
      </c>
      <c r="M9" s="63">
        <v>9202256345086</v>
      </c>
      <c r="N9" s="6" t="s">
        <v>565</v>
      </c>
      <c r="O9" s="6" t="s">
        <v>479</v>
      </c>
      <c r="P9" s="6" t="s">
        <v>480</v>
      </c>
      <c r="Q9" s="6" t="s">
        <v>572</v>
      </c>
      <c r="R9" s="4">
        <f t="shared" si="4"/>
        <v>29</v>
      </c>
      <c r="S9" s="2">
        <v>1000</v>
      </c>
      <c r="T9" s="2">
        <v>1000</v>
      </c>
      <c r="U9" s="2">
        <v>0</v>
      </c>
      <c r="V9" s="37">
        <v>2090</v>
      </c>
      <c r="W9" s="6" t="s">
        <v>326</v>
      </c>
      <c r="X9" s="6" t="s">
        <v>323</v>
      </c>
      <c r="Y9" s="2">
        <v>2000000</v>
      </c>
      <c r="Z9" s="2" t="s">
        <v>149</v>
      </c>
      <c r="AA9" s="2" t="s">
        <v>149</v>
      </c>
      <c r="AB9" s="3" t="s">
        <v>45</v>
      </c>
      <c r="AC9" s="3" t="s">
        <v>45</v>
      </c>
      <c r="AD9" s="3" t="s">
        <v>45</v>
      </c>
      <c r="AE9" s="2" t="s">
        <v>75</v>
      </c>
      <c r="AF9" s="2" t="s">
        <v>154</v>
      </c>
      <c r="AG9" s="4" t="s">
        <v>45</v>
      </c>
      <c r="AH9" s="4" t="s">
        <v>45</v>
      </c>
      <c r="AI9" s="4" t="s">
        <v>45</v>
      </c>
      <c r="AJ9" s="4" t="s">
        <v>45</v>
      </c>
      <c r="AK9" s="4" t="s">
        <v>45</v>
      </c>
      <c r="AL9" s="6" t="s">
        <v>327</v>
      </c>
      <c r="AM9" s="2" t="s">
        <v>45</v>
      </c>
      <c r="AN9" s="2">
        <v>0</v>
      </c>
      <c r="AO9" s="2" t="s">
        <v>45</v>
      </c>
      <c r="AP9" s="2" t="s">
        <v>45</v>
      </c>
      <c r="AQ9" s="2">
        <v>0</v>
      </c>
      <c r="AR9" s="2" t="s">
        <v>45</v>
      </c>
      <c r="AS9" s="2">
        <v>0</v>
      </c>
      <c r="AT9" s="2" t="s">
        <v>45</v>
      </c>
      <c r="AU9" s="2" t="s">
        <v>6</v>
      </c>
      <c r="AV9" s="2" t="s">
        <v>45</v>
      </c>
      <c r="AW9" s="2">
        <v>0</v>
      </c>
      <c r="AX9" s="2" t="s">
        <v>45</v>
      </c>
      <c r="AY9" s="2" t="s">
        <v>37</v>
      </c>
      <c r="AZ9" s="2">
        <v>0</v>
      </c>
      <c r="BA9" s="2">
        <v>0</v>
      </c>
      <c r="BB9" s="2">
        <v>0</v>
      </c>
      <c r="BE9" s="3"/>
      <c r="BG9" s="2" t="s">
        <v>306</v>
      </c>
      <c r="BH9" s="6" t="s">
        <v>27</v>
      </c>
      <c r="BI9" s="2" t="s">
        <v>27</v>
      </c>
      <c r="BJ9" s="2" t="s">
        <v>25</v>
      </c>
      <c r="BK9" s="2" t="s">
        <v>25</v>
      </c>
      <c r="BL9" s="6" t="s">
        <v>25</v>
      </c>
      <c r="BM9" s="6"/>
      <c r="BN9" s="6" t="s">
        <v>307</v>
      </c>
      <c r="BO9" s="6"/>
      <c r="BP9" s="6" t="s">
        <v>25</v>
      </c>
      <c r="BQ9" s="6" t="s">
        <v>308</v>
      </c>
      <c r="BS9" s="2" t="s">
        <v>122</v>
      </c>
      <c r="BT9" s="2" t="s">
        <v>364</v>
      </c>
      <c r="BU9" s="2" t="s">
        <v>365</v>
      </c>
      <c r="BV9" s="2" t="s">
        <v>366</v>
      </c>
      <c r="BW9" s="2" t="s">
        <v>367</v>
      </c>
    </row>
    <row r="10" spans="1:75" s="2" customFormat="1" ht="27.6" x14ac:dyDescent="0.3">
      <c r="A10" s="2" t="s">
        <v>122</v>
      </c>
      <c r="B10" s="2">
        <f t="shared" si="2"/>
        <v>8</v>
      </c>
      <c r="C10" s="5">
        <f t="shared" si="3"/>
        <v>44440</v>
      </c>
      <c r="D10" s="5">
        <f t="shared" si="0"/>
        <v>44440</v>
      </c>
      <c r="E10" s="5">
        <f t="shared" si="0"/>
        <v>44440</v>
      </c>
      <c r="F10" s="5">
        <f t="shared" si="0"/>
        <v>44440</v>
      </c>
      <c r="G10" s="6">
        <v>0</v>
      </c>
      <c r="H10" s="6">
        <v>0</v>
      </c>
      <c r="I10" s="6">
        <v>0</v>
      </c>
      <c r="J10" s="6">
        <v>2</v>
      </c>
      <c r="K10" s="6">
        <v>0</v>
      </c>
      <c r="L10" s="5">
        <f t="shared" si="1"/>
        <v>19798</v>
      </c>
      <c r="M10" s="4">
        <v>5403150208081</v>
      </c>
      <c r="N10" s="6" t="s">
        <v>565</v>
      </c>
      <c r="O10" s="6" t="s">
        <v>481</v>
      </c>
      <c r="P10" s="6" t="s">
        <v>482</v>
      </c>
      <c r="Q10" s="6" t="s">
        <v>569</v>
      </c>
      <c r="R10" s="4">
        <f t="shared" si="4"/>
        <v>67</v>
      </c>
      <c r="S10" s="2">
        <v>1000</v>
      </c>
      <c r="T10" s="2">
        <v>1000</v>
      </c>
      <c r="U10" s="2">
        <v>0</v>
      </c>
      <c r="V10" s="6">
        <v>7130</v>
      </c>
      <c r="W10" s="6" t="s">
        <v>328</v>
      </c>
      <c r="X10" s="6" t="s">
        <v>329</v>
      </c>
      <c r="Y10" s="2">
        <v>2000000</v>
      </c>
      <c r="Z10" s="2" t="s">
        <v>149</v>
      </c>
      <c r="AA10" s="2" t="s">
        <v>149</v>
      </c>
      <c r="AB10" s="3" t="s">
        <v>45</v>
      </c>
      <c r="AC10" s="3" t="s">
        <v>45</v>
      </c>
      <c r="AD10" s="3" t="s">
        <v>45</v>
      </c>
      <c r="AE10" s="2" t="s">
        <v>78</v>
      </c>
      <c r="AF10" s="2" t="s">
        <v>154</v>
      </c>
      <c r="AG10" s="4" t="s">
        <v>45</v>
      </c>
      <c r="AH10" s="4" t="s">
        <v>45</v>
      </c>
      <c r="AI10" s="4" t="s">
        <v>45</v>
      </c>
      <c r="AJ10" s="4" t="s">
        <v>45</v>
      </c>
      <c r="AK10" s="4" t="s">
        <v>46</v>
      </c>
      <c r="AL10" s="10" t="s">
        <v>330</v>
      </c>
      <c r="AM10" s="2" t="s">
        <v>45</v>
      </c>
      <c r="AN10" s="2">
        <v>0</v>
      </c>
      <c r="AO10" s="2" t="s">
        <v>45</v>
      </c>
      <c r="AP10" s="2" t="s">
        <v>45</v>
      </c>
      <c r="AQ10" s="2">
        <v>0</v>
      </c>
      <c r="AR10" s="2" t="s">
        <v>45</v>
      </c>
      <c r="AS10" s="2">
        <v>0</v>
      </c>
      <c r="AT10" s="2" t="s">
        <v>45</v>
      </c>
      <c r="AU10" s="2" t="s">
        <v>6</v>
      </c>
      <c r="AV10" s="2" t="s">
        <v>45</v>
      </c>
      <c r="AW10" s="2">
        <v>0</v>
      </c>
      <c r="AX10" s="2" t="s">
        <v>45</v>
      </c>
      <c r="AY10" s="2" t="s">
        <v>37</v>
      </c>
      <c r="AZ10" s="2">
        <v>0</v>
      </c>
      <c r="BA10" s="2">
        <v>1</v>
      </c>
      <c r="BB10" s="2">
        <v>1</v>
      </c>
      <c r="BE10" s="3"/>
      <c r="BG10" s="2" t="s">
        <v>306</v>
      </c>
      <c r="BH10" s="6" t="s">
        <v>27</v>
      </c>
      <c r="BI10" s="2" t="s">
        <v>27</v>
      </c>
      <c r="BJ10" s="2" t="s">
        <v>25</v>
      </c>
      <c r="BK10" s="2" t="s">
        <v>25</v>
      </c>
      <c r="BL10" s="6" t="s">
        <v>25</v>
      </c>
      <c r="BM10" s="6"/>
      <c r="BN10" s="6" t="s">
        <v>307</v>
      </c>
      <c r="BO10" s="6"/>
      <c r="BP10" s="6" t="s">
        <v>25</v>
      </c>
      <c r="BQ10" s="6" t="s">
        <v>308</v>
      </c>
      <c r="BS10" s="2" t="s">
        <v>122</v>
      </c>
      <c r="BT10" s="2" t="s">
        <v>364</v>
      </c>
      <c r="BU10" s="2" t="s">
        <v>365</v>
      </c>
      <c r="BV10" s="2" t="s">
        <v>366</v>
      </c>
      <c r="BW10" s="2" t="s">
        <v>367</v>
      </c>
    </row>
    <row r="11" spans="1:75" s="2" customFormat="1" ht="13.8" x14ac:dyDescent="0.3">
      <c r="A11" s="2" t="s">
        <v>122</v>
      </c>
      <c r="B11" s="2">
        <f t="shared" si="2"/>
        <v>9</v>
      </c>
      <c r="C11" s="5">
        <f t="shared" si="3"/>
        <v>44440</v>
      </c>
      <c r="D11" s="5">
        <f t="shared" si="0"/>
        <v>44440</v>
      </c>
      <c r="E11" s="5">
        <f t="shared" si="0"/>
        <v>44440</v>
      </c>
      <c r="F11" s="5">
        <f t="shared" si="0"/>
        <v>44440</v>
      </c>
      <c r="G11" s="6">
        <v>1</v>
      </c>
      <c r="H11" s="6">
        <v>0</v>
      </c>
      <c r="I11" s="6">
        <v>0</v>
      </c>
      <c r="J11" s="6">
        <v>0</v>
      </c>
      <c r="K11" s="6">
        <v>0</v>
      </c>
      <c r="L11" s="5">
        <f t="shared" si="1"/>
        <v>14643</v>
      </c>
      <c r="M11" s="4">
        <v>4002025238082</v>
      </c>
      <c r="N11" s="6" t="s">
        <v>566</v>
      </c>
      <c r="O11" s="6" t="s">
        <v>483</v>
      </c>
      <c r="P11" s="6" t="s">
        <v>484</v>
      </c>
      <c r="Q11" s="6" t="s">
        <v>572</v>
      </c>
      <c r="R11" s="4">
        <f t="shared" si="4"/>
        <v>80</v>
      </c>
      <c r="S11" s="2">
        <v>1000</v>
      </c>
      <c r="T11" s="2">
        <v>1000</v>
      </c>
      <c r="U11" s="2">
        <v>0</v>
      </c>
      <c r="V11" s="6">
        <v>7130</v>
      </c>
      <c r="W11" s="6" t="s">
        <v>328</v>
      </c>
      <c r="X11" s="6" t="s">
        <v>329</v>
      </c>
      <c r="Y11" s="19">
        <v>14375001</v>
      </c>
      <c r="Z11" s="2" t="s">
        <v>149</v>
      </c>
      <c r="AA11" s="2" t="s">
        <v>149</v>
      </c>
      <c r="AB11" s="3" t="s">
        <v>45</v>
      </c>
      <c r="AC11" s="3" t="s">
        <v>45</v>
      </c>
      <c r="AD11" s="3" t="s">
        <v>45</v>
      </c>
      <c r="AE11" s="2" t="s">
        <v>85</v>
      </c>
      <c r="AF11" s="2" t="s">
        <v>154</v>
      </c>
      <c r="AG11" s="4" t="s">
        <v>45</v>
      </c>
      <c r="AH11" s="4" t="s">
        <v>45</v>
      </c>
      <c r="AI11" s="4" t="s">
        <v>45</v>
      </c>
      <c r="AJ11" s="4" t="s">
        <v>45</v>
      </c>
      <c r="AK11" s="4" t="s">
        <v>45</v>
      </c>
      <c r="AL11" s="3" t="s">
        <v>45</v>
      </c>
      <c r="AM11" s="2" t="s">
        <v>45</v>
      </c>
      <c r="AN11" s="2">
        <v>0</v>
      </c>
      <c r="AO11" s="2" t="s">
        <v>45</v>
      </c>
      <c r="AP11" s="2" t="s">
        <v>45</v>
      </c>
      <c r="AQ11" s="2">
        <v>0</v>
      </c>
      <c r="AR11" s="2" t="s">
        <v>45</v>
      </c>
      <c r="AS11" s="2">
        <v>0</v>
      </c>
      <c r="AT11" s="2" t="s">
        <v>45</v>
      </c>
      <c r="AU11" s="2" t="s">
        <v>6</v>
      </c>
      <c r="AV11" s="2" t="s">
        <v>45</v>
      </c>
      <c r="AW11" s="2">
        <v>0</v>
      </c>
      <c r="AX11" s="2" t="s">
        <v>45</v>
      </c>
      <c r="AY11" s="2" t="s">
        <v>37</v>
      </c>
      <c r="AZ11" s="2">
        <v>0</v>
      </c>
      <c r="BA11" s="2">
        <v>1</v>
      </c>
      <c r="BB11" s="2">
        <v>0</v>
      </c>
      <c r="BE11" s="3" t="s">
        <v>331</v>
      </c>
      <c r="BF11" s="2">
        <v>21</v>
      </c>
      <c r="BG11" s="2" t="s">
        <v>306</v>
      </c>
      <c r="BH11" s="6" t="s">
        <v>27</v>
      </c>
      <c r="BI11" s="2" t="s">
        <v>27</v>
      </c>
      <c r="BJ11" s="2" t="s">
        <v>25</v>
      </c>
      <c r="BK11" s="2" t="s">
        <v>25</v>
      </c>
      <c r="BL11" s="6" t="s">
        <v>25</v>
      </c>
      <c r="BM11" s="6"/>
      <c r="BN11" s="6" t="s">
        <v>307</v>
      </c>
      <c r="BO11" s="6"/>
      <c r="BP11" s="6" t="s">
        <v>25</v>
      </c>
      <c r="BQ11" s="6" t="s">
        <v>308</v>
      </c>
      <c r="BS11" s="2" t="s">
        <v>122</v>
      </c>
      <c r="BT11" s="2" t="s">
        <v>364</v>
      </c>
      <c r="BU11" s="2" t="s">
        <v>365</v>
      </c>
      <c r="BV11" s="2" t="s">
        <v>366</v>
      </c>
      <c r="BW11" s="2" t="s">
        <v>367</v>
      </c>
    </row>
    <row r="12" spans="1:75" s="2" customFormat="1" ht="13.8" x14ac:dyDescent="0.3">
      <c r="A12" s="2" t="s">
        <v>122</v>
      </c>
      <c r="B12" s="2">
        <f t="shared" si="2"/>
        <v>10</v>
      </c>
      <c r="C12" s="5">
        <f t="shared" si="3"/>
        <v>44440</v>
      </c>
      <c r="D12" s="9">
        <v>43949</v>
      </c>
      <c r="E12" s="5">
        <f>$C$1</f>
        <v>44440</v>
      </c>
      <c r="F12" s="9">
        <v>43949</v>
      </c>
      <c r="G12" s="6">
        <v>0</v>
      </c>
      <c r="H12" s="6">
        <v>0</v>
      </c>
      <c r="I12" s="6">
        <v>1</v>
      </c>
      <c r="J12" s="6">
        <v>0</v>
      </c>
      <c r="K12" s="6">
        <v>0</v>
      </c>
      <c r="L12" s="5">
        <f t="shared" si="1"/>
        <v>14606</v>
      </c>
      <c r="M12" s="4">
        <v>3912275172081</v>
      </c>
      <c r="N12" s="6" t="s">
        <v>566</v>
      </c>
      <c r="O12" s="6" t="s">
        <v>485</v>
      </c>
      <c r="P12" s="6" t="s">
        <v>486</v>
      </c>
      <c r="Q12" s="6" t="s">
        <v>569</v>
      </c>
      <c r="R12" s="4">
        <f t="shared" si="4"/>
        <v>80</v>
      </c>
      <c r="S12" s="2">
        <v>1000</v>
      </c>
      <c r="T12" s="2">
        <v>1000</v>
      </c>
      <c r="U12" s="2">
        <v>0</v>
      </c>
      <c r="V12" s="6">
        <v>1034</v>
      </c>
      <c r="W12" s="6" t="s">
        <v>332</v>
      </c>
      <c r="X12" s="6" t="s">
        <v>333</v>
      </c>
      <c r="Y12" s="2">
        <v>2000000</v>
      </c>
      <c r="Z12" s="2" t="s">
        <v>149</v>
      </c>
      <c r="AA12" s="2" t="s">
        <v>149</v>
      </c>
      <c r="AB12" s="3" t="s">
        <v>45</v>
      </c>
      <c r="AC12" s="3" t="s">
        <v>45</v>
      </c>
      <c r="AD12" s="3" t="s">
        <v>45</v>
      </c>
      <c r="AE12" s="2" t="s">
        <v>85</v>
      </c>
      <c r="AF12" s="2" t="s">
        <v>154</v>
      </c>
      <c r="AG12" s="4" t="s">
        <v>45</v>
      </c>
      <c r="AH12" s="4" t="s">
        <v>45</v>
      </c>
      <c r="AI12" s="4" t="s">
        <v>45</v>
      </c>
      <c r="AJ12" s="4" t="s">
        <v>45</v>
      </c>
      <c r="AK12" s="4" t="s">
        <v>45</v>
      </c>
      <c r="AL12" s="10" t="s">
        <v>315</v>
      </c>
      <c r="AM12" s="2" t="s">
        <v>45</v>
      </c>
      <c r="AN12" s="2">
        <v>0</v>
      </c>
      <c r="AO12" s="2" t="s">
        <v>45</v>
      </c>
      <c r="AP12" s="2" t="s">
        <v>45</v>
      </c>
      <c r="AQ12" s="2">
        <v>0</v>
      </c>
      <c r="AR12" s="2" t="s">
        <v>45</v>
      </c>
      <c r="AS12" s="2">
        <v>0</v>
      </c>
      <c r="AT12" s="2" t="s">
        <v>45</v>
      </c>
      <c r="AU12" s="2" t="s">
        <v>6</v>
      </c>
      <c r="AV12" s="2" t="s">
        <v>45</v>
      </c>
      <c r="AW12" s="2">
        <v>0</v>
      </c>
      <c r="AX12" s="2" t="s">
        <v>45</v>
      </c>
      <c r="AY12" s="2" t="s">
        <v>37</v>
      </c>
      <c r="AZ12" s="2">
        <v>0</v>
      </c>
      <c r="BA12" s="2">
        <v>1</v>
      </c>
      <c r="BB12" s="2">
        <v>0</v>
      </c>
      <c r="BE12" s="3"/>
      <c r="BG12" s="2" t="s">
        <v>306</v>
      </c>
      <c r="BH12" s="6" t="s">
        <v>27</v>
      </c>
      <c r="BI12" s="2" t="s">
        <v>27</v>
      </c>
      <c r="BJ12" s="2" t="s">
        <v>25</v>
      </c>
      <c r="BK12" s="2" t="s">
        <v>25</v>
      </c>
      <c r="BL12" s="6" t="s">
        <v>25</v>
      </c>
      <c r="BM12" s="6"/>
      <c r="BN12" s="6" t="s">
        <v>307</v>
      </c>
      <c r="BO12" s="6"/>
      <c r="BP12" s="6" t="s">
        <v>25</v>
      </c>
      <c r="BQ12" s="6" t="s">
        <v>308</v>
      </c>
      <c r="BS12" s="2" t="s">
        <v>122</v>
      </c>
      <c r="BT12" s="2" t="s">
        <v>364</v>
      </c>
      <c r="BU12" s="2" t="s">
        <v>365</v>
      </c>
      <c r="BV12" s="2" t="s">
        <v>366</v>
      </c>
      <c r="BW12" s="2" t="s">
        <v>367</v>
      </c>
    </row>
    <row r="13" spans="1:75" s="2" customFormat="1" ht="13.8" x14ac:dyDescent="0.3">
      <c r="A13" s="2" t="s">
        <v>122</v>
      </c>
      <c r="B13" s="2">
        <f t="shared" si="2"/>
        <v>11</v>
      </c>
      <c r="C13" s="5">
        <f t="shared" si="3"/>
        <v>44440</v>
      </c>
      <c r="D13" s="5">
        <f t="shared" si="3"/>
        <v>44440</v>
      </c>
      <c r="E13" s="5">
        <f t="shared" si="3"/>
        <v>44440</v>
      </c>
      <c r="F13" s="5">
        <f t="shared" si="3"/>
        <v>44440</v>
      </c>
      <c r="G13" s="6">
        <v>0</v>
      </c>
      <c r="H13" s="6">
        <v>0</v>
      </c>
      <c r="I13" s="6">
        <v>0</v>
      </c>
      <c r="J13" s="6">
        <v>1</v>
      </c>
      <c r="K13" s="6">
        <v>0</v>
      </c>
      <c r="L13" s="5">
        <f t="shared" si="1"/>
        <v>16343</v>
      </c>
      <c r="M13" s="63">
        <v>4409280429084</v>
      </c>
      <c r="N13" s="6" t="s">
        <v>566</v>
      </c>
      <c r="O13" s="6" t="s">
        <v>487</v>
      </c>
      <c r="P13" s="6" t="s">
        <v>488</v>
      </c>
      <c r="Q13" s="6" t="s">
        <v>573</v>
      </c>
      <c r="R13" s="4">
        <f t="shared" si="4"/>
        <v>76</v>
      </c>
      <c r="S13" s="2">
        <v>1000</v>
      </c>
      <c r="T13" s="2">
        <v>1000</v>
      </c>
      <c r="U13" s="2">
        <v>0</v>
      </c>
      <c r="V13" s="6">
        <v>1034</v>
      </c>
      <c r="W13" s="6" t="s">
        <v>332</v>
      </c>
      <c r="X13" s="6" t="s">
        <v>333</v>
      </c>
      <c r="Y13" s="2">
        <v>2000000</v>
      </c>
      <c r="Z13" s="2" t="s">
        <v>149</v>
      </c>
      <c r="AA13" s="2" t="s">
        <v>149</v>
      </c>
      <c r="AB13" s="3" t="s">
        <v>45</v>
      </c>
      <c r="AC13" s="3" t="s">
        <v>45</v>
      </c>
      <c r="AD13" s="3" t="s">
        <v>45</v>
      </c>
      <c r="AE13" s="2" t="s">
        <v>89</v>
      </c>
      <c r="AF13" s="2" t="s">
        <v>154</v>
      </c>
      <c r="AG13" s="4" t="s">
        <v>45</v>
      </c>
      <c r="AH13" s="4" t="s">
        <v>45</v>
      </c>
      <c r="AI13" s="4" t="s">
        <v>45</v>
      </c>
      <c r="AJ13" s="4" t="s">
        <v>45</v>
      </c>
      <c r="AK13" s="4" t="s">
        <v>45</v>
      </c>
      <c r="AL13" s="3" t="s">
        <v>45</v>
      </c>
      <c r="AM13" s="2" t="s">
        <v>45</v>
      </c>
      <c r="AN13" s="2">
        <v>0</v>
      </c>
      <c r="AO13" s="2" t="s">
        <v>45</v>
      </c>
      <c r="AP13" s="2" t="s">
        <v>45</v>
      </c>
      <c r="AQ13" s="2">
        <v>0</v>
      </c>
      <c r="AR13" s="2" t="s">
        <v>45</v>
      </c>
      <c r="AS13" s="2">
        <v>0</v>
      </c>
      <c r="AT13" s="2" t="s">
        <v>45</v>
      </c>
      <c r="AU13" s="2" t="s">
        <v>6</v>
      </c>
      <c r="AV13" s="2" t="s">
        <v>45</v>
      </c>
      <c r="AW13" s="2">
        <v>0</v>
      </c>
      <c r="AX13" s="2" t="s">
        <v>45</v>
      </c>
      <c r="AY13" s="2" t="s">
        <v>37</v>
      </c>
      <c r="AZ13" s="2">
        <v>0</v>
      </c>
      <c r="BA13" s="2">
        <v>1</v>
      </c>
      <c r="BB13" s="2">
        <v>0</v>
      </c>
      <c r="BE13" s="3"/>
      <c r="BG13" s="2" t="s">
        <v>306</v>
      </c>
      <c r="BH13" s="6" t="s">
        <v>27</v>
      </c>
      <c r="BI13" s="2" t="s">
        <v>27</v>
      </c>
      <c r="BJ13" s="2" t="s">
        <v>25</v>
      </c>
      <c r="BK13" s="2" t="s">
        <v>25</v>
      </c>
      <c r="BL13" s="6" t="s">
        <v>25</v>
      </c>
      <c r="BM13" s="6"/>
      <c r="BN13" s="6" t="s">
        <v>307</v>
      </c>
      <c r="BO13" s="6"/>
      <c r="BP13" s="6" t="s">
        <v>25</v>
      </c>
      <c r="BQ13" s="6" t="s">
        <v>308</v>
      </c>
      <c r="BS13" s="2" t="s">
        <v>122</v>
      </c>
      <c r="BT13" s="2" t="s">
        <v>364</v>
      </c>
      <c r="BU13" s="2" t="s">
        <v>365</v>
      </c>
      <c r="BV13" s="2" t="s">
        <v>366</v>
      </c>
      <c r="BW13" s="2" t="s">
        <v>367</v>
      </c>
    </row>
    <row r="14" spans="1:75" s="2" customFormat="1" ht="13.8" x14ac:dyDescent="0.3">
      <c r="A14" s="2" t="s">
        <v>122</v>
      </c>
      <c r="B14" s="2">
        <f t="shared" si="2"/>
        <v>12</v>
      </c>
      <c r="C14" s="5">
        <f t="shared" si="3"/>
        <v>44440</v>
      </c>
      <c r="D14" s="5">
        <f t="shared" si="3"/>
        <v>44440</v>
      </c>
      <c r="E14" s="5">
        <f t="shared" si="3"/>
        <v>44440</v>
      </c>
      <c r="F14" s="5">
        <f t="shared" si="3"/>
        <v>44440</v>
      </c>
      <c r="G14" s="6">
        <v>0</v>
      </c>
      <c r="H14" s="6">
        <v>0</v>
      </c>
      <c r="I14" s="6">
        <v>0</v>
      </c>
      <c r="J14" s="6">
        <v>0</v>
      </c>
      <c r="K14" s="6">
        <v>1</v>
      </c>
      <c r="L14" s="5">
        <f t="shared" si="1"/>
        <v>23962</v>
      </c>
      <c r="M14" s="4">
        <v>6508081305084</v>
      </c>
      <c r="N14" s="6" t="s">
        <v>565</v>
      </c>
      <c r="O14" s="6" t="s">
        <v>489</v>
      </c>
      <c r="P14" s="6" t="s">
        <v>490</v>
      </c>
      <c r="Q14" s="6" t="s">
        <v>569</v>
      </c>
      <c r="R14" s="4">
        <f t="shared" si="4"/>
        <v>56</v>
      </c>
      <c r="S14" s="2">
        <v>1000</v>
      </c>
      <c r="T14" s="2">
        <v>1000</v>
      </c>
      <c r="U14" s="2">
        <v>0</v>
      </c>
      <c r="V14" s="6">
        <v>1034</v>
      </c>
      <c r="W14" s="6" t="s">
        <v>332</v>
      </c>
      <c r="X14" s="6" t="s">
        <v>333</v>
      </c>
      <c r="Y14" s="2">
        <v>2000000</v>
      </c>
      <c r="Z14" s="2" t="s">
        <v>149</v>
      </c>
      <c r="AA14" s="2" t="s">
        <v>149</v>
      </c>
      <c r="AB14" s="3" t="s">
        <v>45</v>
      </c>
      <c r="AC14" s="3" t="s">
        <v>45</v>
      </c>
      <c r="AD14" s="3" t="s">
        <v>45</v>
      </c>
      <c r="AE14" s="2" t="s">
        <v>75</v>
      </c>
      <c r="AF14" s="2" t="s">
        <v>154</v>
      </c>
      <c r="AG14" s="4" t="s">
        <v>45</v>
      </c>
      <c r="AH14" s="4" t="s">
        <v>45</v>
      </c>
      <c r="AI14" s="4" t="s">
        <v>45</v>
      </c>
      <c r="AJ14" s="4" t="s">
        <v>45</v>
      </c>
      <c r="AK14" s="4" t="s">
        <v>45</v>
      </c>
      <c r="AL14" s="6" t="s">
        <v>319</v>
      </c>
      <c r="AM14" s="2" t="s">
        <v>45</v>
      </c>
      <c r="AN14" s="2">
        <v>0</v>
      </c>
      <c r="AO14" s="2" t="s">
        <v>45</v>
      </c>
      <c r="AP14" s="2" t="s">
        <v>45</v>
      </c>
      <c r="AQ14" s="2">
        <v>0</v>
      </c>
      <c r="AR14" s="2" t="s">
        <v>45</v>
      </c>
      <c r="AS14" s="2">
        <v>0</v>
      </c>
      <c r="AT14" s="2" t="s">
        <v>45</v>
      </c>
      <c r="AU14" s="2" t="s">
        <v>6</v>
      </c>
      <c r="AV14" s="2" t="s">
        <v>45</v>
      </c>
      <c r="AW14" s="2">
        <v>0</v>
      </c>
      <c r="AX14" s="2" t="s">
        <v>45</v>
      </c>
      <c r="AY14" s="2" t="s">
        <v>37</v>
      </c>
      <c r="AZ14" s="2">
        <v>0</v>
      </c>
      <c r="BA14" s="2">
        <v>0</v>
      </c>
      <c r="BB14" s="2">
        <v>0</v>
      </c>
      <c r="BE14" s="3"/>
      <c r="BG14" s="2" t="s">
        <v>306</v>
      </c>
      <c r="BH14" s="6" t="s">
        <v>27</v>
      </c>
      <c r="BI14" s="2" t="s">
        <v>27</v>
      </c>
      <c r="BJ14" s="2" t="s">
        <v>25</v>
      </c>
      <c r="BK14" s="2" t="s">
        <v>25</v>
      </c>
      <c r="BL14" s="6" t="s">
        <v>25</v>
      </c>
      <c r="BM14" s="6"/>
      <c r="BN14" s="6" t="s">
        <v>307</v>
      </c>
      <c r="BO14" s="6"/>
      <c r="BP14" s="6" t="s">
        <v>25</v>
      </c>
      <c r="BQ14" s="6" t="s">
        <v>308</v>
      </c>
      <c r="BS14" s="2" t="s">
        <v>122</v>
      </c>
      <c r="BT14" s="2" t="s">
        <v>364</v>
      </c>
      <c r="BU14" s="2" t="s">
        <v>365</v>
      </c>
      <c r="BV14" s="2" t="s">
        <v>366</v>
      </c>
      <c r="BW14" s="2" t="s">
        <v>367</v>
      </c>
    </row>
    <row r="15" spans="1:75" s="2" customFormat="1" ht="13.8" x14ac:dyDescent="0.3">
      <c r="A15" s="2" t="s">
        <v>122</v>
      </c>
      <c r="B15" s="2">
        <f t="shared" si="2"/>
        <v>13</v>
      </c>
      <c r="C15" s="5">
        <f t="shared" si="3"/>
        <v>44440</v>
      </c>
      <c r="D15" s="5">
        <f t="shared" si="3"/>
        <v>44440</v>
      </c>
      <c r="E15" s="5">
        <f t="shared" si="3"/>
        <v>44440</v>
      </c>
      <c r="F15" s="5">
        <f t="shared" si="3"/>
        <v>44440</v>
      </c>
      <c r="G15" s="6">
        <v>0</v>
      </c>
      <c r="H15" s="6">
        <v>0</v>
      </c>
      <c r="I15" s="6">
        <v>1</v>
      </c>
      <c r="J15" s="6">
        <v>1</v>
      </c>
      <c r="K15" s="6">
        <v>1</v>
      </c>
      <c r="L15" s="5">
        <f t="shared" si="1"/>
        <v>24409</v>
      </c>
      <c r="M15" s="4">
        <v>6610295690085</v>
      </c>
      <c r="N15" s="6" t="s">
        <v>566</v>
      </c>
      <c r="O15" s="6" t="s">
        <v>491</v>
      </c>
      <c r="P15" s="6" t="s">
        <v>492</v>
      </c>
      <c r="Q15" s="6" t="s">
        <v>572</v>
      </c>
      <c r="R15" s="4">
        <f t="shared" si="4"/>
        <v>54</v>
      </c>
      <c r="S15" s="2">
        <v>1000</v>
      </c>
      <c r="T15" s="2">
        <v>1000</v>
      </c>
      <c r="U15" s="2">
        <v>0</v>
      </c>
      <c r="V15" s="6">
        <v>699</v>
      </c>
      <c r="W15" s="6" t="s">
        <v>334</v>
      </c>
      <c r="X15" s="6" t="s">
        <v>335</v>
      </c>
      <c r="Y15" s="2">
        <v>2000000</v>
      </c>
      <c r="Z15" s="2" t="s">
        <v>149</v>
      </c>
      <c r="AA15" s="2" t="s">
        <v>118</v>
      </c>
      <c r="AB15" s="3" t="s">
        <v>46</v>
      </c>
      <c r="AC15" s="3" t="s">
        <v>46</v>
      </c>
      <c r="AD15" s="3" t="s">
        <v>46</v>
      </c>
      <c r="AE15" s="2" t="s">
        <v>363</v>
      </c>
      <c r="AF15" s="2" t="s">
        <v>154</v>
      </c>
      <c r="AG15" s="4" t="s">
        <v>45</v>
      </c>
      <c r="AH15" s="4" t="s">
        <v>45</v>
      </c>
      <c r="AI15" s="4" t="s">
        <v>45</v>
      </c>
      <c r="AJ15" s="4" t="s">
        <v>45</v>
      </c>
      <c r="AK15" s="4" t="s">
        <v>45</v>
      </c>
      <c r="AL15" s="3" t="s">
        <v>45</v>
      </c>
      <c r="AM15" s="2" t="s">
        <v>45</v>
      </c>
      <c r="AN15" s="2">
        <v>0</v>
      </c>
      <c r="AO15" s="2" t="s">
        <v>45</v>
      </c>
      <c r="AP15" s="2" t="s">
        <v>45</v>
      </c>
      <c r="AQ15" s="2">
        <v>0</v>
      </c>
      <c r="AR15" s="2" t="s">
        <v>45</v>
      </c>
      <c r="AS15" s="2">
        <v>1</v>
      </c>
      <c r="AT15" s="2" t="s">
        <v>45</v>
      </c>
      <c r="AU15" s="2" t="s">
        <v>6</v>
      </c>
      <c r="AV15" s="2" t="s">
        <v>45</v>
      </c>
      <c r="AW15" s="2">
        <v>0</v>
      </c>
      <c r="AX15" s="2" t="s">
        <v>45</v>
      </c>
      <c r="AY15" s="2" t="s">
        <v>37</v>
      </c>
      <c r="AZ15" s="2">
        <v>0</v>
      </c>
      <c r="BA15" s="2">
        <v>0</v>
      </c>
      <c r="BB15" s="2">
        <v>1</v>
      </c>
      <c r="BE15" s="3"/>
      <c r="BG15" s="2" t="s">
        <v>306</v>
      </c>
      <c r="BH15" s="6" t="s">
        <v>27</v>
      </c>
      <c r="BI15" s="2" t="s">
        <v>27</v>
      </c>
      <c r="BJ15" s="2" t="s">
        <v>25</v>
      </c>
      <c r="BK15" s="2" t="s">
        <v>25</v>
      </c>
      <c r="BL15" s="6" t="s">
        <v>25</v>
      </c>
      <c r="BM15" s="6"/>
      <c r="BN15" s="6" t="s">
        <v>307</v>
      </c>
      <c r="BO15" s="6"/>
      <c r="BP15" s="6" t="s">
        <v>25</v>
      </c>
      <c r="BQ15" s="6" t="s">
        <v>308</v>
      </c>
      <c r="BS15" s="2" t="s">
        <v>122</v>
      </c>
      <c r="BT15" s="2" t="s">
        <v>364</v>
      </c>
      <c r="BU15" s="2" t="s">
        <v>365</v>
      </c>
      <c r="BV15" s="2" t="s">
        <v>366</v>
      </c>
      <c r="BW15" s="2" t="s">
        <v>367</v>
      </c>
    </row>
    <row r="16" spans="1:75" s="2" customFormat="1" ht="13.8" x14ac:dyDescent="0.3">
      <c r="A16" s="2" t="s">
        <v>122</v>
      </c>
      <c r="B16" s="2">
        <f t="shared" si="2"/>
        <v>14</v>
      </c>
      <c r="C16" s="5">
        <f t="shared" si="3"/>
        <v>44440</v>
      </c>
      <c r="D16" s="5">
        <f t="shared" si="3"/>
        <v>44440</v>
      </c>
      <c r="E16" s="5">
        <f t="shared" si="3"/>
        <v>44440</v>
      </c>
      <c r="F16" s="5">
        <f t="shared" si="3"/>
        <v>44440</v>
      </c>
      <c r="G16" s="6">
        <v>0</v>
      </c>
      <c r="H16" s="6">
        <v>0</v>
      </c>
      <c r="I16" s="6">
        <v>2</v>
      </c>
      <c r="J16" s="6">
        <v>0</v>
      </c>
      <c r="K16" s="6">
        <v>0</v>
      </c>
      <c r="L16" s="5">
        <f t="shared" si="1"/>
        <v>26293</v>
      </c>
      <c r="M16" s="4">
        <v>7112265924080</v>
      </c>
      <c r="N16" s="6" t="s">
        <v>565</v>
      </c>
      <c r="O16" s="6" t="s">
        <v>493</v>
      </c>
      <c r="P16" s="6" t="s">
        <v>494</v>
      </c>
      <c r="Q16" s="6" t="s">
        <v>570</v>
      </c>
      <c r="R16" s="4">
        <f t="shared" si="4"/>
        <v>49</v>
      </c>
      <c r="S16" s="2">
        <v>1000</v>
      </c>
      <c r="T16" s="2">
        <v>1000</v>
      </c>
      <c r="U16" s="2">
        <v>0</v>
      </c>
      <c r="V16" s="6">
        <v>299</v>
      </c>
      <c r="W16" s="6" t="s">
        <v>336</v>
      </c>
      <c r="X16" s="6" t="s">
        <v>337</v>
      </c>
      <c r="Y16" s="2">
        <v>2000000</v>
      </c>
      <c r="Z16" s="2" t="s">
        <v>149</v>
      </c>
      <c r="AA16" s="2" t="s">
        <v>118</v>
      </c>
      <c r="AB16" s="3" t="s">
        <v>46</v>
      </c>
      <c r="AC16" s="3" t="s">
        <v>46</v>
      </c>
      <c r="AD16" s="3" t="s">
        <v>45</v>
      </c>
      <c r="AE16" s="2" t="s">
        <v>363</v>
      </c>
      <c r="AF16" s="2" t="s">
        <v>154</v>
      </c>
      <c r="AG16" s="4" t="s">
        <v>45</v>
      </c>
      <c r="AH16" s="4" t="s">
        <v>45</v>
      </c>
      <c r="AI16" s="4" t="s">
        <v>45</v>
      </c>
      <c r="AJ16" s="4" t="s">
        <v>45</v>
      </c>
      <c r="AK16" s="4" t="s">
        <v>45</v>
      </c>
      <c r="AL16" s="6" t="s">
        <v>45</v>
      </c>
      <c r="AM16" s="2" t="s">
        <v>46</v>
      </c>
      <c r="AN16" s="2">
        <v>10000</v>
      </c>
      <c r="AO16" s="2" t="s">
        <v>45</v>
      </c>
      <c r="AP16" s="2" t="s">
        <v>45</v>
      </c>
      <c r="AQ16" s="2">
        <v>0</v>
      </c>
      <c r="AR16" s="2" t="s">
        <v>45</v>
      </c>
      <c r="AS16" s="2">
        <v>2</v>
      </c>
      <c r="AT16" s="2" t="s">
        <v>45</v>
      </c>
      <c r="AU16" s="2" t="s">
        <v>6</v>
      </c>
      <c r="AV16" s="2" t="s">
        <v>45</v>
      </c>
      <c r="AW16" s="2">
        <v>0</v>
      </c>
      <c r="AX16" s="2" t="s">
        <v>45</v>
      </c>
      <c r="AY16" s="2" t="s">
        <v>37</v>
      </c>
      <c r="AZ16" s="2">
        <v>0</v>
      </c>
      <c r="BA16" s="2">
        <v>0</v>
      </c>
      <c r="BB16" s="2">
        <v>1</v>
      </c>
      <c r="BE16" s="3" t="s">
        <v>338</v>
      </c>
      <c r="BF16" s="2">
        <v>19</v>
      </c>
      <c r="BG16" s="2" t="s">
        <v>306</v>
      </c>
      <c r="BH16" s="6" t="s">
        <v>27</v>
      </c>
      <c r="BI16" s="2" t="s">
        <v>27</v>
      </c>
      <c r="BJ16" s="2" t="s">
        <v>25</v>
      </c>
      <c r="BK16" s="2" t="s">
        <v>25</v>
      </c>
      <c r="BL16" s="6" t="s">
        <v>25</v>
      </c>
      <c r="BM16" s="6"/>
      <c r="BN16" s="6" t="s">
        <v>307</v>
      </c>
      <c r="BO16" s="6"/>
      <c r="BP16" s="6" t="s">
        <v>25</v>
      </c>
      <c r="BQ16" s="6" t="s">
        <v>308</v>
      </c>
      <c r="BS16" s="2" t="s">
        <v>122</v>
      </c>
      <c r="BT16" s="2" t="s">
        <v>364</v>
      </c>
      <c r="BU16" s="2" t="s">
        <v>365</v>
      </c>
      <c r="BV16" s="2" t="s">
        <v>366</v>
      </c>
      <c r="BW16" s="2" t="s">
        <v>367</v>
      </c>
    </row>
    <row r="17" spans="1:75" s="2" customFormat="1" ht="13.8" x14ac:dyDescent="0.3">
      <c r="A17" s="2" t="s">
        <v>122</v>
      </c>
      <c r="B17" s="2">
        <f t="shared" si="2"/>
        <v>15</v>
      </c>
      <c r="C17" s="5">
        <f t="shared" si="3"/>
        <v>44440</v>
      </c>
      <c r="D17" s="5">
        <f t="shared" si="3"/>
        <v>44440</v>
      </c>
      <c r="E17" s="5">
        <f t="shared" si="3"/>
        <v>44440</v>
      </c>
      <c r="F17" s="5">
        <f t="shared" si="3"/>
        <v>44440</v>
      </c>
      <c r="G17" s="6">
        <v>0</v>
      </c>
      <c r="H17" s="6">
        <v>0</v>
      </c>
      <c r="I17" s="6">
        <v>1</v>
      </c>
      <c r="J17" s="6">
        <v>1</v>
      </c>
      <c r="K17" s="6">
        <v>0</v>
      </c>
      <c r="L17" s="5">
        <f t="shared" si="1"/>
        <v>24500</v>
      </c>
      <c r="M17" s="64">
        <v>6701280684082</v>
      </c>
      <c r="N17" s="6" t="s">
        <v>566</v>
      </c>
      <c r="O17" s="6" t="s">
        <v>495</v>
      </c>
      <c r="P17" s="6" t="s">
        <v>496</v>
      </c>
      <c r="Q17" s="6" t="s">
        <v>571</v>
      </c>
      <c r="R17" s="4">
        <f t="shared" si="4"/>
        <v>54</v>
      </c>
      <c r="S17" s="2">
        <v>1000</v>
      </c>
      <c r="T17" s="2">
        <v>1000</v>
      </c>
      <c r="U17" s="2">
        <v>0</v>
      </c>
      <c r="V17" s="6">
        <v>8301</v>
      </c>
      <c r="W17" s="6" t="s">
        <v>339</v>
      </c>
      <c r="X17" s="6" t="s">
        <v>340</v>
      </c>
      <c r="Y17" s="40">
        <v>1100000</v>
      </c>
      <c r="Z17" s="2" t="s">
        <v>149</v>
      </c>
      <c r="AA17" s="2" t="s">
        <v>149</v>
      </c>
      <c r="AB17" s="3" t="s">
        <v>45</v>
      </c>
      <c r="AC17" s="3" t="s">
        <v>45</v>
      </c>
      <c r="AD17" s="3" t="s">
        <v>46</v>
      </c>
      <c r="AE17" s="2" t="s">
        <v>363</v>
      </c>
      <c r="AF17" s="2" t="s">
        <v>154</v>
      </c>
      <c r="AG17" s="4" t="s">
        <v>45</v>
      </c>
      <c r="AH17" s="4" t="s">
        <v>45</v>
      </c>
      <c r="AI17" s="4" t="s">
        <v>45</v>
      </c>
      <c r="AJ17" s="4" t="s">
        <v>45</v>
      </c>
      <c r="AK17" s="4" t="s">
        <v>45</v>
      </c>
      <c r="AL17" s="3" t="s">
        <v>45</v>
      </c>
      <c r="AM17" s="2" t="s">
        <v>46</v>
      </c>
      <c r="AN17" s="2">
        <v>10000</v>
      </c>
      <c r="AO17" s="2" t="s">
        <v>45</v>
      </c>
      <c r="AP17" s="2" t="s">
        <v>45</v>
      </c>
      <c r="AQ17" s="2">
        <v>0</v>
      </c>
      <c r="AR17" s="2" t="s">
        <v>45</v>
      </c>
      <c r="AS17" s="2">
        <v>3</v>
      </c>
      <c r="AT17" s="2" t="s">
        <v>45</v>
      </c>
      <c r="AU17" s="2" t="s">
        <v>6</v>
      </c>
      <c r="AV17" s="2" t="s">
        <v>45</v>
      </c>
      <c r="AW17" s="2">
        <v>0</v>
      </c>
      <c r="AX17" s="2" t="s">
        <v>45</v>
      </c>
      <c r="AY17" s="2" t="s">
        <v>37</v>
      </c>
      <c r="AZ17" s="2">
        <v>0</v>
      </c>
      <c r="BA17" s="2">
        <v>0</v>
      </c>
      <c r="BB17" s="2">
        <v>0</v>
      </c>
      <c r="BE17" s="3" t="s">
        <v>341</v>
      </c>
      <c r="BF17" s="2">
        <v>23</v>
      </c>
      <c r="BG17" s="2" t="s">
        <v>306</v>
      </c>
      <c r="BH17" s="6" t="s">
        <v>27</v>
      </c>
      <c r="BI17" s="2" t="s">
        <v>27</v>
      </c>
      <c r="BJ17" s="2" t="s">
        <v>25</v>
      </c>
      <c r="BK17" s="2" t="s">
        <v>25</v>
      </c>
      <c r="BL17" s="6" t="s">
        <v>25</v>
      </c>
      <c r="BM17" s="6"/>
      <c r="BN17" s="6" t="s">
        <v>307</v>
      </c>
      <c r="BO17" s="6"/>
      <c r="BP17" s="6" t="s">
        <v>25</v>
      </c>
      <c r="BQ17" s="6" t="s">
        <v>308</v>
      </c>
      <c r="BS17" s="2" t="s">
        <v>122</v>
      </c>
      <c r="BT17" s="2" t="s">
        <v>364</v>
      </c>
      <c r="BU17" s="2" t="s">
        <v>365</v>
      </c>
      <c r="BV17" s="2" t="s">
        <v>366</v>
      </c>
      <c r="BW17" s="2" t="s">
        <v>367</v>
      </c>
    </row>
    <row r="18" spans="1:75" s="2" customFormat="1" ht="13.8" x14ac:dyDescent="0.3">
      <c r="A18" s="2" t="s">
        <v>122</v>
      </c>
      <c r="B18" s="2">
        <f t="shared" si="2"/>
        <v>16</v>
      </c>
      <c r="C18" s="5">
        <f t="shared" si="3"/>
        <v>44440</v>
      </c>
      <c r="D18" s="5">
        <f t="shared" si="3"/>
        <v>44440</v>
      </c>
      <c r="E18" s="5">
        <f t="shared" si="3"/>
        <v>44440</v>
      </c>
      <c r="F18" s="5">
        <f t="shared" si="3"/>
        <v>44440</v>
      </c>
      <c r="G18" s="6">
        <v>0</v>
      </c>
      <c r="H18" s="6">
        <v>0</v>
      </c>
      <c r="I18" s="6">
        <v>0</v>
      </c>
      <c r="J18" s="6">
        <v>2</v>
      </c>
      <c r="K18" s="6">
        <v>0</v>
      </c>
      <c r="L18" s="5">
        <f t="shared" si="1"/>
        <v>24022</v>
      </c>
      <c r="M18" s="4">
        <v>6510075889081</v>
      </c>
      <c r="N18" s="6" t="s">
        <v>565</v>
      </c>
      <c r="O18" s="6" t="s">
        <v>497</v>
      </c>
      <c r="P18" s="6" t="s">
        <v>498</v>
      </c>
      <c r="Q18" s="6" t="s">
        <v>569</v>
      </c>
      <c r="R18" s="4">
        <f t="shared" si="4"/>
        <v>55</v>
      </c>
      <c r="S18" s="2">
        <v>1000</v>
      </c>
      <c r="T18" s="2">
        <v>1000</v>
      </c>
      <c r="U18" s="2">
        <v>0</v>
      </c>
      <c r="V18" s="6">
        <v>7441</v>
      </c>
      <c r="W18" s="6" t="s">
        <v>342</v>
      </c>
      <c r="X18" s="6" t="s">
        <v>329</v>
      </c>
      <c r="Y18" s="2">
        <v>2000000</v>
      </c>
      <c r="Z18" s="2" t="s">
        <v>149</v>
      </c>
      <c r="AA18" s="2" t="s">
        <v>109</v>
      </c>
      <c r="AB18" s="3" t="s">
        <v>45</v>
      </c>
      <c r="AC18" s="3" t="s">
        <v>45</v>
      </c>
      <c r="AD18" s="3" t="s">
        <v>45</v>
      </c>
      <c r="AE18" s="2" t="s">
        <v>363</v>
      </c>
      <c r="AF18" s="2" t="s">
        <v>154</v>
      </c>
      <c r="AG18" s="4" t="s">
        <v>45</v>
      </c>
      <c r="AH18" s="4" t="s">
        <v>45</v>
      </c>
      <c r="AI18" s="4" t="s">
        <v>45</v>
      </c>
      <c r="AJ18" s="4" t="s">
        <v>45</v>
      </c>
      <c r="AK18" s="4" t="s">
        <v>46</v>
      </c>
      <c r="AL18" s="6" t="s">
        <v>327</v>
      </c>
      <c r="AM18" s="2" t="s">
        <v>45</v>
      </c>
      <c r="AN18" s="2">
        <v>0</v>
      </c>
      <c r="AO18" s="2" t="s">
        <v>45</v>
      </c>
      <c r="AP18" s="2" t="s">
        <v>45</v>
      </c>
      <c r="AQ18" s="2">
        <v>0</v>
      </c>
      <c r="AR18" s="2" t="s">
        <v>45</v>
      </c>
      <c r="AS18" s="2">
        <v>4</v>
      </c>
      <c r="AT18" s="2" t="s">
        <v>45</v>
      </c>
      <c r="AU18" s="2" t="s">
        <v>6</v>
      </c>
      <c r="AV18" s="2" t="s">
        <v>45</v>
      </c>
      <c r="AW18" s="2">
        <v>0</v>
      </c>
      <c r="AX18" s="2" t="s">
        <v>45</v>
      </c>
      <c r="AY18" s="2" t="s">
        <v>37</v>
      </c>
      <c r="AZ18" s="2">
        <v>0</v>
      </c>
      <c r="BA18" s="2">
        <v>0</v>
      </c>
      <c r="BB18" s="2">
        <v>0</v>
      </c>
      <c r="BE18" s="3"/>
      <c r="BG18" s="2" t="s">
        <v>306</v>
      </c>
      <c r="BH18" s="6" t="s">
        <v>27</v>
      </c>
      <c r="BI18" s="2" t="s">
        <v>27</v>
      </c>
      <c r="BJ18" s="2" t="s">
        <v>25</v>
      </c>
      <c r="BK18" s="2" t="s">
        <v>25</v>
      </c>
      <c r="BL18" s="6" t="s">
        <v>25</v>
      </c>
      <c r="BM18" s="6"/>
      <c r="BN18" s="6" t="s">
        <v>307</v>
      </c>
      <c r="BO18" s="6"/>
      <c r="BP18" s="6" t="s">
        <v>25</v>
      </c>
      <c r="BQ18" s="6" t="s">
        <v>308</v>
      </c>
      <c r="BS18" s="2" t="s">
        <v>122</v>
      </c>
      <c r="BT18" s="2" t="s">
        <v>364</v>
      </c>
      <c r="BU18" s="2" t="s">
        <v>365</v>
      </c>
      <c r="BV18" s="2" t="s">
        <v>366</v>
      </c>
      <c r="BW18" s="2" t="s">
        <v>367</v>
      </c>
    </row>
    <row r="19" spans="1:75" s="2" customFormat="1" ht="13.8" x14ac:dyDescent="0.3">
      <c r="A19" s="2" t="s">
        <v>122</v>
      </c>
      <c r="B19" s="2">
        <f t="shared" si="2"/>
        <v>17</v>
      </c>
      <c r="C19" s="5">
        <f t="shared" si="3"/>
        <v>44440</v>
      </c>
      <c r="D19" s="5">
        <f t="shared" si="3"/>
        <v>44440</v>
      </c>
      <c r="E19" s="5">
        <f t="shared" si="3"/>
        <v>44440</v>
      </c>
      <c r="F19" s="5">
        <f t="shared" si="3"/>
        <v>44440</v>
      </c>
      <c r="G19" s="6">
        <v>0</v>
      </c>
      <c r="H19" s="6">
        <v>0</v>
      </c>
      <c r="I19" s="6">
        <v>0</v>
      </c>
      <c r="J19" s="6">
        <v>0</v>
      </c>
      <c r="K19" s="6">
        <v>0</v>
      </c>
      <c r="L19" s="5">
        <f t="shared" si="1"/>
        <v>23726</v>
      </c>
      <c r="M19" s="4">
        <v>6412151011088</v>
      </c>
      <c r="N19" s="6" t="s">
        <v>565</v>
      </c>
      <c r="O19" s="6" t="s">
        <v>499</v>
      </c>
      <c r="P19" s="6" t="s">
        <v>500</v>
      </c>
      <c r="Q19" s="6" t="s">
        <v>569</v>
      </c>
      <c r="R19" s="4">
        <f t="shared" si="4"/>
        <v>56</v>
      </c>
      <c r="S19" s="2">
        <v>1000</v>
      </c>
      <c r="T19" s="2">
        <v>1000</v>
      </c>
      <c r="U19" s="2">
        <v>0</v>
      </c>
      <c r="V19" s="6">
        <v>7441</v>
      </c>
      <c r="W19" s="6" t="s">
        <v>342</v>
      </c>
      <c r="X19" s="6" t="s">
        <v>329</v>
      </c>
      <c r="Y19" s="2">
        <v>2000000</v>
      </c>
      <c r="Z19" s="2" t="s">
        <v>149</v>
      </c>
      <c r="AA19" s="2" t="s">
        <v>111</v>
      </c>
      <c r="AB19" s="3" t="s">
        <v>45</v>
      </c>
      <c r="AC19" s="3" t="s">
        <v>45</v>
      </c>
      <c r="AD19" s="3" t="s">
        <v>45</v>
      </c>
      <c r="AE19" s="2" t="s">
        <v>363</v>
      </c>
      <c r="AF19" s="2" t="s">
        <v>154</v>
      </c>
      <c r="AG19" s="4" t="s">
        <v>45</v>
      </c>
      <c r="AH19" s="4" t="s">
        <v>45</v>
      </c>
      <c r="AI19" s="4" t="s">
        <v>45</v>
      </c>
      <c r="AJ19" s="4" t="s">
        <v>45</v>
      </c>
      <c r="AK19" s="4" t="s">
        <v>45</v>
      </c>
      <c r="AL19" s="3" t="s">
        <v>45</v>
      </c>
      <c r="AM19" s="2" t="s">
        <v>45</v>
      </c>
      <c r="AN19" s="2">
        <v>0</v>
      </c>
      <c r="AO19" s="2" t="s">
        <v>45</v>
      </c>
      <c r="AP19" s="2" t="s">
        <v>45</v>
      </c>
      <c r="AQ19" s="2">
        <v>0</v>
      </c>
      <c r="AR19" s="2" t="s">
        <v>45</v>
      </c>
      <c r="AS19" s="2">
        <v>5</v>
      </c>
      <c r="AT19" s="2" t="s">
        <v>45</v>
      </c>
      <c r="AU19" s="2" t="s">
        <v>6</v>
      </c>
      <c r="AV19" s="2" t="s">
        <v>45</v>
      </c>
      <c r="AW19" s="2">
        <v>0</v>
      </c>
      <c r="AX19" s="2" t="s">
        <v>45</v>
      </c>
      <c r="AY19" s="2" t="s">
        <v>37</v>
      </c>
      <c r="AZ19" s="2">
        <v>0</v>
      </c>
      <c r="BA19" s="2">
        <v>0</v>
      </c>
      <c r="BB19" s="2">
        <v>0</v>
      </c>
      <c r="BE19" s="3"/>
      <c r="BG19" s="2" t="s">
        <v>306</v>
      </c>
      <c r="BH19" s="6" t="s">
        <v>27</v>
      </c>
      <c r="BI19" s="2" t="s">
        <v>27</v>
      </c>
      <c r="BJ19" s="2" t="s">
        <v>25</v>
      </c>
      <c r="BK19" s="2" t="s">
        <v>25</v>
      </c>
      <c r="BL19" s="6" t="s">
        <v>25</v>
      </c>
      <c r="BM19" s="6"/>
      <c r="BN19" s="6" t="s">
        <v>307</v>
      </c>
      <c r="BO19" s="6"/>
      <c r="BP19" s="6" t="s">
        <v>25</v>
      </c>
      <c r="BQ19" s="6" t="s">
        <v>308</v>
      </c>
      <c r="BS19" s="2" t="s">
        <v>122</v>
      </c>
      <c r="BT19" s="2" t="s">
        <v>364</v>
      </c>
      <c r="BU19" s="2" t="s">
        <v>365</v>
      </c>
      <c r="BV19" s="2" t="s">
        <v>366</v>
      </c>
      <c r="BW19" s="2" t="s">
        <v>367</v>
      </c>
    </row>
    <row r="20" spans="1:75" s="2" customFormat="1" ht="13.8" x14ac:dyDescent="0.3">
      <c r="A20" s="2" t="s">
        <v>122</v>
      </c>
      <c r="B20" s="2">
        <f t="shared" si="2"/>
        <v>18</v>
      </c>
      <c r="C20" s="5">
        <f t="shared" si="3"/>
        <v>44440</v>
      </c>
      <c r="D20" s="5">
        <f t="shared" si="3"/>
        <v>44440</v>
      </c>
      <c r="E20" s="5">
        <f t="shared" si="3"/>
        <v>44440</v>
      </c>
      <c r="F20" s="5">
        <f t="shared" si="3"/>
        <v>44440</v>
      </c>
      <c r="G20" s="6">
        <v>0</v>
      </c>
      <c r="H20" s="6">
        <v>0</v>
      </c>
      <c r="I20" s="6">
        <v>1</v>
      </c>
      <c r="J20" s="6">
        <v>0</v>
      </c>
      <c r="K20" s="6">
        <v>0</v>
      </c>
      <c r="L20" s="5">
        <f t="shared" si="1"/>
        <v>24071</v>
      </c>
      <c r="M20" s="4">
        <v>6511256086083</v>
      </c>
      <c r="N20" s="6" t="s">
        <v>565</v>
      </c>
      <c r="O20" s="6" t="s">
        <v>501</v>
      </c>
      <c r="P20" s="6" t="s">
        <v>502</v>
      </c>
      <c r="Q20" s="6" t="s">
        <v>573</v>
      </c>
      <c r="R20" s="4">
        <f t="shared" si="4"/>
        <v>55</v>
      </c>
      <c r="S20" s="2">
        <v>1000</v>
      </c>
      <c r="T20" s="2">
        <v>1000</v>
      </c>
      <c r="U20" s="2">
        <v>0</v>
      </c>
      <c r="V20" s="6">
        <v>7441</v>
      </c>
      <c r="W20" s="6" t="s">
        <v>343</v>
      </c>
      <c r="X20" s="6" t="s">
        <v>329</v>
      </c>
      <c r="Y20" s="2">
        <v>2000000</v>
      </c>
      <c r="Z20" s="2" t="s">
        <v>149</v>
      </c>
      <c r="AA20" s="2" t="s">
        <v>114</v>
      </c>
      <c r="AB20" s="3" t="s">
        <v>45</v>
      </c>
      <c r="AC20" s="3" t="s">
        <v>45</v>
      </c>
      <c r="AD20" s="3" t="s">
        <v>45</v>
      </c>
      <c r="AE20" s="2" t="s">
        <v>363</v>
      </c>
      <c r="AF20" s="2" t="s">
        <v>154</v>
      </c>
      <c r="AG20" s="4" t="s">
        <v>45</v>
      </c>
      <c r="AH20" s="4" t="s">
        <v>45</v>
      </c>
      <c r="AI20" s="4" t="s">
        <v>45</v>
      </c>
      <c r="AJ20" s="4" t="s">
        <v>45</v>
      </c>
      <c r="AK20" s="4" t="s">
        <v>45</v>
      </c>
      <c r="AL20" s="3" t="s">
        <v>45</v>
      </c>
      <c r="AM20" s="2" t="s">
        <v>45</v>
      </c>
      <c r="AN20" s="2">
        <v>0</v>
      </c>
      <c r="AO20" s="2" t="s">
        <v>45</v>
      </c>
      <c r="AP20" s="2" t="s">
        <v>45</v>
      </c>
      <c r="AQ20" s="2">
        <v>0</v>
      </c>
      <c r="AR20" s="2" t="s">
        <v>45</v>
      </c>
      <c r="AS20" s="2">
        <v>0</v>
      </c>
      <c r="AT20" s="2" t="s">
        <v>45</v>
      </c>
      <c r="AU20" s="2" t="s">
        <v>6</v>
      </c>
      <c r="AV20" s="2" t="s">
        <v>45</v>
      </c>
      <c r="AW20" s="2">
        <v>0</v>
      </c>
      <c r="AX20" s="2" t="s">
        <v>45</v>
      </c>
      <c r="AY20" s="2" t="s">
        <v>37</v>
      </c>
      <c r="AZ20" s="2">
        <v>0</v>
      </c>
      <c r="BA20" s="2">
        <v>0</v>
      </c>
      <c r="BB20" s="2">
        <v>1</v>
      </c>
      <c r="BE20" s="3"/>
      <c r="BG20" s="2" t="s">
        <v>306</v>
      </c>
      <c r="BH20" s="6" t="s">
        <v>27</v>
      </c>
      <c r="BI20" s="2" t="s">
        <v>27</v>
      </c>
      <c r="BJ20" s="2" t="s">
        <v>25</v>
      </c>
      <c r="BK20" s="2" t="s">
        <v>25</v>
      </c>
      <c r="BL20" s="6" t="s">
        <v>25</v>
      </c>
      <c r="BM20" s="6"/>
      <c r="BN20" s="6" t="s">
        <v>307</v>
      </c>
      <c r="BO20" s="6"/>
      <c r="BP20" s="6" t="s">
        <v>25</v>
      </c>
      <c r="BQ20" s="6" t="s">
        <v>308</v>
      </c>
      <c r="BS20" s="2" t="s">
        <v>122</v>
      </c>
      <c r="BT20" s="2" t="s">
        <v>364</v>
      </c>
      <c r="BU20" s="2" t="s">
        <v>365</v>
      </c>
      <c r="BV20" s="2" t="s">
        <v>366</v>
      </c>
      <c r="BW20" s="2" t="s">
        <v>367</v>
      </c>
    </row>
    <row r="21" spans="1:75" s="2" customFormat="1" ht="13.8" x14ac:dyDescent="0.3">
      <c r="A21" s="2" t="s">
        <v>122</v>
      </c>
      <c r="B21" s="2">
        <f t="shared" si="2"/>
        <v>19</v>
      </c>
      <c r="C21" s="5">
        <f t="shared" si="3"/>
        <v>44440</v>
      </c>
      <c r="D21" s="5">
        <f t="shared" si="3"/>
        <v>44440</v>
      </c>
      <c r="E21" s="5">
        <f t="shared" si="3"/>
        <v>44440</v>
      </c>
      <c r="F21" s="5">
        <f t="shared" si="3"/>
        <v>44440</v>
      </c>
      <c r="G21" s="6">
        <v>0</v>
      </c>
      <c r="H21" s="6">
        <v>0</v>
      </c>
      <c r="I21" s="6">
        <v>0</v>
      </c>
      <c r="J21" s="6">
        <v>1</v>
      </c>
      <c r="K21" s="6">
        <v>0</v>
      </c>
      <c r="L21" s="5">
        <f t="shared" si="1"/>
        <v>24069</v>
      </c>
      <c r="M21" s="4">
        <v>6511235616083</v>
      </c>
      <c r="N21" s="6" t="s">
        <v>565</v>
      </c>
      <c r="O21" s="6" t="s">
        <v>503</v>
      </c>
      <c r="P21" s="6" t="s">
        <v>504</v>
      </c>
      <c r="Q21" s="6" t="s">
        <v>573</v>
      </c>
      <c r="R21" s="4">
        <f t="shared" si="4"/>
        <v>55</v>
      </c>
      <c r="S21" s="2">
        <v>1000</v>
      </c>
      <c r="T21" s="2">
        <v>1000</v>
      </c>
      <c r="U21" s="2">
        <v>0</v>
      </c>
      <c r="V21" s="6">
        <v>7441</v>
      </c>
      <c r="W21" s="6" t="s">
        <v>344</v>
      </c>
      <c r="X21" s="6" t="s">
        <v>323</v>
      </c>
      <c r="Y21" s="2">
        <v>2000000</v>
      </c>
      <c r="Z21" s="2" t="s">
        <v>149</v>
      </c>
      <c r="AA21" s="2" t="s">
        <v>116</v>
      </c>
      <c r="AB21" s="3" t="s">
        <v>45</v>
      </c>
      <c r="AC21" s="3" t="s">
        <v>45</v>
      </c>
      <c r="AD21" s="3" t="s">
        <v>45</v>
      </c>
      <c r="AE21" s="2" t="s">
        <v>363</v>
      </c>
      <c r="AF21" s="2" t="s">
        <v>154</v>
      </c>
      <c r="AG21" s="4" t="s">
        <v>45</v>
      </c>
      <c r="AH21" s="4" t="s">
        <v>45</v>
      </c>
      <c r="AI21" s="4" t="s">
        <v>45</v>
      </c>
      <c r="AJ21" s="4" t="s">
        <v>45</v>
      </c>
      <c r="AK21" s="4" t="s">
        <v>45</v>
      </c>
      <c r="AL21" s="3" t="s">
        <v>45</v>
      </c>
      <c r="AM21" s="2" t="s">
        <v>45</v>
      </c>
      <c r="AN21" s="2">
        <v>0</v>
      </c>
      <c r="AO21" s="2" t="s">
        <v>45</v>
      </c>
      <c r="AP21" s="2" t="s">
        <v>46</v>
      </c>
      <c r="AQ21" s="2">
        <v>20000</v>
      </c>
      <c r="AR21" s="2" t="s">
        <v>45</v>
      </c>
      <c r="AS21" s="2">
        <v>0</v>
      </c>
      <c r="AT21" s="2" t="s">
        <v>45</v>
      </c>
      <c r="AU21" s="2" t="s">
        <v>6</v>
      </c>
      <c r="AV21" s="2" t="s">
        <v>45</v>
      </c>
      <c r="AW21" s="2">
        <v>0</v>
      </c>
      <c r="AX21" s="2" t="s">
        <v>45</v>
      </c>
      <c r="AY21" s="2" t="s">
        <v>37</v>
      </c>
      <c r="AZ21" s="2">
        <v>0</v>
      </c>
      <c r="BA21" s="2">
        <v>0</v>
      </c>
      <c r="BB21" s="2">
        <v>0</v>
      </c>
      <c r="BE21" s="3"/>
      <c r="BG21" s="2" t="s">
        <v>306</v>
      </c>
      <c r="BH21" s="6" t="s">
        <v>27</v>
      </c>
      <c r="BI21" s="2" t="s">
        <v>27</v>
      </c>
      <c r="BJ21" s="2" t="s">
        <v>25</v>
      </c>
      <c r="BK21" s="2" t="s">
        <v>25</v>
      </c>
      <c r="BL21" s="6" t="s">
        <v>25</v>
      </c>
      <c r="BM21" s="6"/>
      <c r="BN21" s="6" t="s">
        <v>307</v>
      </c>
      <c r="BO21" s="6"/>
      <c r="BP21" s="6" t="s">
        <v>25</v>
      </c>
      <c r="BQ21" s="6" t="s">
        <v>308</v>
      </c>
      <c r="BS21" s="2" t="s">
        <v>122</v>
      </c>
      <c r="BT21" s="2" t="s">
        <v>364</v>
      </c>
      <c r="BU21" s="2" t="s">
        <v>365</v>
      </c>
      <c r="BV21" s="2" t="s">
        <v>366</v>
      </c>
      <c r="BW21" s="2" t="s">
        <v>367</v>
      </c>
    </row>
    <row r="22" spans="1:75" s="2" customFormat="1" ht="13.8" x14ac:dyDescent="0.3">
      <c r="A22" s="2" t="s">
        <v>122</v>
      </c>
      <c r="B22" s="2">
        <f t="shared" si="2"/>
        <v>20</v>
      </c>
      <c r="C22" s="5">
        <f t="shared" si="3"/>
        <v>44440</v>
      </c>
      <c r="D22" s="5">
        <f t="shared" si="3"/>
        <v>44440</v>
      </c>
      <c r="E22" s="5">
        <f t="shared" si="3"/>
        <v>44440</v>
      </c>
      <c r="F22" s="5">
        <f t="shared" si="3"/>
        <v>44440</v>
      </c>
      <c r="G22" s="6">
        <v>0</v>
      </c>
      <c r="H22" s="6">
        <v>0</v>
      </c>
      <c r="I22" s="6">
        <v>0</v>
      </c>
      <c r="J22" s="6">
        <v>0</v>
      </c>
      <c r="K22" s="6">
        <v>1</v>
      </c>
      <c r="L22" s="5">
        <f t="shared" si="1"/>
        <v>23784</v>
      </c>
      <c r="M22" s="4">
        <v>6502115059080</v>
      </c>
      <c r="N22" s="6" t="s">
        <v>565</v>
      </c>
      <c r="O22" s="6" t="s">
        <v>505</v>
      </c>
      <c r="P22" s="6" t="s">
        <v>506</v>
      </c>
      <c r="Q22" s="6" t="s">
        <v>573</v>
      </c>
      <c r="R22" s="4">
        <f t="shared" si="4"/>
        <v>56</v>
      </c>
      <c r="S22" s="2">
        <v>1000</v>
      </c>
      <c r="T22" s="2">
        <v>1000</v>
      </c>
      <c r="U22" s="2">
        <v>0</v>
      </c>
      <c r="V22" s="6">
        <v>7441</v>
      </c>
      <c r="W22" s="6" t="s">
        <v>344</v>
      </c>
      <c r="X22" s="6" t="s">
        <v>323</v>
      </c>
      <c r="Y22" s="2">
        <v>2000000</v>
      </c>
      <c r="Z22" s="2" t="s">
        <v>149</v>
      </c>
      <c r="AA22" s="2" t="s">
        <v>118</v>
      </c>
      <c r="AB22" s="3" t="s">
        <v>46</v>
      </c>
      <c r="AC22" s="3" t="s">
        <v>46</v>
      </c>
      <c r="AD22" s="3" t="s">
        <v>46</v>
      </c>
      <c r="AE22" s="2" t="s">
        <v>363</v>
      </c>
      <c r="AF22" s="2" t="s">
        <v>154</v>
      </c>
      <c r="AG22" s="4" t="s">
        <v>45</v>
      </c>
      <c r="AH22" s="4" t="s">
        <v>45</v>
      </c>
      <c r="AI22" s="4" t="s">
        <v>45</v>
      </c>
      <c r="AJ22" s="4" t="s">
        <v>45</v>
      </c>
      <c r="AK22" s="4" t="s">
        <v>45</v>
      </c>
      <c r="AL22" s="3" t="s">
        <v>45</v>
      </c>
      <c r="AM22" s="2" t="s">
        <v>45</v>
      </c>
      <c r="AN22" s="2">
        <v>0</v>
      </c>
      <c r="AO22" s="2" t="s">
        <v>45</v>
      </c>
      <c r="AP22" s="2" t="s">
        <v>45</v>
      </c>
      <c r="AQ22" s="2">
        <v>0</v>
      </c>
      <c r="AR22" s="2" t="s">
        <v>46</v>
      </c>
      <c r="AS22" s="2">
        <v>0</v>
      </c>
      <c r="AT22" s="2" t="s">
        <v>45</v>
      </c>
      <c r="AU22" s="2" t="s">
        <v>6</v>
      </c>
      <c r="AV22" s="2" t="s">
        <v>45</v>
      </c>
      <c r="AW22" s="2">
        <v>0</v>
      </c>
      <c r="AX22" s="2" t="s">
        <v>45</v>
      </c>
      <c r="AY22" s="2" t="s">
        <v>37</v>
      </c>
      <c r="AZ22" s="2">
        <v>0</v>
      </c>
      <c r="BA22" s="2">
        <v>0</v>
      </c>
      <c r="BB22" s="2">
        <v>0</v>
      </c>
      <c r="BE22" s="3"/>
      <c r="BG22" s="2" t="s">
        <v>306</v>
      </c>
      <c r="BH22" s="6" t="s">
        <v>27</v>
      </c>
      <c r="BI22" s="2" t="s">
        <v>27</v>
      </c>
      <c r="BJ22" s="2" t="s">
        <v>25</v>
      </c>
      <c r="BK22" s="2" t="s">
        <v>25</v>
      </c>
      <c r="BL22" s="6" t="s">
        <v>25</v>
      </c>
      <c r="BM22" s="6"/>
      <c r="BN22" s="6" t="s">
        <v>307</v>
      </c>
      <c r="BO22" s="6"/>
      <c r="BP22" s="6" t="s">
        <v>25</v>
      </c>
      <c r="BQ22" s="6" t="s">
        <v>308</v>
      </c>
      <c r="BS22" s="2" t="s">
        <v>122</v>
      </c>
      <c r="BT22" s="2" t="s">
        <v>364</v>
      </c>
      <c r="BU22" s="2" t="s">
        <v>365</v>
      </c>
      <c r="BV22" s="2" t="s">
        <v>366</v>
      </c>
      <c r="BW22" s="2" t="s">
        <v>367</v>
      </c>
    </row>
    <row r="23" spans="1:75" s="2" customFormat="1" ht="13.8" x14ac:dyDescent="0.3">
      <c r="A23" s="2" t="s">
        <v>122</v>
      </c>
      <c r="B23" s="2">
        <f t="shared" si="2"/>
        <v>21</v>
      </c>
      <c r="C23" s="5">
        <f t="shared" si="3"/>
        <v>44440</v>
      </c>
      <c r="D23" s="5">
        <f t="shared" si="3"/>
        <v>44440</v>
      </c>
      <c r="E23" s="5">
        <f t="shared" si="3"/>
        <v>44440</v>
      </c>
      <c r="F23" s="5">
        <f t="shared" si="3"/>
        <v>44440</v>
      </c>
      <c r="G23" s="6">
        <v>0</v>
      </c>
      <c r="H23" s="6">
        <v>0</v>
      </c>
      <c r="I23" s="6">
        <v>1</v>
      </c>
      <c r="J23" s="6">
        <v>1</v>
      </c>
      <c r="K23" s="6">
        <v>1</v>
      </c>
      <c r="L23" s="5">
        <f t="shared" si="1"/>
        <v>23962</v>
      </c>
      <c r="M23" s="4">
        <v>6508086210081</v>
      </c>
      <c r="N23" s="6" t="s">
        <v>565</v>
      </c>
      <c r="O23" s="6" t="s">
        <v>507</v>
      </c>
      <c r="P23" s="6" t="s">
        <v>508</v>
      </c>
      <c r="Q23" s="6" t="s">
        <v>573</v>
      </c>
      <c r="R23" s="4">
        <f t="shared" si="4"/>
        <v>56</v>
      </c>
      <c r="S23" s="2">
        <v>1000</v>
      </c>
      <c r="T23" s="2">
        <v>1000</v>
      </c>
      <c r="U23" s="2">
        <v>0</v>
      </c>
      <c r="V23" s="6">
        <v>7441</v>
      </c>
      <c r="W23" s="6" t="s">
        <v>345</v>
      </c>
      <c r="X23" s="6" t="s">
        <v>323</v>
      </c>
      <c r="Y23" s="2">
        <v>2000000</v>
      </c>
      <c r="Z23" s="2" t="s">
        <v>149</v>
      </c>
      <c r="AA23" s="2" t="s">
        <v>121</v>
      </c>
      <c r="AB23" s="3" t="s">
        <v>45</v>
      </c>
      <c r="AC23" s="3" t="s">
        <v>45</v>
      </c>
      <c r="AD23" s="3" t="s">
        <v>45</v>
      </c>
      <c r="AE23" s="2" t="s">
        <v>363</v>
      </c>
      <c r="AF23" s="2" t="s">
        <v>154</v>
      </c>
      <c r="AG23" s="4" t="s">
        <v>45</v>
      </c>
      <c r="AH23" s="4" t="s">
        <v>45</v>
      </c>
      <c r="AI23" s="4" t="s">
        <v>45</v>
      </c>
      <c r="AJ23" s="4" t="s">
        <v>45</v>
      </c>
      <c r="AK23" s="4" t="s">
        <v>45</v>
      </c>
      <c r="AL23" s="3" t="s">
        <v>45</v>
      </c>
      <c r="AM23" s="2" t="s">
        <v>45</v>
      </c>
      <c r="AN23" s="2">
        <v>0</v>
      </c>
      <c r="AO23" s="2" t="s">
        <v>45</v>
      </c>
      <c r="AP23" s="2" t="s">
        <v>45</v>
      </c>
      <c r="AQ23" s="2">
        <v>0</v>
      </c>
      <c r="AR23" s="2" t="s">
        <v>46</v>
      </c>
      <c r="AS23" s="2">
        <v>0</v>
      </c>
      <c r="AT23" s="2" t="s">
        <v>45</v>
      </c>
      <c r="AU23" s="2" t="s">
        <v>6</v>
      </c>
      <c r="AV23" s="2" t="s">
        <v>45</v>
      </c>
      <c r="AW23" s="2">
        <v>0</v>
      </c>
      <c r="AX23" s="2" t="s">
        <v>45</v>
      </c>
      <c r="AY23" s="2" t="s">
        <v>37</v>
      </c>
      <c r="AZ23" s="2">
        <v>0</v>
      </c>
      <c r="BA23" s="2">
        <v>0</v>
      </c>
      <c r="BB23" s="2">
        <v>0</v>
      </c>
      <c r="BE23" s="3"/>
      <c r="BG23" s="2" t="s">
        <v>306</v>
      </c>
      <c r="BH23" s="6" t="s">
        <v>27</v>
      </c>
      <c r="BI23" s="2" t="s">
        <v>27</v>
      </c>
      <c r="BJ23" s="2" t="s">
        <v>25</v>
      </c>
      <c r="BK23" s="2" t="s">
        <v>25</v>
      </c>
      <c r="BL23" s="6" t="s">
        <v>25</v>
      </c>
      <c r="BM23" s="6"/>
      <c r="BN23" s="6" t="s">
        <v>307</v>
      </c>
      <c r="BO23" s="6"/>
      <c r="BP23" s="6" t="s">
        <v>25</v>
      </c>
      <c r="BQ23" s="6" t="s">
        <v>308</v>
      </c>
      <c r="BS23" s="2" t="s">
        <v>122</v>
      </c>
      <c r="BT23" s="2" t="s">
        <v>364</v>
      </c>
      <c r="BU23" s="2" t="s">
        <v>365</v>
      </c>
      <c r="BV23" s="2" t="s">
        <v>366</v>
      </c>
      <c r="BW23" s="2" t="s">
        <v>367</v>
      </c>
    </row>
    <row r="24" spans="1:75" s="2" customFormat="1" ht="55.2" x14ac:dyDescent="0.3">
      <c r="A24" s="2" t="s">
        <v>122</v>
      </c>
      <c r="B24" s="2">
        <f t="shared" si="2"/>
        <v>22</v>
      </c>
      <c r="C24" s="5">
        <f t="shared" si="3"/>
        <v>44440</v>
      </c>
      <c r="D24" s="5">
        <f t="shared" si="3"/>
        <v>44440</v>
      </c>
      <c r="E24" s="5">
        <f t="shared" si="3"/>
        <v>44440</v>
      </c>
      <c r="F24" s="5">
        <f t="shared" si="3"/>
        <v>44440</v>
      </c>
      <c r="G24" s="6">
        <v>0</v>
      </c>
      <c r="H24" s="6">
        <v>0</v>
      </c>
      <c r="I24" s="6">
        <v>2</v>
      </c>
      <c r="J24" s="6">
        <v>0</v>
      </c>
      <c r="K24" s="6">
        <v>0</v>
      </c>
      <c r="L24" s="5">
        <f t="shared" si="1"/>
        <v>21531</v>
      </c>
      <c r="M24" s="65">
        <v>5812126519084</v>
      </c>
      <c r="N24" s="6" t="s">
        <v>565</v>
      </c>
      <c r="O24" s="6" t="s">
        <v>509</v>
      </c>
      <c r="P24" s="6" t="s">
        <v>510</v>
      </c>
      <c r="Q24" s="6" t="s">
        <v>573</v>
      </c>
      <c r="R24" s="4">
        <f t="shared" si="4"/>
        <v>62</v>
      </c>
      <c r="S24" s="2">
        <v>1000</v>
      </c>
      <c r="T24" s="2">
        <v>1000</v>
      </c>
      <c r="U24" s="2">
        <v>0</v>
      </c>
      <c r="V24" s="66">
        <v>7441</v>
      </c>
      <c r="W24" s="66" t="s">
        <v>346</v>
      </c>
      <c r="X24" s="66" t="s">
        <v>323</v>
      </c>
      <c r="Y24" s="2">
        <v>2000000</v>
      </c>
      <c r="Z24" s="2" t="s">
        <v>149</v>
      </c>
      <c r="AA24" s="2" t="s">
        <v>149</v>
      </c>
      <c r="AB24" s="3" t="s">
        <v>45</v>
      </c>
      <c r="AC24" s="3" t="s">
        <v>45</v>
      </c>
      <c r="AD24" s="3" t="s">
        <v>45</v>
      </c>
      <c r="AE24" s="2" t="s">
        <v>363</v>
      </c>
      <c r="AF24" s="2" t="s">
        <v>154</v>
      </c>
      <c r="AG24" s="4" t="s">
        <v>45</v>
      </c>
      <c r="AH24" s="4" t="s">
        <v>45</v>
      </c>
      <c r="AI24" s="4" t="s">
        <v>45</v>
      </c>
      <c r="AJ24" s="4" t="s">
        <v>45</v>
      </c>
      <c r="AK24" s="4" t="s">
        <v>45</v>
      </c>
      <c r="AL24" s="3" t="s">
        <v>45</v>
      </c>
      <c r="AM24" s="2" t="s">
        <v>45</v>
      </c>
      <c r="AN24" s="2">
        <v>0</v>
      </c>
      <c r="AO24" s="2" t="s">
        <v>45</v>
      </c>
      <c r="AP24" s="2" t="s">
        <v>45</v>
      </c>
      <c r="AQ24" s="2">
        <v>0</v>
      </c>
      <c r="AR24" s="2" t="s">
        <v>45</v>
      </c>
      <c r="AS24" s="2">
        <v>0</v>
      </c>
      <c r="AT24" s="2" t="s">
        <v>45</v>
      </c>
      <c r="AU24" s="2" t="s">
        <v>6</v>
      </c>
      <c r="AV24" s="2" t="s">
        <v>45</v>
      </c>
      <c r="AW24" s="2">
        <v>0</v>
      </c>
      <c r="AX24" s="2" t="s">
        <v>45</v>
      </c>
      <c r="AY24" s="2" t="s">
        <v>37</v>
      </c>
      <c r="AZ24" s="2">
        <v>0</v>
      </c>
      <c r="BA24" s="2">
        <v>0</v>
      </c>
      <c r="BB24" s="2">
        <v>0</v>
      </c>
      <c r="BE24" s="3"/>
      <c r="BG24" s="2" t="s">
        <v>306</v>
      </c>
      <c r="BH24" s="6" t="s">
        <v>27</v>
      </c>
      <c r="BI24" s="2" t="s">
        <v>27</v>
      </c>
      <c r="BJ24" s="2" t="s">
        <v>25</v>
      </c>
      <c r="BK24" s="2" t="s">
        <v>25</v>
      </c>
      <c r="BL24" s="6" t="s">
        <v>25</v>
      </c>
      <c r="BM24" s="6"/>
      <c r="BN24" s="6" t="s">
        <v>307</v>
      </c>
      <c r="BO24" s="6"/>
      <c r="BP24" s="6" t="s">
        <v>25</v>
      </c>
      <c r="BQ24" s="6" t="s">
        <v>308</v>
      </c>
      <c r="BR24" s="36" t="s">
        <v>347</v>
      </c>
      <c r="BS24" s="2" t="s">
        <v>122</v>
      </c>
      <c r="BT24" s="2" t="s">
        <v>364</v>
      </c>
      <c r="BU24" s="2" t="s">
        <v>365</v>
      </c>
      <c r="BV24" s="2" t="s">
        <v>366</v>
      </c>
      <c r="BW24" s="2" t="s">
        <v>367</v>
      </c>
    </row>
    <row r="25" spans="1:75" s="2" customFormat="1" ht="13.8" x14ac:dyDescent="0.3">
      <c r="A25" s="2" t="s">
        <v>122</v>
      </c>
      <c r="B25" s="2">
        <f t="shared" si="2"/>
        <v>23</v>
      </c>
      <c r="C25" s="5">
        <f t="shared" si="3"/>
        <v>44440</v>
      </c>
      <c r="D25" s="5">
        <f t="shared" si="3"/>
        <v>44440</v>
      </c>
      <c r="E25" s="5">
        <f t="shared" si="3"/>
        <v>44440</v>
      </c>
      <c r="F25" s="5">
        <f t="shared" si="3"/>
        <v>44440</v>
      </c>
      <c r="G25" s="6">
        <v>0</v>
      </c>
      <c r="H25" s="6">
        <v>0</v>
      </c>
      <c r="I25" s="6">
        <v>1</v>
      </c>
      <c r="J25" s="6">
        <v>1</v>
      </c>
      <c r="K25" s="6">
        <v>0</v>
      </c>
      <c r="L25" s="5">
        <f t="shared" si="1"/>
        <v>20336</v>
      </c>
      <c r="M25" s="4">
        <v>5509040165081</v>
      </c>
      <c r="N25" s="6" t="s">
        <v>565</v>
      </c>
      <c r="O25" s="6" t="s">
        <v>511</v>
      </c>
      <c r="P25" s="6" t="s">
        <v>512</v>
      </c>
      <c r="Q25" s="6" t="s">
        <v>573</v>
      </c>
      <c r="R25" s="4">
        <f t="shared" si="4"/>
        <v>66</v>
      </c>
      <c r="S25" s="2">
        <v>1000</v>
      </c>
      <c r="T25" s="2">
        <v>1000</v>
      </c>
      <c r="U25" s="2">
        <v>0</v>
      </c>
      <c r="V25" s="6">
        <v>7441</v>
      </c>
      <c r="W25" s="6" t="s">
        <v>348</v>
      </c>
      <c r="X25" s="6" t="s">
        <v>323</v>
      </c>
      <c r="Y25" s="2">
        <v>2000000</v>
      </c>
      <c r="Z25" s="2" t="s">
        <v>149</v>
      </c>
      <c r="AA25" s="2" t="s">
        <v>125</v>
      </c>
      <c r="AB25" s="3" t="s">
        <v>45</v>
      </c>
      <c r="AC25" s="3" t="s">
        <v>45</v>
      </c>
      <c r="AD25" s="3" t="s">
        <v>45</v>
      </c>
      <c r="AE25" s="2" t="s">
        <v>363</v>
      </c>
      <c r="AF25" s="2" t="s">
        <v>154</v>
      </c>
      <c r="AG25" s="4" t="s">
        <v>45</v>
      </c>
      <c r="AH25" s="4" t="s">
        <v>45</v>
      </c>
      <c r="AI25" s="4" t="s">
        <v>45</v>
      </c>
      <c r="AJ25" s="4" t="s">
        <v>45</v>
      </c>
      <c r="AK25" s="4" t="s">
        <v>45</v>
      </c>
      <c r="AL25" s="3" t="s">
        <v>45</v>
      </c>
      <c r="AM25" s="2" t="s">
        <v>45</v>
      </c>
      <c r="AN25" s="2">
        <v>0</v>
      </c>
      <c r="AO25" s="2" t="s">
        <v>45</v>
      </c>
      <c r="AP25" s="2" t="s">
        <v>45</v>
      </c>
      <c r="AQ25" s="2">
        <v>0</v>
      </c>
      <c r="AR25" s="2" t="s">
        <v>45</v>
      </c>
      <c r="AS25" s="2">
        <v>0</v>
      </c>
      <c r="AT25" s="2" t="s">
        <v>45</v>
      </c>
      <c r="AU25" s="2" t="s">
        <v>6</v>
      </c>
      <c r="AV25" s="2" t="s">
        <v>45</v>
      </c>
      <c r="AW25" s="2">
        <v>0</v>
      </c>
      <c r="AX25" s="2" t="s">
        <v>45</v>
      </c>
      <c r="AY25" s="2" t="s">
        <v>37</v>
      </c>
      <c r="AZ25" s="2">
        <v>0</v>
      </c>
      <c r="BA25" s="2">
        <v>0</v>
      </c>
      <c r="BB25" s="2">
        <v>0</v>
      </c>
      <c r="BE25" s="3"/>
      <c r="BG25" s="2" t="s">
        <v>306</v>
      </c>
      <c r="BH25" s="6" t="s">
        <v>27</v>
      </c>
      <c r="BI25" s="2" t="s">
        <v>27</v>
      </c>
      <c r="BJ25" s="2" t="s">
        <v>25</v>
      </c>
      <c r="BK25" s="2" t="s">
        <v>25</v>
      </c>
      <c r="BL25" s="6" t="s">
        <v>25</v>
      </c>
      <c r="BM25" s="6"/>
      <c r="BN25" s="6" t="s">
        <v>307</v>
      </c>
      <c r="BO25" s="6"/>
      <c r="BP25" s="6" t="s">
        <v>25</v>
      </c>
      <c r="BQ25" s="6" t="s">
        <v>308</v>
      </c>
      <c r="BS25" s="2" t="s">
        <v>122</v>
      </c>
      <c r="BT25" s="2" t="s">
        <v>364</v>
      </c>
      <c r="BU25" s="2" t="s">
        <v>365</v>
      </c>
      <c r="BV25" s="2" t="s">
        <v>366</v>
      </c>
      <c r="BW25" s="2" t="s">
        <v>367</v>
      </c>
    </row>
    <row r="26" spans="1:75" s="2" customFormat="1" ht="13.8" x14ac:dyDescent="0.3">
      <c r="A26" s="2" t="s">
        <v>122</v>
      </c>
      <c r="B26" s="2">
        <f t="shared" si="2"/>
        <v>24</v>
      </c>
      <c r="C26" s="5">
        <f t="shared" si="3"/>
        <v>44440</v>
      </c>
      <c r="D26" s="5">
        <f t="shared" si="3"/>
        <v>44440</v>
      </c>
      <c r="E26" s="5">
        <f t="shared" si="3"/>
        <v>44440</v>
      </c>
      <c r="F26" s="5">
        <f t="shared" si="3"/>
        <v>44440</v>
      </c>
      <c r="G26" s="6">
        <v>0</v>
      </c>
      <c r="H26" s="6">
        <v>0</v>
      </c>
      <c r="I26" s="6">
        <v>0</v>
      </c>
      <c r="J26" s="6">
        <v>2</v>
      </c>
      <c r="K26" s="6">
        <v>0</v>
      </c>
      <c r="L26" s="5">
        <f t="shared" si="1"/>
        <v>25390</v>
      </c>
      <c r="M26" s="4">
        <v>6907065477085</v>
      </c>
      <c r="N26" s="6" t="s">
        <v>565</v>
      </c>
      <c r="O26" s="6" t="s">
        <v>513</v>
      </c>
      <c r="P26" s="6" t="s">
        <v>514</v>
      </c>
      <c r="Q26" s="6" t="s">
        <v>573</v>
      </c>
      <c r="R26" s="4">
        <f t="shared" si="4"/>
        <v>52</v>
      </c>
      <c r="S26" s="2">
        <v>1000</v>
      </c>
      <c r="T26" s="2">
        <v>1000</v>
      </c>
      <c r="U26" s="2">
        <v>0</v>
      </c>
      <c r="V26" s="6">
        <v>7441</v>
      </c>
      <c r="W26" s="6" t="s">
        <v>302</v>
      </c>
      <c r="X26" s="6" t="s">
        <v>303</v>
      </c>
      <c r="Y26" s="2">
        <v>2000000</v>
      </c>
      <c r="Z26" s="2" t="s">
        <v>149</v>
      </c>
      <c r="AA26" s="2" t="s">
        <v>127</v>
      </c>
      <c r="AB26" s="3" t="s">
        <v>45</v>
      </c>
      <c r="AC26" s="3" t="s">
        <v>45</v>
      </c>
      <c r="AD26" s="3" t="s">
        <v>45</v>
      </c>
      <c r="AE26" s="2" t="s">
        <v>363</v>
      </c>
      <c r="AF26" s="2" t="s">
        <v>154</v>
      </c>
      <c r="AG26" s="4" t="s">
        <v>45</v>
      </c>
      <c r="AH26" s="4" t="s">
        <v>45</v>
      </c>
      <c r="AI26" s="4" t="s">
        <v>45</v>
      </c>
      <c r="AJ26" s="4" t="s">
        <v>45</v>
      </c>
      <c r="AK26" s="4" t="s">
        <v>46</v>
      </c>
      <c r="AL26" s="3" t="s">
        <v>45</v>
      </c>
      <c r="AM26" s="2" t="s">
        <v>45</v>
      </c>
      <c r="AN26" s="2">
        <v>0</v>
      </c>
      <c r="AO26" s="2" t="s">
        <v>45</v>
      </c>
      <c r="AP26" s="2" t="s">
        <v>45</v>
      </c>
      <c r="AQ26" s="2">
        <v>0</v>
      </c>
      <c r="AR26" s="2" t="s">
        <v>45</v>
      </c>
      <c r="AS26" s="2">
        <v>0</v>
      </c>
      <c r="AT26" s="2" t="s">
        <v>45</v>
      </c>
      <c r="AU26" s="2" t="s">
        <v>6</v>
      </c>
      <c r="AV26" s="2" t="s">
        <v>45</v>
      </c>
      <c r="AW26" s="2">
        <v>0</v>
      </c>
      <c r="AX26" s="2" t="s">
        <v>45</v>
      </c>
      <c r="AY26" s="2" t="s">
        <v>37</v>
      </c>
      <c r="AZ26" s="2">
        <v>0</v>
      </c>
      <c r="BA26" s="2">
        <v>0</v>
      </c>
      <c r="BB26" s="2">
        <v>0</v>
      </c>
      <c r="BE26" s="3"/>
      <c r="BG26" s="2" t="s">
        <v>306</v>
      </c>
      <c r="BH26" s="6" t="s">
        <v>27</v>
      </c>
      <c r="BI26" s="2" t="s">
        <v>27</v>
      </c>
      <c r="BJ26" s="2" t="s">
        <v>25</v>
      </c>
      <c r="BK26" s="2" t="s">
        <v>25</v>
      </c>
      <c r="BL26" s="6" t="s">
        <v>25</v>
      </c>
      <c r="BM26" s="6"/>
      <c r="BN26" s="6" t="s">
        <v>307</v>
      </c>
      <c r="BO26" s="6"/>
      <c r="BP26" s="6" t="s">
        <v>25</v>
      </c>
      <c r="BQ26" s="6" t="s">
        <v>308</v>
      </c>
      <c r="BS26" s="2" t="s">
        <v>122</v>
      </c>
      <c r="BT26" s="2" t="s">
        <v>364</v>
      </c>
      <c r="BU26" s="2" t="s">
        <v>365</v>
      </c>
      <c r="BV26" s="2" t="s">
        <v>366</v>
      </c>
      <c r="BW26" s="2" t="s">
        <v>367</v>
      </c>
    </row>
    <row r="27" spans="1:75" s="2" customFormat="1" ht="13.8" x14ac:dyDescent="0.3">
      <c r="A27" s="2" t="s">
        <v>122</v>
      </c>
      <c r="B27" s="2">
        <f t="shared" si="2"/>
        <v>25</v>
      </c>
      <c r="C27" s="5">
        <f t="shared" si="3"/>
        <v>44440</v>
      </c>
      <c r="D27" s="5">
        <f t="shared" si="3"/>
        <v>44440</v>
      </c>
      <c r="E27" s="5">
        <f t="shared" si="3"/>
        <v>44440</v>
      </c>
      <c r="F27" s="5">
        <f t="shared" si="3"/>
        <v>44440</v>
      </c>
      <c r="G27" s="6">
        <v>0</v>
      </c>
      <c r="H27" s="6">
        <v>0</v>
      </c>
      <c r="I27" s="6">
        <v>0</v>
      </c>
      <c r="J27" s="6">
        <v>0</v>
      </c>
      <c r="K27" s="6">
        <v>0</v>
      </c>
      <c r="L27" s="5">
        <f t="shared" si="1"/>
        <v>24356</v>
      </c>
      <c r="M27" s="4">
        <v>6609065876080</v>
      </c>
      <c r="N27" s="6" t="s">
        <v>566</v>
      </c>
      <c r="O27" s="6" t="s">
        <v>515</v>
      </c>
      <c r="P27" s="6" t="s">
        <v>516</v>
      </c>
      <c r="Q27" s="6" t="s">
        <v>572</v>
      </c>
      <c r="R27" s="4">
        <f t="shared" si="4"/>
        <v>55</v>
      </c>
      <c r="S27" s="2">
        <v>1000</v>
      </c>
      <c r="T27" s="2">
        <v>1000</v>
      </c>
      <c r="U27" s="2">
        <v>0</v>
      </c>
      <c r="V27" s="6">
        <v>7441</v>
      </c>
      <c r="W27" s="6" t="s">
        <v>302</v>
      </c>
      <c r="X27" s="6" t="s">
        <v>303</v>
      </c>
      <c r="Y27" s="2">
        <v>2000000</v>
      </c>
      <c r="Z27" s="2" t="s">
        <v>149</v>
      </c>
      <c r="AA27" s="2" t="s">
        <v>129</v>
      </c>
      <c r="AB27" s="3" t="s">
        <v>45</v>
      </c>
      <c r="AC27" s="3" t="s">
        <v>45</v>
      </c>
      <c r="AD27" s="3" t="s">
        <v>46</v>
      </c>
      <c r="AE27" s="2" t="s">
        <v>363</v>
      </c>
      <c r="AF27" s="2" t="s">
        <v>154</v>
      </c>
      <c r="AG27" s="4" t="s">
        <v>45</v>
      </c>
      <c r="AH27" s="4" t="s">
        <v>45</v>
      </c>
      <c r="AI27" s="4" t="s">
        <v>45</v>
      </c>
      <c r="AJ27" s="4" t="s">
        <v>45</v>
      </c>
      <c r="AK27" s="4" t="s">
        <v>45</v>
      </c>
      <c r="AL27" s="3" t="s">
        <v>45</v>
      </c>
      <c r="AM27" s="2" t="s">
        <v>46</v>
      </c>
      <c r="AN27" s="2">
        <v>10000</v>
      </c>
      <c r="AO27" s="2" t="s">
        <v>46</v>
      </c>
      <c r="AP27" s="2" t="s">
        <v>46</v>
      </c>
      <c r="AQ27" s="2">
        <v>20000</v>
      </c>
      <c r="AR27" s="2" t="s">
        <v>46</v>
      </c>
      <c r="AS27" s="2">
        <v>1</v>
      </c>
      <c r="AT27" s="2" t="s">
        <v>46</v>
      </c>
      <c r="AU27" s="2" t="s">
        <v>5</v>
      </c>
      <c r="AV27" s="2" t="s">
        <v>46</v>
      </c>
      <c r="AW27" s="2" t="s">
        <v>349</v>
      </c>
      <c r="AX27" s="2" t="s">
        <v>45</v>
      </c>
      <c r="AY27" s="2" t="s">
        <v>37</v>
      </c>
      <c r="AZ27" s="2">
        <v>0</v>
      </c>
      <c r="BA27" s="2">
        <v>0</v>
      </c>
      <c r="BB27" s="2">
        <v>0</v>
      </c>
      <c r="BE27" s="3"/>
      <c r="BG27" s="2" t="s">
        <v>306</v>
      </c>
      <c r="BH27" s="6" t="s">
        <v>27</v>
      </c>
      <c r="BI27" s="2" t="s">
        <v>27</v>
      </c>
      <c r="BJ27" s="2" t="s">
        <v>25</v>
      </c>
      <c r="BK27" s="2" t="s">
        <v>25</v>
      </c>
      <c r="BL27" s="6" t="s">
        <v>25</v>
      </c>
      <c r="BM27" s="6"/>
      <c r="BN27" s="6" t="s">
        <v>307</v>
      </c>
      <c r="BO27" s="6"/>
      <c r="BP27" s="6" t="s">
        <v>25</v>
      </c>
      <c r="BQ27" s="6" t="s">
        <v>308</v>
      </c>
      <c r="BS27" s="2" t="s">
        <v>122</v>
      </c>
      <c r="BT27" s="2" t="s">
        <v>364</v>
      </c>
      <c r="BU27" s="2" t="s">
        <v>365</v>
      </c>
      <c r="BV27" s="2" t="s">
        <v>366</v>
      </c>
      <c r="BW27" s="2" t="s">
        <v>367</v>
      </c>
    </row>
    <row r="28" spans="1:75" s="2" customFormat="1" ht="13.8" x14ac:dyDescent="0.3">
      <c r="A28" s="2" t="s">
        <v>122</v>
      </c>
      <c r="B28" s="2">
        <f t="shared" si="2"/>
        <v>26</v>
      </c>
      <c r="C28" s="5">
        <f t="shared" si="3"/>
        <v>44440</v>
      </c>
      <c r="D28" s="5">
        <f t="shared" si="3"/>
        <v>44440</v>
      </c>
      <c r="E28" s="5">
        <f t="shared" si="3"/>
        <v>44440</v>
      </c>
      <c r="F28" s="5">
        <f t="shared" si="3"/>
        <v>44440</v>
      </c>
      <c r="G28" s="6">
        <v>0</v>
      </c>
      <c r="H28" s="6">
        <v>0</v>
      </c>
      <c r="I28" s="6">
        <v>1</v>
      </c>
      <c r="J28" s="6">
        <v>0</v>
      </c>
      <c r="K28" s="6">
        <v>0</v>
      </c>
      <c r="L28" s="5">
        <f t="shared" si="1"/>
        <v>23609</v>
      </c>
      <c r="M28" s="4">
        <v>6408205914087</v>
      </c>
      <c r="N28" s="6" t="s">
        <v>565</v>
      </c>
      <c r="O28" s="6" t="s">
        <v>517</v>
      </c>
      <c r="P28" s="6" t="s">
        <v>518</v>
      </c>
      <c r="Q28" s="6" t="s">
        <v>572</v>
      </c>
      <c r="R28" s="4">
        <f t="shared" si="4"/>
        <v>57</v>
      </c>
      <c r="S28" s="2">
        <v>1000</v>
      </c>
      <c r="T28" s="2">
        <v>1000</v>
      </c>
      <c r="U28" s="2">
        <v>0</v>
      </c>
      <c r="V28" s="6">
        <v>7780</v>
      </c>
      <c r="W28" s="6" t="s">
        <v>302</v>
      </c>
      <c r="X28" s="6" t="s">
        <v>303</v>
      </c>
      <c r="Y28" s="2">
        <v>2000000</v>
      </c>
      <c r="Z28" s="2" t="s">
        <v>149</v>
      </c>
      <c r="AA28" s="2" t="s">
        <v>134</v>
      </c>
      <c r="AB28" s="3" t="s">
        <v>45</v>
      </c>
      <c r="AC28" s="3" t="s">
        <v>45</v>
      </c>
      <c r="AD28" s="3" t="s">
        <v>45</v>
      </c>
      <c r="AE28" s="2" t="s">
        <v>363</v>
      </c>
      <c r="AF28" s="2" t="s">
        <v>154</v>
      </c>
      <c r="AG28" s="4" t="s">
        <v>45</v>
      </c>
      <c r="AH28" s="4" t="s">
        <v>45</v>
      </c>
      <c r="AI28" s="4" t="s">
        <v>45</v>
      </c>
      <c r="AJ28" s="4" t="s">
        <v>45</v>
      </c>
      <c r="AK28" s="4" t="s">
        <v>45</v>
      </c>
      <c r="AL28" s="3" t="s">
        <v>45</v>
      </c>
      <c r="AM28" s="2" t="s">
        <v>45</v>
      </c>
      <c r="AN28" s="2">
        <v>0</v>
      </c>
      <c r="AO28" s="2" t="s">
        <v>45</v>
      </c>
      <c r="AP28" s="2" t="s">
        <v>45</v>
      </c>
      <c r="AQ28" s="2">
        <v>0</v>
      </c>
      <c r="AR28" s="2" t="s">
        <v>45</v>
      </c>
      <c r="AS28" s="2">
        <v>0</v>
      </c>
      <c r="AT28" s="2" t="s">
        <v>46</v>
      </c>
      <c r="AU28" s="2" t="s">
        <v>5</v>
      </c>
      <c r="AV28" s="2" t="s">
        <v>45</v>
      </c>
      <c r="AW28" s="2" t="s">
        <v>350</v>
      </c>
      <c r="AX28" s="2" t="s">
        <v>45</v>
      </c>
      <c r="AY28" s="2" t="s">
        <v>37</v>
      </c>
      <c r="AZ28" s="2">
        <v>0</v>
      </c>
      <c r="BA28" s="2">
        <v>0</v>
      </c>
      <c r="BB28" s="2">
        <v>0</v>
      </c>
      <c r="BE28" s="3"/>
      <c r="BG28" s="2" t="s">
        <v>306</v>
      </c>
      <c r="BH28" s="6" t="s">
        <v>27</v>
      </c>
      <c r="BI28" s="2" t="s">
        <v>27</v>
      </c>
      <c r="BJ28" s="2" t="s">
        <v>25</v>
      </c>
      <c r="BK28" s="2" t="s">
        <v>25</v>
      </c>
      <c r="BL28" s="6" t="s">
        <v>25</v>
      </c>
      <c r="BM28" s="6"/>
      <c r="BN28" s="6" t="s">
        <v>307</v>
      </c>
      <c r="BO28" s="6"/>
      <c r="BP28" s="6" t="s">
        <v>25</v>
      </c>
      <c r="BQ28" s="6" t="s">
        <v>308</v>
      </c>
      <c r="BS28" s="2" t="s">
        <v>122</v>
      </c>
      <c r="BT28" s="2" t="s">
        <v>364</v>
      </c>
      <c r="BU28" s="2" t="s">
        <v>365</v>
      </c>
      <c r="BV28" s="2" t="s">
        <v>366</v>
      </c>
      <c r="BW28" s="2" t="s">
        <v>367</v>
      </c>
    </row>
    <row r="29" spans="1:75" s="2" customFormat="1" ht="13.8" x14ac:dyDescent="0.3">
      <c r="A29" s="2" t="s">
        <v>122</v>
      </c>
      <c r="B29" s="2">
        <f t="shared" si="2"/>
        <v>27</v>
      </c>
      <c r="C29" s="5">
        <f t="shared" si="3"/>
        <v>44440</v>
      </c>
      <c r="D29" s="5">
        <f t="shared" si="3"/>
        <v>44440</v>
      </c>
      <c r="E29" s="5">
        <f t="shared" si="3"/>
        <v>44440</v>
      </c>
      <c r="F29" s="5">
        <f t="shared" si="3"/>
        <v>44440</v>
      </c>
      <c r="G29" s="6">
        <v>0</v>
      </c>
      <c r="H29" s="6">
        <v>0</v>
      </c>
      <c r="I29" s="6">
        <v>0</v>
      </c>
      <c r="J29" s="6">
        <v>1</v>
      </c>
      <c r="K29" s="6">
        <v>0</v>
      </c>
      <c r="L29" s="5">
        <f t="shared" si="1"/>
        <v>33129</v>
      </c>
      <c r="M29" s="4">
        <v>9009135742080</v>
      </c>
      <c r="N29" s="6" t="s">
        <v>565</v>
      </c>
      <c r="O29" s="6" t="s">
        <v>519</v>
      </c>
      <c r="P29" s="6" t="s">
        <v>520</v>
      </c>
      <c r="Q29" s="6" t="s">
        <v>572</v>
      </c>
      <c r="R29" s="4">
        <f t="shared" si="4"/>
        <v>30</v>
      </c>
      <c r="S29" s="2">
        <v>1000</v>
      </c>
      <c r="T29" s="2">
        <v>1000</v>
      </c>
      <c r="U29" s="2">
        <v>0</v>
      </c>
      <c r="V29" s="6">
        <v>2170</v>
      </c>
      <c r="W29" s="6" t="s">
        <v>302</v>
      </c>
      <c r="X29" s="6" t="s">
        <v>303</v>
      </c>
      <c r="Y29" s="2">
        <v>2000000</v>
      </c>
      <c r="Z29" s="2" t="s">
        <v>149</v>
      </c>
      <c r="AA29" s="2" t="s">
        <v>136</v>
      </c>
      <c r="AB29" s="3" t="s">
        <v>45</v>
      </c>
      <c r="AC29" s="3" t="s">
        <v>45</v>
      </c>
      <c r="AD29" s="3" t="s">
        <v>45</v>
      </c>
      <c r="AE29" s="2" t="s">
        <v>363</v>
      </c>
      <c r="AF29" s="2" t="s">
        <v>154</v>
      </c>
      <c r="AG29" s="4" t="s">
        <v>45</v>
      </c>
      <c r="AH29" s="4" t="s">
        <v>45</v>
      </c>
      <c r="AI29" s="4" t="s">
        <v>45</v>
      </c>
      <c r="AJ29" s="4" t="s">
        <v>45</v>
      </c>
      <c r="AK29" s="4" t="s">
        <v>45</v>
      </c>
      <c r="AL29" s="3" t="s">
        <v>45</v>
      </c>
      <c r="AM29" s="2" t="s">
        <v>45</v>
      </c>
      <c r="AN29" s="2">
        <v>0</v>
      </c>
      <c r="AO29" s="2" t="s">
        <v>45</v>
      </c>
      <c r="AP29" s="2" t="s">
        <v>45</v>
      </c>
      <c r="AQ29" s="2">
        <v>0</v>
      </c>
      <c r="AR29" s="2" t="s">
        <v>45</v>
      </c>
      <c r="AS29" s="2">
        <v>0</v>
      </c>
      <c r="AT29" s="2" t="s">
        <v>45</v>
      </c>
      <c r="AU29" s="2" t="s">
        <v>368</v>
      </c>
      <c r="AV29" s="2" t="s">
        <v>45</v>
      </c>
      <c r="AW29" s="2" t="s">
        <v>351</v>
      </c>
      <c r="AX29" s="2" t="s">
        <v>45</v>
      </c>
      <c r="AY29" s="2" t="s">
        <v>37</v>
      </c>
      <c r="AZ29" s="2">
        <v>0</v>
      </c>
      <c r="BA29" s="2">
        <v>0</v>
      </c>
      <c r="BB29" s="2">
        <v>0</v>
      </c>
      <c r="BE29" s="3" t="s">
        <v>352</v>
      </c>
      <c r="BF29" s="2">
        <v>14</v>
      </c>
      <c r="BG29" s="2" t="s">
        <v>306</v>
      </c>
      <c r="BH29" s="6" t="s">
        <v>27</v>
      </c>
      <c r="BI29" s="2" t="s">
        <v>27</v>
      </c>
      <c r="BJ29" s="2" t="s">
        <v>25</v>
      </c>
      <c r="BK29" s="2" t="s">
        <v>25</v>
      </c>
      <c r="BL29" s="6" t="s">
        <v>25</v>
      </c>
      <c r="BM29" s="6"/>
      <c r="BN29" s="6" t="s">
        <v>307</v>
      </c>
      <c r="BO29" s="6"/>
      <c r="BP29" s="6" t="s">
        <v>25</v>
      </c>
      <c r="BQ29" s="6" t="s">
        <v>308</v>
      </c>
      <c r="BS29" s="2" t="s">
        <v>122</v>
      </c>
      <c r="BT29" s="2" t="s">
        <v>364</v>
      </c>
      <c r="BU29" s="2" t="s">
        <v>365</v>
      </c>
      <c r="BV29" s="2" t="s">
        <v>366</v>
      </c>
      <c r="BW29" s="2" t="s">
        <v>367</v>
      </c>
    </row>
    <row r="30" spans="1:75" s="2" customFormat="1" ht="13.8" x14ac:dyDescent="0.3">
      <c r="A30" s="2" t="s">
        <v>122</v>
      </c>
      <c r="B30" s="2">
        <f t="shared" si="2"/>
        <v>28</v>
      </c>
      <c r="C30" s="5">
        <f t="shared" si="3"/>
        <v>44440</v>
      </c>
      <c r="D30" s="5">
        <f t="shared" si="3"/>
        <v>44440</v>
      </c>
      <c r="E30" s="5">
        <f t="shared" si="3"/>
        <v>44440</v>
      </c>
      <c r="F30" s="5">
        <f t="shared" si="3"/>
        <v>44440</v>
      </c>
      <c r="G30" s="6">
        <v>0</v>
      </c>
      <c r="H30" s="6">
        <v>0</v>
      </c>
      <c r="I30" s="6">
        <v>0</v>
      </c>
      <c r="J30" s="6">
        <v>0</v>
      </c>
      <c r="K30" s="6">
        <v>1</v>
      </c>
      <c r="L30" s="5">
        <f t="shared" si="1"/>
        <v>33163</v>
      </c>
      <c r="M30" s="4">
        <v>9010176042083</v>
      </c>
      <c r="N30" s="6" t="s">
        <v>565</v>
      </c>
      <c r="O30" s="6" t="s">
        <v>521</v>
      </c>
      <c r="P30" s="6" t="s">
        <v>522</v>
      </c>
      <c r="Q30" s="6" t="s">
        <v>572</v>
      </c>
      <c r="R30" s="4">
        <f t="shared" si="4"/>
        <v>30</v>
      </c>
      <c r="S30" s="2">
        <v>1000</v>
      </c>
      <c r="T30" s="2">
        <v>1000</v>
      </c>
      <c r="U30" s="2">
        <v>0</v>
      </c>
      <c r="V30" s="6">
        <v>2170</v>
      </c>
      <c r="W30" s="6" t="s">
        <v>302</v>
      </c>
      <c r="X30" s="6" t="s">
        <v>303</v>
      </c>
      <c r="Y30" s="2">
        <v>2000000</v>
      </c>
      <c r="Z30" s="2" t="s">
        <v>149</v>
      </c>
      <c r="AA30" s="2" t="s">
        <v>138</v>
      </c>
      <c r="AB30" s="3" t="s">
        <v>45</v>
      </c>
      <c r="AC30" s="3" t="s">
        <v>45</v>
      </c>
      <c r="AD30" s="3" t="s">
        <v>45</v>
      </c>
      <c r="AE30" s="2" t="s">
        <v>363</v>
      </c>
      <c r="AF30" s="2" t="s">
        <v>154</v>
      </c>
      <c r="AG30" s="4" t="s">
        <v>45</v>
      </c>
      <c r="AH30" s="4" t="s">
        <v>45</v>
      </c>
      <c r="AI30" s="4" t="s">
        <v>45</v>
      </c>
      <c r="AJ30" s="4" t="s">
        <v>45</v>
      </c>
      <c r="AK30" s="4" t="s">
        <v>45</v>
      </c>
      <c r="AL30" s="3" t="s">
        <v>45</v>
      </c>
      <c r="AM30" s="2" t="s">
        <v>45</v>
      </c>
      <c r="AN30" s="2">
        <v>0</v>
      </c>
      <c r="AO30" s="2" t="s">
        <v>45</v>
      </c>
      <c r="AP30" s="2" t="s">
        <v>45</v>
      </c>
      <c r="AQ30" s="2">
        <v>0</v>
      </c>
      <c r="AR30" s="2" t="s">
        <v>45</v>
      </c>
      <c r="AS30" s="2">
        <v>0</v>
      </c>
      <c r="AT30" s="2" t="s">
        <v>45</v>
      </c>
      <c r="AU30" s="2" t="s">
        <v>6</v>
      </c>
      <c r="AV30" s="2" t="s">
        <v>45</v>
      </c>
      <c r="AW30" s="2" t="s">
        <v>353</v>
      </c>
      <c r="AX30" s="2" t="s">
        <v>45</v>
      </c>
      <c r="AY30" s="2" t="s">
        <v>37</v>
      </c>
      <c r="AZ30" s="2">
        <v>0</v>
      </c>
      <c r="BA30" s="2">
        <v>0</v>
      </c>
      <c r="BB30" s="2">
        <v>0</v>
      </c>
      <c r="BE30" s="3" t="s">
        <v>354</v>
      </c>
      <c r="BF30" s="2">
        <v>15</v>
      </c>
      <c r="BG30" s="2" t="s">
        <v>306</v>
      </c>
      <c r="BH30" s="6" t="s">
        <v>27</v>
      </c>
      <c r="BI30" s="2" t="s">
        <v>27</v>
      </c>
      <c r="BJ30" s="2" t="s">
        <v>25</v>
      </c>
      <c r="BK30" s="2" t="s">
        <v>25</v>
      </c>
      <c r="BL30" s="6" t="s">
        <v>25</v>
      </c>
      <c r="BM30" s="6"/>
      <c r="BN30" s="6" t="s">
        <v>307</v>
      </c>
      <c r="BO30" s="6"/>
      <c r="BP30" s="6" t="s">
        <v>25</v>
      </c>
      <c r="BQ30" s="6" t="s">
        <v>308</v>
      </c>
      <c r="BS30" s="2" t="s">
        <v>122</v>
      </c>
      <c r="BT30" s="2" t="s">
        <v>364</v>
      </c>
      <c r="BU30" s="2" t="s">
        <v>365</v>
      </c>
      <c r="BV30" s="2" t="s">
        <v>366</v>
      </c>
      <c r="BW30" s="2" t="s">
        <v>367</v>
      </c>
    </row>
    <row r="31" spans="1:75" s="2" customFormat="1" ht="13.8" x14ac:dyDescent="0.3">
      <c r="A31" s="2" t="s">
        <v>122</v>
      </c>
      <c r="B31" s="2">
        <f t="shared" si="2"/>
        <v>29</v>
      </c>
      <c r="C31" s="5">
        <f t="shared" si="3"/>
        <v>44440</v>
      </c>
      <c r="D31" s="5">
        <f t="shared" si="3"/>
        <v>44440</v>
      </c>
      <c r="E31" s="5">
        <f t="shared" si="3"/>
        <v>44440</v>
      </c>
      <c r="F31" s="5">
        <f t="shared" si="3"/>
        <v>44440</v>
      </c>
      <c r="G31" s="6">
        <v>0</v>
      </c>
      <c r="H31" s="6">
        <v>0</v>
      </c>
      <c r="I31" s="6">
        <v>1</v>
      </c>
      <c r="J31" s="6">
        <v>1</v>
      </c>
      <c r="K31" s="6">
        <v>1</v>
      </c>
      <c r="L31" s="5">
        <f t="shared" si="1"/>
        <v>22170</v>
      </c>
      <c r="M31" s="4">
        <v>6009110938086</v>
      </c>
      <c r="N31" s="6" t="s">
        <v>566</v>
      </c>
      <c r="O31" s="6" t="s">
        <v>523</v>
      </c>
      <c r="P31" s="6" t="s">
        <v>524</v>
      </c>
      <c r="Q31" s="6" t="s">
        <v>572</v>
      </c>
      <c r="R31" s="4">
        <f t="shared" si="4"/>
        <v>61</v>
      </c>
      <c r="S31" s="2">
        <v>1000</v>
      </c>
      <c r="T31" s="2">
        <v>1000</v>
      </c>
      <c r="U31" s="2">
        <v>0</v>
      </c>
      <c r="V31" s="6">
        <v>157</v>
      </c>
      <c r="W31" s="6" t="s">
        <v>309</v>
      </c>
      <c r="X31" s="6" t="s">
        <v>310</v>
      </c>
      <c r="Y31" s="2">
        <v>2000000</v>
      </c>
      <c r="Z31" s="2" t="s">
        <v>149</v>
      </c>
      <c r="AA31" s="2" t="s">
        <v>149</v>
      </c>
      <c r="AB31" s="3" t="s">
        <v>45</v>
      </c>
      <c r="AC31" s="3" t="s">
        <v>45</v>
      </c>
      <c r="AD31" s="3" t="s">
        <v>45</v>
      </c>
      <c r="AE31" s="2" t="s">
        <v>363</v>
      </c>
      <c r="AF31" s="2" t="s">
        <v>154</v>
      </c>
      <c r="AG31" s="4" t="s">
        <v>45</v>
      </c>
      <c r="AH31" s="4" t="s">
        <v>45</v>
      </c>
      <c r="AI31" s="4" t="s">
        <v>45</v>
      </c>
      <c r="AJ31" s="4" t="s">
        <v>45</v>
      </c>
      <c r="AK31" s="4" t="s">
        <v>45</v>
      </c>
      <c r="AL31" s="3" t="s">
        <v>45</v>
      </c>
      <c r="AM31" s="2" t="s">
        <v>45</v>
      </c>
      <c r="AN31" s="2">
        <v>0</v>
      </c>
      <c r="AO31" s="2" t="s">
        <v>45</v>
      </c>
      <c r="AP31" s="2" t="s">
        <v>45</v>
      </c>
      <c r="AQ31" s="2">
        <v>0</v>
      </c>
      <c r="AR31" s="2" t="s">
        <v>45</v>
      </c>
      <c r="AS31" s="2">
        <v>0</v>
      </c>
      <c r="AT31" s="2" t="s">
        <v>45</v>
      </c>
      <c r="AU31" s="2" t="s">
        <v>6</v>
      </c>
      <c r="AV31" s="2" t="s">
        <v>45</v>
      </c>
      <c r="AW31" s="2" t="s">
        <v>355</v>
      </c>
      <c r="AX31" s="2" t="s">
        <v>45</v>
      </c>
      <c r="AY31" s="2" t="s">
        <v>37</v>
      </c>
      <c r="AZ31" s="2">
        <v>0</v>
      </c>
      <c r="BA31" s="2">
        <v>0</v>
      </c>
      <c r="BB31" s="2">
        <v>0</v>
      </c>
      <c r="BE31" s="3"/>
      <c r="BG31" s="2" t="s">
        <v>306</v>
      </c>
      <c r="BH31" s="6" t="s">
        <v>27</v>
      </c>
      <c r="BI31" s="2" t="s">
        <v>27</v>
      </c>
      <c r="BJ31" s="2" t="s">
        <v>25</v>
      </c>
      <c r="BK31" s="2" t="s">
        <v>25</v>
      </c>
      <c r="BL31" s="6" t="s">
        <v>25</v>
      </c>
      <c r="BM31" s="6"/>
      <c r="BN31" s="6" t="s">
        <v>307</v>
      </c>
      <c r="BO31" s="6"/>
      <c r="BP31" s="6" t="s">
        <v>25</v>
      </c>
      <c r="BQ31" s="6" t="s">
        <v>308</v>
      </c>
      <c r="BS31" s="2" t="s">
        <v>122</v>
      </c>
      <c r="BT31" s="2" t="s">
        <v>364</v>
      </c>
      <c r="BU31" s="2" t="s">
        <v>365</v>
      </c>
      <c r="BV31" s="2" t="s">
        <v>366</v>
      </c>
      <c r="BW31" s="2" t="s">
        <v>367</v>
      </c>
    </row>
    <row r="32" spans="1:75" s="2" customFormat="1" ht="13.8" x14ac:dyDescent="0.3">
      <c r="A32" s="2" t="s">
        <v>122</v>
      </c>
      <c r="B32" s="2">
        <f t="shared" si="2"/>
        <v>30</v>
      </c>
      <c r="C32" s="5">
        <f t="shared" si="3"/>
        <v>44440</v>
      </c>
      <c r="D32" s="5">
        <f t="shared" si="3"/>
        <v>44440</v>
      </c>
      <c r="E32" s="5">
        <f t="shared" si="3"/>
        <v>44440</v>
      </c>
      <c r="F32" s="5">
        <f t="shared" si="3"/>
        <v>44440</v>
      </c>
      <c r="G32" s="6">
        <v>0</v>
      </c>
      <c r="H32" s="6">
        <v>0</v>
      </c>
      <c r="I32" s="6">
        <v>2</v>
      </c>
      <c r="J32" s="6">
        <v>0</v>
      </c>
      <c r="K32" s="6">
        <v>0</v>
      </c>
      <c r="L32" s="5">
        <f t="shared" si="1"/>
        <v>23327</v>
      </c>
      <c r="M32" s="4">
        <v>6311126089080</v>
      </c>
      <c r="N32" s="6" t="s">
        <v>565</v>
      </c>
      <c r="O32" s="6" t="s">
        <v>525</v>
      </c>
      <c r="P32" s="6" t="s">
        <v>526</v>
      </c>
      <c r="Q32" s="6" t="s">
        <v>572</v>
      </c>
      <c r="R32" s="4">
        <f t="shared" si="4"/>
        <v>57</v>
      </c>
      <c r="S32" s="2">
        <v>1000</v>
      </c>
      <c r="T32" s="2">
        <v>1000</v>
      </c>
      <c r="U32" s="2">
        <v>0</v>
      </c>
      <c r="V32" s="37">
        <v>1459</v>
      </c>
      <c r="W32" s="6" t="s">
        <v>356</v>
      </c>
      <c r="X32" s="6" t="s">
        <v>323</v>
      </c>
      <c r="Y32" s="2">
        <v>2000000</v>
      </c>
      <c r="Z32" s="2" t="s">
        <v>149</v>
      </c>
      <c r="AA32" s="2" t="s">
        <v>149</v>
      </c>
      <c r="AB32" s="3" t="s">
        <v>45</v>
      </c>
      <c r="AC32" s="3" t="s">
        <v>45</v>
      </c>
      <c r="AD32" s="3" t="s">
        <v>45</v>
      </c>
      <c r="AE32" s="2" t="s">
        <v>363</v>
      </c>
      <c r="AF32" s="2" t="s">
        <v>154</v>
      </c>
      <c r="AG32" s="4" t="s">
        <v>45</v>
      </c>
      <c r="AH32" s="4" t="s">
        <v>45</v>
      </c>
      <c r="AI32" s="4" t="s">
        <v>45</v>
      </c>
      <c r="AJ32" s="4" t="s">
        <v>45</v>
      </c>
      <c r="AK32" s="4" t="s">
        <v>45</v>
      </c>
      <c r="AL32" s="3" t="s">
        <v>45</v>
      </c>
      <c r="AM32" s="2" t="s">
        <v>45</v>
      </c>
      <c r="AN32" s="2">
        <v>0</v>
      </c>
      <c r="AO32" s="2" t="s">
        <v>45</v>
      </c>
      <c r="AP32" s="2" t="s">
        <v>45</v>
      </c>
      <c r="AQ32" s="2">
        <v>0</v>
      </c>
      <c r="AR32" s="2" t="s">
        <v>45</v>
      </c>
      <c r="AS32" s="2">
        <v>0</v>
      </c>
      <c r="AT32" s="2" t="s">
        <v>45</v>
      </c>
      <c r="AU32" s="2" t="s">
        <v>6</v>
      </c>
      <c r="AV32" s="2" t="s">
        <v>45</v>
      </c>
      <c r="AW32" s="2">
        <v>0</v>
      </c>
      <c r="AX32" s="2" t="s">
        <v>46</v>
      </c>
      <c r="AY32" s="2" t="s">
        <v>37</v>
      </c>
      <c r="AZ32" s="2">
        <v>0</v>
      </c>
      <c r="BA32" s="2">
        <v>0</v>
      </c>
      <c r="BB32" s="2">
        <v>0</v>
      </c>
      <c r="BE32" s="3"/>
      <c r="BG32" s="2" t="s">
        <v>306</v>
      </c>
      <c r="BH32" s="6" t="s">
        <v>27</v>
      </c>
      <c r="BI32" s="2" t="s">
        <v>27</v>
      </c>
      <c r="BJ32" s="2" t="s">
        <v>25</v>
      </c>
      <c r="BK32" s="2" t="s">
        <v>25</v>
      </c>
      <c r="BL32" s="6" t="s">
        <v>25</v>
      </c>
      <c r="BM32" s="6"/>
      <c r="BN32" s="6" t="s">
        <v>307</v>
      </c>
      <c r="BO32" s="6"/>
      <c r="BP32" s="6" t="s">
        <v>25</v>
      </c>
      <c r="BQ32" s="6" t="s">
        <v>308</v>
      </c>
      <c r="BS32" s="2" t="s">
        <v>122</v>
      </c>
      <c r="BT32" s="2" t="s">
        <v>364</v>
      </c>
      <c r="BU32" s="2" t="s">
        <v>365</v>
      </c>
      <c r="BV32" s="2" t="s">
        <v>366</v>
      </c>
      <c r="BW32" s="2" t="s">
        <v>367</v>
      </c>
    </row>
    <row r="33" spans="1:75" s="2" customFormat="1" ht="13.8" x14ac:dyDescent="0.3">
      <c r="A33" s="2" t="s">
        <v>122</v>
      </c>
      <c r="B33" s="2">
        <f t="shared" si="2"/>
        <v>31</v>
      </c>
      <c r="C33" s="5">
        <f t="shared" si="3"/>
        <v>44440</v>
      </c>
      <c r="D33" s="5">
        <f t="shared" si="3"/>
        <v>44440</v>
      </c>
      <c r="E33" s="5">
        <f t="shared" si="3"/>
        <v>44440</v>
      </c>
      <c r="F33" s="5">
        <f t="shared" si="3"/>
        <v>44440</v>
      </c>
      <c r="G33" s="6">
        <v>0</v>
      </c>
      <c r="H33" s="6">
        <v>0</v>
      </c>
      <c r="I33" s="6">
        <v>1</v>
      </c>
      <c r="J33" s="6">
        <v>1</v>
      </c>
      <c r="K33" s="6">
        <v>0</v>
      </c>
      <c r="L33" s="5">
        <f t="shared" si="1"/>
        <v>22964</v>
      </c>
      <c r="M33" s="4">
        <v>6211140921088</v>
      </c>
      <c r="N33" s="6" t="s">
        <v>566</v>
      </c>
      <c r="O33" s="6" t="s">
        <v>527</v>
      </c>
      <c r="P33" s="6" t="s">
        <v>528</v>
      </c>
      <c r="Q33" s="6" t="s">
        <v>572</v>
      </c>
      <c r="R33" s="4">
        <f t="shared" si="4"/>
        <v>58</v>
      </c>
      <c r="S33" s="2">
        <v>1000</v>
      </c>
      <c r="T33" s="2">
        <v>1000</v>
      </c>
      <c r="U33" s="2">
        <v>0</v>
      </c>
      <c r="V33" s="6">
        <v>2090</v>
      </c>
      <c r="W33" s="6" t="s">
        <v>316</v>
      </c>
      <c r="X33" s="6" t="s">
        <v>314</v>
      </c>
      <c r="Y33" s="2">
        <v>2000000</v>
      </c>
      <c r="Z33" s="2" t="s">
        <v>149</v>
      </c>
      <c r="AA33" s="2" t="s">
        <v>118</v>
      </c>
      <c r="AB33" s="3" t="s">
        <v>46</v>
      </c>
      <c r="AC33" s="3" t="s">
        <v>46</v>
      </c>
      <c r="AD33" s="3" t="s">
        <v>46</v>
      </c>
      <c r="AE33" s="2" t="s">
        <v>363</v>
      </c>
      <c r="AF33" s="2" t="s">
        <v>154</v>
      </c>
      <c r="AG33" s="4" t="s">
        <v>45</v>
      </c>
      <c r="AH33" s="4" t="s">
        <v>45</v>
      </c>
      <c r="AI33" s="4" t="s">
        <v>45</v>
      </c>
      <c r="AJ33" s="4" t="s">
        <v>45</v>
      </c>
      <c r="AK33" s="4" t="s">
        <v>45</v>
      </c>
      <c r="AL33" s="3" t="s">
        <v>45</v>
      </c>
      <c r="AM33" s="2" t="s">
        <v>45</v>
      </c>
      <c r="AN33" s="2">
        <v>0</v>
      </c>
      <c r="AO33" s="2" t="s">
        <v>45</v>
      </c>
      <c r="AP33" s="2" t="s">
        <v>45</v>
      </c>
      <c r="AQ33" s="2">
        <v>0</v>
      </c>
      <c r="AR33" s="2" t="s">
        <v>45</v>
      </c>
      <c r="AS33" s="2">
        <v>0</v>
      </c>
      <c r="AT33" s="2" t="s">
        <v>45</v>
      </c>
      <c r="AU33" s="2" t="s">
        <v>6</v>
      </c>
      <c r="AV33" s="2" t="s">
        <v>45</v>
      </c>
      <c r="AW33" s="2">
        <v>0</v>
      </c>
      <c r="AX33" s="2" t="s">
        <v>45</v>
      </c>
      <c r="AY33" s="2" t="s">
        <v>37</v>
      </c>
      <c r="AZ33" s="2">
        <v>0</v>
      </c>
      <c r="BA33" s="2">
        <v>0</v>
      </c>
      <c r="BB33" s="2">
        <v>0</v>
      </c>
      <c r="BE33" s="3"/>
      <c r="BG33" s="2" t="s">
        <v>306</v>
      </c>
      <c r="BH33" s="6" t="s">
        <v>27</v>
      </c>
      <c r="BI33" s="2" t="s">
        <v>27</v>
      </c>
      <c r="BJ33" s="2" t="s">
        <v>25</v>
      </c>
      <c r="BK33" s="2" t="s">
        <v>25</v>
      </c>
      <c r="BL33" s="6" t="s">
        <v>25</v>
      </c>
      <c r="BM33" s="6"/>
      <c r="BN33" s="6" t="s">
        <v>307</v>
      </c>
      <c r="BO33" s="6"/>
      <c r="BP33" s="6" t="s">
        <v>25</v>
      </c>
      <c r="BQ33" s="6" t="s">
        <v>308</v>
      </c>
      <c r="BS33" s="2" t="s">
        <v>122</v>
      </c>
      <c r="BT33" s="2" t="s">
        <v>364</v>
      </c>
      <c r="BU33" s="2" t="s">
        <v>365</v>
      </c>
      <c r="BV33" s="2" t="s">
        <v>366</v>
      </c>
      <c r="BW33" s="2" t="s">
        <v>367</v>
      </c>
    </row>
    <row r="34" spans="1:75" s="2" customFormat="1" ht="13.8" x14ac:dyDescent="0.3">
      <c r="A34" s="2" t="s">
        <v>122</v>
      </c>
      <c r="B34" s="2">
        <f t="shared" si="2"/>
        <v>32</v>
      </c>
      <c r="C34" s="5">
        <f t="shared" si="3"/>
        <v>44440</v>
      </c>
      <c r="D34" s="5">
        <f t="shared" si="3"/>
        <v>44440</v>
      </c>
      <c r="E34" s="5">
        <f t="shared" si="3"/>
        <v>44440</v>
      </c>
      <c r="F34" s="5">
        <f t="shared" si="3"/>
        <v>44440</v>
      </c>
      <c r="G34" s="6">
        <v>0</v>
      </c>
      <c r="H34" s="6">
        <v>0</v>
      </c>
      <c r="I34" s="6">
        <v>0</v>
      </c>
      <c r="J34" s="6">
        <v>2</v>
      </c>
      <c r="K34" s="6">
        <v>0</v>
      </c>
      <c r="L34" s="5">
        <f t="shared" si="1"/>
        <v>17220</v>
      </c>
      <c r="M34" s="45">
        <v>4702225166088</v>
      </c>
      <c r="N34" s="6" t="s">
        <v>566</v>
      </c>
      <c r="O34" s="6" t="s">
        <v>529</v>
      </c>
      <c r="P34" s="6" t="s">
        <v>530</v>
      </c>
      <c r="Q34" s="6" t="s">
        <v>572</v>
      </c>
      <c r="R34" s="4">
        <f t="shared" si="4"/>
        <v>74</v>
      </c>
      <c r="S34" s="2">
        <v>1000</v>
      </c>
      <c r="T34" s="2">
        <v>1000</v>
      </c>
      <c r="U34" s="2">
        <v>0</v>
      </c>
      <c r="V34" s="37">
        <v>3610</v>
      </c>
      <c r="W34" s="6" t="s">
        <v>316</v>
      </c>
      <c r="X34" s="6" t="s">
        <v>314</v>
      </c>
      <c r="Y34" s="2">
        <v>2000000</v>
      </c>
      <c r="Z34" s="2" t="s">
        <v>149</v>
      </c>
      <c r="AA34" s="2" t="s">
        <v>118</v>
      </c>
      <c r="AB34" s="3" t="s">
        <v>46</v>
      </c>
      <c r="AC34" s="3" t="s">
        <v>45</v>
      </c>
      <c r="AD34" s="3" t="s">
        <v>45</v>
      </c>
      <c r="AE34" s="2" t="s">
        <v>363</v>
      </c>
      <c r="AF34" s="2" t="s">
        <v>154</v>
      </c>
      <c r="AG34" s="4" t="s">
        <v>45</v>
      </c>
      <c r="AH34" s="4" t="s">
        <v>45</v>
      </c>
      <c r="AI34" s="4" t="s">
        <v>45</v>
      </c>
      <c r="AJ34" s="4" t="s">
        <v>45</v>
      </c>
      <c r="AK34" s="4" t="s">
        <v>46</v>
      </c>
      <c r="AL34" s="3" t="s">
        <v>45</v>
      </c>
      <c r="AM34" s="2" t="s">
        <v>45</v>
      </c>
      <c r="AN34" s="2">
        <v>0</v>
      </c>
      <c r="AO34" s="2" t="s">
        <v>45</v>
      </c>
      <c r="AP34" s="2" t="s">
        <v>45</v>
      </c>
      <c r="AQ34" s="2">
        <v>0</v>
      </c>
      <c r="AR34" s="2" t="s">
        <v>45</v>
      </c>
      <c r="AS34" s="2">
        <v>0</v>
      </c>
      <c r="AT34" s="2" t="s">
        <v>45</v>
      </c>
      <c r="AU34" s="2" t="s">
        <v>6</v>
      </c>
      <c r="AV34" s="2" t="s">
        <v>45</v>
      </c>
      <c r="AW34" s="2">
        <v>0</v>
      </c>
      <c r="AX34" s="2" t="s">
        <v>45</v>
      </c>
      <c r="AY34" s="2" t="s">
        <v>37</v>
      </c>
      <c r="AZ34" s="2">
        <v>0</v>
      </c>
      <c r="BA34" s="2">
        <v>0</v>
      </c>
      <c r="BB34" s="2">
        <v>1</v>
      </c>
      <c r="BE34" s="3" t="s">
        <v>357</v>
      </c>
      <c r="BF34" s="2">
        <v>13</v>
      </c>
      <c r="BG34" s="2" t="s">
        <v>306</v>
      </c>
      <c r="BH34" s="6" t="s">
        <v>27</v>
      </c>
      <c r="BI34" s="2" t="s">
        <v>27</v>
      </c>
      <c r="BJ34" s="2" t="s">
        <v>25</v>
      </c>
      <c r="BK34" s="2" t="s">
        <v>25</v>
      </c>
      <c r="BL34" s="6" t="s">
        <v>25</v>
      </c>
      <c r="BM34" s="6"/>
      <c r="BN34" s="6" t="s">
        <v>307</v>
      </c>
      <c r="BO34" s="6"/>
      <c r="BP34" s="6" t="s">
        <v>25</v>
      </c>
      <c r="BQ34" s="6" t="s">
        <v>308</v>
      </c>
      <c r="BS34" s="2" t="s">
        <v>122</v>
      </c>
      <c r="BT34" s="2" t="s">
        <v>364</v>
      </c>
      <c r="BU34" s="2" t="s">
        <v>365</v>
      </c>
      <c r="BV34" s="2" t="s">
        <v>366</v>
      </c>
      <c r="BW34" s="2" t="s">
        <v>367</v>
      </c>
    </row>
    <row r="35" spans="1:75" s="2" customFormat="1" ht="13.8" x14ac:dyDescent="0.3">
      <c r="A35" s="2" t="s">
        <v>122</v>
      </c>
      <c r="B35" s="2">
        <f t="shared" si="2"/>
        <v>33</v>
      </c>
      <c r="C35" s="5">
        <f t="shared" si="3"/>
        <v>44440</v>
      </c>
      <c r="D35" s="5">
        <f t="shared" si="3"/>
        <v>44440</v>
      </c>
      <c r="E35" s="5">
        <f t="shared" si="3"/>
        <v>44440</v>
      </c>
      <c r="F35" s="5">
        <f t="shared" si="3"/>
        <v>44440</v>
      </c>
      <c r="G35" s="6">
        <v>0</v>
      </c>
      <c r="H35" s="6">
        <v>0</v>
      </c>
      <c r="I35" s="6">
        <v>0</v>
      </c>
      <c r="J35" s="6">
        <v>0</v>
      </c>
      <c r="K35" s="6">
        <v>0</v>
      </c>
      <c r="L35" s="5">
        <f t="shared" si="1"/>
        <v>18244</v>
      </c>
      <c r="M35" s="45">
        <v>4912125207086</v>
      </c>
      <c r="N35" s="6" t="s">
        <v>566</v>
      </c>
      <c r="O35" s="6" t="s">
        <v>531</v>
      </c>
      <c r="P35" s="6" t="s">
        <v>532</v>
      </c>
      <c r="Q35" s="6" t="s">
        <v>572</v>
      </c>
      <c r="R35" s="4">
        <f t="shared" si="4"/>
        <v>71</v>
      </c>
      <c r="S35" s="2">
        <v>1000</v>
      </c>
      <c r="T35" s="2">
        <v>1000</v>
      </c>
      <c r="U35" s="2">
        <v>0</v>
      </c>
      <c r="V35" s="37">
        <v>2193</v>
      </c>
      <c r="W35" s="6" t="s">
        <v>322</v>
      </c>
      <c r="X35" s="6" t="s">
        <v>323</v>
      </c>
      <c r="Y35" s="2">
        <v>2000000</v>
      </c>
      <c r="Z35" s="2" t="s">
        <v>136</v>
      </c>
      <c r="AA35" s="2" t="s">
        <v>149</v>
      </c>
      <c r="AB35" s="3" t="s">
        <v>45</v>
      </c>
      <c r="AC35" s="3" t="s">
        <v>45</v>
      </c>
      <c r="AD35" s="3" t="s">
        <v>46</v>
      </c>
      <c r="AE35" s="2" t="s">
        <v>363</v>
      </c>
      <c r="AF35" s="2" t="s">
        <v>154</v>
      </c>
      <c r="AG35" s="4" t="s">
        <v>45</v>
      </c>
      <c r="AH35" s="4" t="s">
        <v>45</v>
      </c>
      <c r="AI35" s="4" t="s">
        <v>45</v>
      </c>
      <c r="AJ35" s="4" t="s">
        <v>45</v>
      </c>
      <c r="AK35" s="4" t="s">
        <v>45</v>
      </c>
      <c r="AL35" s="3" t="s">
        <v>45</v>
      </c>
      <c r="AM35" s="2" t="s">
        <v>45</v>
      </c>
      <c r="AN35" s="2">
        <v>0</v>
      </c>
      <c r="AO35" s="2" t="s">
        <v>45</v>
      </c>
      <c r="AP35" s="2" t="s">
        <v>45</v>
      </c>
      <c r="AQ35" s="2">
        <v>0</v>
      </c>
      <c r="AR35" s="2" t="s">
        <v>45</v>
      </c>
      <c r="AS35" s="2">
        <v>0</v>
      </c>
      <c r="AT35" s="2" t="s">
        <v>45</v>
      </c>
      <c r="AU35" s="2" t="s">
        <v>6</v>
      </c>
      <c r="AV35" s="2" t="s">
        <v>45</v>
      </c>
      <c r="AW35" s="2">
        <v>0</v>
      </c>
      <c r="AX35" s="2" t="s">
        <v>45</v>
      </c>
      <c r="AY35" s="2" t="s">
        <v>37</v>
      </c>
      <c r="AZ35" s="2">
        <v>0</v>
      </c>
      <c r="BA35" s="2">
        <v>0</v>
      </c>
      <c r="BB35" s="2">
        <v>0</v>
      </c>
      <c r="BE35" s="3"/>
      <c r="BG35" s="2" t="s">
        <v>306</v>
      </c>
      <c r="BH35" s="6" t="s">
        <v>27</v>
      </c>
      <c r="BI35" s="2" t="s">
        <v>27</v>
      </c>
      <c r="BJ35" s="2" t="s">
        <v>25</v>
      </c>
      <c r="BK35" s="2" t="s">
        <v>25</v>
      </c>
      <c r="BL35" s="6" t="s">
        <v>25</v>
      </c>
      <c r="BM35" s="6"/>
      <c r="BN35" s="6" t="s">
        <v>307</v>
      </c>
      <c r="BO35" s="6"/>
      <c r="BP35" s="6" t="s">
        <v>25</v>
      </c>
      <c r="BQ35" s="6" t="s">
        <v>308</v>
      </c>
      <c r="BS35" s="2" t="s">
        <v>122</v>
      </c>
      <c r="BT35" s="2" t="s">
        <v>364</v>
      </c>
      <c r="BU35" s="2" t="s">
        <v>365</v>
      </c>
      <c r="BV35" s="2" t="s">
        <v>366</v>
      </c>
      <c r="BW35" s="2" t="s">
        <v>367</v>
      </c>
    </row>
    <row r="36" spans="1:75" s="2" customFormat="1" ht="13.8" x14ac:dyDescent="0.3">
      <c r="A36" s="2" t="s">
        <v>122</v>
      </c>
      <c r="B36" s="2">
        <f t="shared" si="2"/>
        <v>34</v>
      </c>
      <c r="C36" s="5">
        <f t="shared" si="3"/>
        <v>44440</v>
      </c>
      <c r="D36" s="5">
        <f t="shared" si="3"/>
        <v>44440</v>
      </c>
      <c r="E36" s="5">
        <f t="shared" si="3"/>
        <v>44440</v>
      </c>
      <c r="F36" s="5">
        <f t="shared" si="3"/>
        <v>44440</v>
      </c>
      <c r="G36" s="6">
        <v>0</v>
      </c>
      <c r="H36" s="6">
        <v>0</v>
      </c>
      <c r="I36" s="6">
        <v>1</v>
      </c>
      <c r="J36" s="6">
        <v>0</v>
      </c>
      <c r="K36" s="6">
        <v>0</v>
      </c>
      <c r="L36" s="5">
        <f t="shared" si="1"/>
        <v>29580</v>
      </c>
      <c r="M36" s="45">
        <v>8012257233087</v>
      </c>
      <c r="N36" s="6" t="s">
        <v>565</v>
      </c>
      <c r="O36" s="6" t="s">
        <v>533</v>
      </c>
      <c r="P36" s="6" t="s">
        <v>534</v>
      </c>
      <c r="Q36" s="6" t="s">
        <v>572</v>
      </c>
      <c r="R36" s="4">
        <f t="shared" si="4"/>
        <v>40</v>
      </c>
      <c r="S36" s="2">
        <v>1000</v>
      </c>
      <c r="T36" s="2">
        <v>1000</v>
      </c>
      <c r="U36" s="2">
        <v>0</v>
      </c>
      <c r="V36" s="37">
        <v>2193</v>
      </c>
      <c r="W36" s="6" t="s">
        <v>322</v>
      </c>
      <c r="X36" s="6" t="s">
        <v>323</v>
      </c>
      <c r="Y36" s="2">
        <v>2000000</v>
      </c>
      <c r="Z36" s="2" t="s">
        <v>141</v>
      </c>
      <c r="AA36" s="2" t="s">
        <v>149</v>
      </c>
      <c r="AB36" s="3" t="s">
        <v>45</v>
      </c>
      <c r="AC36" s="3" t="s">
        <v>45</v>
      </c>
      <c r="AD36" s="3" t="s">
        <v>45</v>
      </c>
      <c r="AE36" s="2" t="s">
        <v>363</v>
      </c>
      <c r="AF36" s="2" t="s">
        <v>154</v>
      </c>
      <c r="AG36" s="4" t="s">
        <v>45</v>
      </c>
      <c r="AH36" s="4" t="s">
        <v>45</v>
      </c>
      <c r="AI36" s="4" t="s">
        <v>45</v>
      </c>
      <c r="AJ36" s="4" t="s">
        <v>45</v>
      </c>
      <c r="AK36" s="4" t="s">
        <v>45</v>
      </c>
      <c r="AL36" s="3" t="s">
        <v>45</v>
      </c>
      <c r="AM36" s="2" t="s">
        <v>46</v>
      </c>
      <c r="AN36" s="2">
        <v>10000</v>
      </c>
      <c r="AO36" s="2" t="s">
        <v>45</v>
      </c>
      <c r="AP36" s="2" t="s">
        <v>45</v>
      </c>
      <c r="AQ36" s="2">
        <v>0</v>
      </c>
      <c r="AR36" s="2" t="s">
        <v>45</v>
      </c>
      <c r="AS36" s="2">
        <v>0</v>
      </c>
      <c r="AT36" s="2" t="s">
        <v>45</v>
      </c>
      <c r="AU36" s="2" t="s">
        <v>6</v>
      </c>
      <c r="AV36" s="2" t="s">
        <v>45</v>
      </c>
      <c r="AW36" s="2">
        <v>0</v>
      </c>
      <c r="AX36" s="2" t="s">
        <v>45</v>
      </c>
      <c r="AY36" s="2" t="s">
        <v>37</v>
      </c>
      <c r="AZ36" s="2">
        <v>0</v>
      </c>
      <c r="BA36" s="2">
        <v>0</v>
      </c>
      <c r="BB36" s="2">
        <v>0</v>
      </c>
      <c r="BE36" s="3"/>
      <c r="BG36" s="2" t="s">
        <v>306</v>
      </c>
      <c r="BH36" s="6" t="s">
        <v>27</v>
      </c>
      <c r="BI36" s="2" t="s">
        <v>27</v>
      </c>
      <c r="BJ36" s="2" t="s">
        <v>25</v>
      </c>
      <c r="BK36" s="2" t="s">
        <v>25</v>
      </c>
      <c r="BL36" s="6" t="s">
        <v>25</v>
      </c>
      <c r="BM36" s="6"/>
      <c r="BN36" s="6" t="s">
        <v>307</v>
      </c>
      <c r="BO36" s="6"/>
      <c r="BP36" s="6" t="s">
        <v>25</v>
      </c>
      <c r="BQ36" s="6" t="s">
        <v>308</v>
      </c>
      <c r="BS36" s="2" t="s">
        <v>122</v>
      </c>
      <c r="BT36" s="2" t="s">
        <v>364</v>
      </c>
      <c r="BU36" s="2" t="s">
        <v>365</v>
      </c>
      <c r="BV36" s="2" t="s">
        <v>366</v>
      </c>
      <c r="BW36" s="2" t="s">
        <v>367</v>
      </c>
    </row>
    <row r="37" spans="1:75" s="2" customFormat="1" ht="13.8" x14ac:dyDescent="0.3">
      <c r="A37" s="2" t="s">
        <v>122</v>
      </c>
      <c r="B37" s="2">
        <f t="shared" si="2"/>
        <v>35</v>
      </c>
      <c r="C37" s="5">
        <f t="shared" si="3"/>
        <v>44440</v>
      </c>
      <c r="D37" s="5">
        <f t="shared" si="3"/>
        <v>44440</v>
      </c>
      <c r="E37" s="5">
        <f t="shared" si="3"/>
        <v>44440</v>
      </c>
      <c r="F37" s="5">
        <f t="shared" si="3"/>
        <v>44440</v>
      </c>
      <c r="G37" s="6">
        <v>0</v>
      </c>
      <c r="H37" s="6">
        <v>0</v>
      </c>
      <c r="I37" s="6">
        <v>0</v>
      </c>
      <c r="J37" s="6">
        <v>1</v>
      </c>
      <c r="K37" s="6">
        <v>0</v>
      </c>
      <c r="L37" s="5">
        <f t="shared" si="1"/>
        <v>34023</v>
      </c>
      <c r="M37" s="45">
        <v>9302231427080</v>
      </c>
      <c r="N37" s="6" t="s">
        <v>566</v>
      </c>
      <c r="O37" s="6" t="s">
        <v>535</v>
      </c>
      <c r="P37" s="6" t="s">
        <v>536</v>
      </c>
      <c r="Q37" s="6" t="s">
        <v>572</v>
      </c>
      <c r="R37" s="4">
        <f t="shared" si="4"/>
        <v>28</v>
      </c>
      <c r="S37" s="2">
        <v>1000</v>
      </c>
      <c r="T37" s="2">
        <v>1000</v>
      </c>
      <c r="U37" s="2">
        <v>0</v>
      </c>
      <c r="V37" s="37">
        <v>7130</v>
      </c>
      <c r="W37" s="6" t="s">
        <v>328</v>
      </c>
      <c r="X37" s="6" t="s">
        <v>329</v>
      </c>
      <c r="Y37" s="2">
        <v>2000000</v>
      </c>
      <c r="Z37" s="2" t="s">
        <v>116</v>
      </c>
      <c r="AA37" s="2" t="s">
        <v>149</v>
      </c>
      <c r="AB37" s="3" t="s">
        <v>45</v>
      </c>
      <c r="AC37" s="3" t="s">
        <v>45</v>
      </c>
      <c r="AD37" s="3" t="s">
        <v>45</v>
      </c>
      <c r="AE37" s="2" t="s">
        <v>363</v>
      </c>
      <c r="AF37" s="2" t="s">
        <v>154</v>
      </c>
      <c r="AG37" s="4" t="s">
        <v>45</v>
      </c>
      <c r="AH37" s="4" t="s">
        <v>45</v>
      </c>
      <c r="AI37" s="4" t="s">
        <v>45</v>
      </c>
      <c r="AJ37" s="4" t="s">
        <v>45</v>
      </c>
      <c r="AK37" s="4" t="s">
        <v>45</v>
      </c>
      <c r="AL37" s="3" t="s">
        <v>45</v>
      </c>
      <c r="AM37" s="2" t="s">
        <v>46</v>
      </c>
      <c r="AN37" s="2">
        <v>10000</v>
      </c>
      <c r="AO37" s="2" t="s">
        <v>45</v>
      </c>
      <c r="AP37" s="2" t="s">
        <v>45</v>
      </c>
      <c r="AQ37" s="2">
        <v>0</v>
      </c>
      <c r="AR37" s="2" t="s">
        <v>45</v>
      </c>
      <c r="AS37" s="2">
        <v>0</v>
      </c>
      <c r="AT37" s="2" t="s">
        <v>45</v>
      </c>
      <c r="AU37" s="2" t="s">
        <v>6</v>
      </c>
      <c r="AV37" s="2" t="s">
        <v>45</v>
      </c>
      <c r="AW37" s="2">
        <v>0</v>
      </c>
      <c r="AX37" s="2" t="s">
        <v>45</v>
      </c>
      <c r="AY37" s="2" t="s">
        <v>37</v>
      </c>
      <c r="AZ37" s="2">
        <v>0</v>
      </c>
      <c r="BA37" s="2">
        <v>0</v>
      </c>
      <c r="BB37" s="2">
        <v>0</v>
      </c>
      <c r="BE37" s="3"/>
      <c r="BG37" s="2" t="s">
        <v>306</v>
      </c>
      <c r="BH37" s="6" t="s">
        <v>27</v>
      </c>
      <c r="BI37" s="2" t="s">
        <v>27</v>
      </c>
      <c r="BJ37" s="2" t="s">
        <v>25</v>
      </c>
      <c r="BK37" s="2" t="s">
        <v>25</v>
      </c>
      <c r="BL37" s="6" t="s">
        <v>25</v>
      </c>
      <c r="BM37" s="6"/>
      <c r="BN37" s="6" t="s">
        <v>307</v>
      </c>
      <c r="BO37" s="6"/>
      <c r="BP37" s="6" t="s">
        <v>25</v>
      </c>
      <c r="BQ37" s="6" t="s">
        <v>308</v>
      </c>
      <c r="BS37" s="2" t="s">
        <v>122</v>
      </c>
      <c r="BT37" s="2" t="s">
        <v>364</v>
      </c>
      <c r="BU37" s="2" t="s">
        <v>365</v>
      </c>
      <c r="BV37" s="2" t="s">
        <v>366</v>
      </c>
      <c r="BW37" s="2" t="s">
        <v>367</v>
      </c>
    </row>
    <row r="38" spans="1:75" s="2" customFormat="1" ht="13.8" x14ac:dyDescent="0.3">
      <c r="A38" s="2" t="s">
        <v>122</v>
      </c>
      <c r="B38" s="2">
        <f t="shared" si="2"/>
        <v>36</v>
      </c>
      <c r="C38" s="5">
        <f t="shared" si="3"/>
        <v>44440</v>
      </c>
      <c r="D38" s="5">
        <f t="shared" si="3"/>
        <v>44440</v>
      </c>
      <c r="E38" s="5">
        <f t="shared" si="3"/>
        <v>44440</v>
      </c>
      <c r="F38" s="5">
        <f t="shared" si="3"/>
        <v>44440</v>
      </c>
      <c r="G38" s="6">
        <v>0</v>
      </c>
      <c r="H38" s="6">
        <v>0</v>
      </c>
      <c r="I38" s="6">
        <v>0</v>
      </c>
      <c r="J38" s="6">
        <v>0</v>
      </c>
      <c r="K38" s="6">
        <v>1</v>
      </c>
      <c r="L38" s="5">
        <f t="shared" si="1"/>
        <v>32760</v>
      </c>
      <c r="M38" s="4">
        <v>8909095522086</v>
      </c>
      <c r="N38" s="66" t="s">
        <v>565</v>
      </c>
      <c r="O38" s="66" t="s">
        <v>537</v>
      </c>
      <c r="P38" s="66" t="s">
        <v>538</v>
      </c>
      <c r="Q38" s="66" t="s">
        <v>569</v>
      </c>
      <c r="R38" s="4">
        <f t="shared" si="4"/>
        <v>32</v>
      </c>
      <c r="S38" s="2">
        <v>1000</v>
      </c>
      <c r="T38" s="2">
        <v>1000</v>
      </c>
      <c r="U38" s="2">
        <v>0</v>
      </c>
      <c r="V38" s="37">
        <v>7130</v>
      </c>
      <c r="W38" s="6" t="s">
        <v>328</v>
      </c>
      <c r="X38" s="6" t="s">
        <v>329</v>
      </c>
      <c r="Y38" s="2">
        <v>2000000</v>
      </c>
      <c r="Z38" s="2" t="s">
        <v>143</v>
      </c>
      <c r="AA38" s="2" t="s">
        <v>149</v>
      </c>
      <c r="AB38" s="3" t="s">
        <v>45</v>
      </c>
      <c r="AC38" s="3" t="s">
        <v>45</v>
      </c>
      <c r="AD38" s="3" t="s">
        <v>45</v>
      </c>
      <c r="AE38" s="2" t="s">
        <v>363</v>
      </c>
      <c r="AF38" s="2" t="s">
        <v>154</v>
      </c>
      <c r="AG38" s="4" t="s">
        <v>45</v>
      </c>
      <c r="AH38" s="4" t="s">
        <v>45</v>
      </c>
      <c r="AI38" s="4" t="s">
        <v>45</v>
      </c>
      <c r="AJ38" s="4" t="s">
        <v>45</v>
      </c>
      <c r="AK38" s="4" t="s">
        <v>45</v>
      </c>
      <c r="AL38" s="3" t="s">
        <v>45</v>
      </c>
      <c r="AM38" s="2" t="s">
        <v>45</v>
      </c>
      <c r="AN38" s="2">
        <v>0</v>
      </c>
      <c r="AO38" s="2" t="s">
        <v>45</v>
      </c>
      <c r="AP38" s="2" t="s">
        <v>45</v>
      </c>
      <c r="AQ38" s="2">
        <v>0</v>
      </c>
      <c r="AR38" s="2" t="s">
        <v>45</v>
      </c>
      <c r="AS38" s="2">
        <v>0</v>
      </c>
      <c r="AT38" s="2" t="s">
        <v>45</v>
      </c>
      <c r="AU38" s="2" t="s">
        <v>6</v>
      </c>
      <c r="AV38" s="2" t="s">
        <v>45</v>
      </c>
      <c r="AW38" s="2">
        <v>0</v>
      </c>
      <c r="AX38" s="2" t="s">
        <v>45</v>
      </c>
      <c r="AY38" s="2" t="s">
        <v>37</v>
      </c>
      <c r="AZ38" s="2">
        <v>0</v>
      </c>
      <c r="BA38" s="2">
        <v>0</v>
      </c>
      <c r="BB38" s="2">
        <v>0</v>
      </c>
      <c r="BE38" s="3"/>
      <c r="BG38" s="2" t="s">
        <v>306</v>
      </c>
      <c r="BH38" s="6" t="s">
        <v>27</v>
      </c>
      <c r="BI38" s="2" t="s">
        <v>27</v>
      </c>
      <c r="BJ38" s="2" t="s">
        <v>25</v>
      </c>
      <c r="BK38" s="2" t="s">
        <v>25</v>
      </c>
      <c r="BL38" s="6" t="s">
        <v>25</v>
      </c>
      <c r="BM38" s="6"/>
      <c r="BN38" s="6" t="s">
        <v>307</v>
      </c>
      <c r="BO38" s="6"/>
      <c r="BP38" s="6" t="s">
        <v>25</v>
      </c>
      <c r="BQ38" s="6" t="s">
        <v>308</v>
      </c>
      <c r="BS38" s="2" t="s">
        <v>122</v>
      </c>
      <c r="BT38" s="2" t="s">
        <v>364</v>
      </c>
      <c r="BU38" s="2" t="s">
        <v>365</v>
      </c>
      <c r="BV38" s="2" t="s">
        <v>366</v>
      </c>
      <c r="BW38" s="2" t="s">
        <v>367</v>
      </c>
    </row>
    <row r="39" spans="1:75" s="2" customFormat="1" ht="13.8" x14ac:dyDescent="0.3">
      <c r="A39" s="2" t="s">
        <v>122</v>
      </c>
      <c r="B39" s="2">
        <f t="shared" si="2"/>
        <v>37</v>
      </c>
      <c r="C39" s="5">
        <f t="shared" si="3"/>
        <v>44440</v>
      </c>
      <c r="D39" s="5">
        <f t="shared" si="3"/>
        <v>44440</v>
      </c>
      <c r="E39" s="5">
        <f t="shared" si="3"/>
        <v>44440</v>
      </c>
      <c r="F39" s="5">
        <f t="shared" si="3"/>
        <v>44440</v>
      </c>
      <c r="G39" s="6">
        <v>0</v>
      </c>
      <c r="H39" s="6">
        <v>0</v>
      </c>
      <c r="I39" s="6">
        <v>1</v>
      </c>
      <c r="J39" s="6">
        <v>1</v>
      </c>
      <c r="K39" s="6">
        <v>1</v>
      </c>
      <c r="L39" s="5">
        <f t="shared" si="1"/>
        <v>33724</v>
      </c>
      <c r="M39" s="65">
        <v>9204301063086</v>
      </c>
      <c r="N39" s="6" t="s">
        <v>566</v>
      </c>
      <c r="O39" s="6" t="s">
        <v>539</v>
      </c>
      <c r="P39" s="6" t="s">
        <v>540</v>
      </c>
      <c r="Q39" s="6" t="s">
        <v>570</v>
      </c>
      <c r="R39" s="4">
        <f t="shared" si="4"/>
        <v>29</v>
      </c>
      <c r="S39" s="2">
        <v>1000</v>
      </c>
      <c r="T39" s="2">
        <v>1000</v>
      </c>
      <c r="U39" s="2">
        <v>0</v>
      </c>
      <c r="V39" s="37">
        <v>7780</v>
      </c>
      <c r="W39" s="66" t="s">
        <v>358</v>
      </c>
      <c r="X39" s="66" t="s">
        <v>359</v>
      </c>
      <c r="Y39" s="2">
        <v>2000000</v>
      </c>
      <c r="Z39" s="2" t="s">
        <v>149</v>
      </c>
      <c r="AA39" s="2" t="s">
        <v>149</v>
      </c>
      <c r="AB39" s="3" t="s">
        <v>46</v>
      </c>
      <c r="AC39" s="3" t="s">
        <v>46</v>
      </c>
      <c r="AD39" s="3" t="s">
        <v>46</v>
      </c>
      <c r="AE39" s="2" t="s">
        <v>363</v>
      </c>
      <c r="AF39" s="2" t="s">
        <v>156</v>
      </c>
      <c r="AG39" s="4" t="s">
        <v>45</v>
      </c>
      <c r="AH39" s="4" t="s">
        <v>45</v>
      </c>
      <c r="AI39" s="4" t="s">
        <v>45</v>
      </c>
      <c r="AJ39" s="4" t="s">
        <v>45</v>
      </c>
      <c r="AK39" s="4" t="s">
        <v>45</v>
      </c>
      <c r="AL39" s="3" t="s">
        <v>45</v>
      </c>
      <c r="AM39" s="2" t="s">
        <v>45</v>
      </c>
      <c r="AN39" s="2">
        <v>0</v>
      </c>
      <c r="AO39" s="2" t="s">
        <v>45</v>
      </c>
      <c r="AP39" s="2" t="s">
        <v>45</v>
      </c>
      <c r="AQ39" s="2">
        <v>0</v>
      </c>
      <c r="AR39" s="2" t="s">
        <v>45</v>
      </c>
      <c r="AS39" s="2">
        <v>0</v>
      </c>
      <c r="AT39" s="2" t="s">
        <v>45</v>
      </c>
      <c r="AU39" s="2" t="s">
        <v>6</v>
      </c>
      <c r="AV39" s="2" t="s">
        <v>45</v>
      </c>
      <c r="AW39" s="2">
        <v>0</v>
      </c>
      <c r="AX39" s="2" t="s">
        <v>45</v>
      </c>
      <c r="AY39" s="2" t="s">
        <v>37</v>
      </c>
      <c r="AZ39" s="2">
        <v>0</v>
      </c>
      <c r="BA39" s="2">
        <v>0</v>
      </c>
      <c r="BB39" s="2">
        <v>0</v>
      </c>
      <c r="BE39" s="3"/>
      <c r="BG39" s="2" t="s">
        <v>306</v>
      </c>
      <c r="BH39" s="6" t="s">
        <v>27</v>
      </c>
      <c r="BI39" s="2" t="s">
        <v>27</v>
      </c>
      <c r="BJ39" s="2" t="s">
        <v>25</v>
      </c>
      <c r="BK39" s="2" t="s">
        <v>25</v>
      </c>
      <c r="BL39" s="6" t="s">
        <v>25</v>
      </c>
      <c r="BM39" s="6"/>
      <c r="BN39" s="6" t="s">
        <v>307</v>
      </c>
      <c r="BO39" s="6"/>
      <c r="BP39" s="6" t="s">
        <v>25</v>
      </c>
      <c r="BQ39" s="6" t="s">
        <v>308</v>
      </c>
      <c r="BS39" s="2" t="s">
        <v>122</v>
      </c>
      <c r="BT39" s="2" t="s">
        <v>364</v>
      </c>
      <c r="BU39" s="2" t="s">
        <v>365</v>
      </c>
      <c r="BV39" s="2" t="s">
        <v>366</v>
      </c>
      <c r="BW39" s="2" t="s">
        <v>367</v>
      </c>
    </row>
    <row r="40" spans="1:75" s="2" customFormat="1" ht="13.8" x14ac:dyDescent="0.3">
      <c r="A40" s="2" t="s">
        <v>122</v>
      </c>
      <c r="B40" s="2">
        <f t="shared" si="2"/>
        <v>38</v>
      </c>
      <c r="C40" s="5">
        <f t="shared" si="3"/>
        <v>44440</v>
      </c>
      <c r="D40" s="5">
        <f t="shared" si="3"/>
        <v>44440</v>
      </c>
      <c r="E40" s="5">
        <f t="shared" si="3"/>
        <v>44440</v>
      </c>
      <c r="F40" s="5">
        <f t="shared" si="3"/>
        <v>44440</v>
      </c>
      <c r="G40" s="6">
        <v>0</v>
      </c>
      <c r="H40" s="6">
        <v>0</v>
      </c>
      <c r="I40" s="6">
        <v>2</v>
      </c>
      <c r="J40" s="6">
        <v>0</v>
      </c>
      <c r="K40" s="6">
        <v>0</v>
      </c>
      <c r="L40" s="5">
        <f t="shared" si="1"/>
        <v>25518</v>
      </c>
      <c r="M40" s="4">
        <v>6911116386089</v>
      </c>
      <c r="N40" s="6" t="s">
        <v>565</v>
      </c>
      <c r="O40" s="6" t="s">
        <v>541</v>
      </c>
      <c r="P40" s="6" t="s">
        <v>542</v>
      </c>
      <c r="Q40" s="6" t="s">
        <v>571</v>
      </c>
      <c r="R40" s="4">
        <f t="shared" si="4"/>
        <v>51</v>
      </c>
      <c r="S40" s="2">
        <v>1000</v>
      </c>
      <c r="T40" s="2">
        <v>1000</v>
      </c>
      <c r="U40" s="2">
        <v>0</v>
      </c>
      <c r="V40" s="6">
        <v>3201</v>
      </c>
      <c r="W40" s="6" t="s">
        <v>332</v>
      </c>
      <c r="X40" s="6" t="s">
        <v>333</v>
      </c>
      <c r="Y40" s="2">
        <v>2000000</v>
      </c>
      <c r="Z40" s="2" t="s">
        <v>121</v>
      </c>
      <c r="AA40" s="2" t="s">
        <v>149</v>
      </c>
      <c r="AB40" s="3" t="s">
        <v>45</v>
      </c>
      <c r="AC40" s="3" t="s">
        <v>45</v>
      </c>
      <c r="AD40" s="3" t="s">
        <v>45</v>
      </c>
      <c r="AE40" s="2" t="s">
        <v>363</v>
      </c>
      <c r="AF40" s="2" t="s">
        <v>159</v>
      </c>
      <c r="AG40" s="4" t="s">
        <v>45</v>
      </c>
      <c r="AH40" s="4" t="s">
        <v>45</v>
      </c>
      <c r="AI40" s="4" t="s">
        <v>45</v>
      </c>
      <c r="AJ40" s="4" t="s">
        <v>45</v>
      </c>
      <c r="AK40" s="4" t="s">
        <v>45</v>
      </c>
      <c r="AL40" s="3" t="s">
        <v>45</v>
      </c>
      <c r="AM40" s="2" t="s">
        <v>45</v>
      </c>
      <c r="AN40" s="2">
        <v>0</v>
      </c>
      <c r="AO40" s="2" t="s">
        <v>45</v>
      </c>
      <c r="AP40" s="2" t="s">
        <v>45</v>
      </c>
      <c r="AQ40" s="2">
        <v>0</v>
      </c>
      <c r="AR40" s="2" t="s">
        <v>45</v>
      </c>
      <c r="AS40" s="2">
        <v>0</v>
      </c>
      <c r="AT40" s="2" t="s">
        <v>45</v>
      </c>
      <c r="AU40" s="2" t="s">
        <v>6</v>
      </c>
      <c r="AV40" s="2" t="s">
        <v>45</v>
      </c>
      <c r="AW40" s="2">
        <v>0</v>
      </c>
      <c r="AX40" s="2" t="s">
        <v>45</v>
      </c>
      <c r="AY40" s="2" t="s">
        <v>37</v>
      </c>
      <c r="AZ40" s="2">
        <v>0</v>
      </c>
      <c r="BA40" s="2">
        <v>0</v>
      </c>
      <c r="BB40" s="2">
        <v>0</v>
      </c>
      <c r="BE40" s="3"/>
      <c r="BG40" s="2" t="s">
        <v>306</v>
      </c>
      <c r="BH40" s="6" t="s">
        <v>27</v>
      </c>
      <c r="BI40" s="2" t="s">
        <v>27</v>
      </c>
      <c r="BJ40" s="2" t="s">
        <v>25</v>
      </c>
      <c r="BK40" s="2" t="s">
        <v>25</v>
      </c>
      <c r="BL40" s="6" t="s">
        <v>25</v>
      </c>
      <c r="BM40" s="6"/>
      <c r="BN40" s="6" t="s">
        <v>307</v>
      </c>
      <c r="BO40" s="6"/>
      <c r="BP40" s="6" t="s">
        <v>25</v>
      </c>
      <c r="BQ40" s="6" t="s">
        <v>308</v>
      </c>
      <c r="BS40" s="2" t="s">
        <v>122</v>
      </c>
      <c r="BT40" s="2" t="s">
        <v>364</v>
      </c>
      <c r="BU40" s="2" t="s">
        <v>365</v>
      </c>
      <c r="BV40" s="2" t="s">
        <v>366</v>
      </c>
      <c r="BW40" s="2" t="s">
        <v>367</v>
      </c>
    </row>
    <row r="41" spans="1:75" s="2" customFormat="1" ht="13.8" x14ac:dyDescent="0.3">
      <c r="A41" s="2" t="s">
        <v>122</v>
      </c>
      <c r="B41" s="2">
        <f t="shared" si="2"/>
        <v>39</v>
      </c>
      <c r="C41" s="5">
        <f t="shared" si="3"/>
        <v>44440</v>
      </c>
      <c r="D41" s="5">
        <f t="shared" si="3"/>
        <v>44440</v>
      </c>
      <c r="E41" s="5">
        <f t="shared" si="3"/>
        <v>44440</v>
      </c>
      <c r="F41" s="5">
        <f t="shared" si="3"/>
        <v>44440</v>
      </c>
      <c r="G41" s="6">
        <v>0</v>
      </c>
      <c r="H41" s="6">
        <v>0</v>
      </c>
      <c r="I41" s="6">
        <v>1</v>
      </c>
      <c r="J41" s="6">
        <v>1</v>
      </c>
      <c r="K41" s="6">
        <v>0</v>
      </c>
      <c r="L41" s="5">
        <f t="shared" si="1"/>
        <v>23485</v>
      </c>
      <c r="M41" s="4">
        <v>6404180084087</v>
      </c>
      <c r="N41" s="6" t="s">
        <v>565</v>
      </c>
      <c r="O41" s="6" t="s">
        <v>543</v>
      </c>
      <c r="P41" s="6" t="s">
        <v>544</v>
      </c>
      <c r="Q41" s="6" t="s">
        <v>571</v>
      </c>
      <c r="R41" s="4">
        <f t="shared" si="4"/>
        <v>57</v>
      </c>
      <c r="S41" s="2">
        <v>1000</v>
      </c>
      <c r="T41" s="2">
        <v>1000</v>
      </c>
      <c r="U41" s="2">
        <v>0</v>
      </c>
      <c r="V41" s="6">
        <v>3610</v>
      </c>
      <c r="W41" s="6" t="s">
        <v>334</v>
      </c>
      <c r="X41" s="6" t="s">
        <v>335</v>
      </c>
      <c r="Y41" s="2">
        <v>2000000</v>
      </c>
      <c r="Z41" s="2" t="s">
        <v>147</v>
      </c>
      <c r="AA41" s="2" t="s">
        <v>149</v>
      </c>
      <c r="AB41" s="3" t="s">
        <v>45</v>
      </c>
      <c r="AC41" s="3" t="s">
        <v>45</v>
      </c>
      <c r="AD41" s="3" t="s">
        <v>45</v>
      </c>
      <c r="AE41" s="2" t="s">
        <v>363</v>
      </c>
      <c r="AF41" s="2" t="s">
        <v>162</v>
      </c>
      <c r="AG41" s="4" t="s">
        <v>45</v>
      </c>
      <c r="AH41" s="4" t="s">
        <v>45</v>
      </c>
      <c r="AI41" s="4" t="s">
        <v>45</v>
      </c>
      <c r="AJ41" s="4" t="s">
        <v>45</v>
      </c>
      <c r="AK41" s="4" t="s">
        <v>45</v>
      </c>
      <c r="AL41" s="3" t="s">
        <v>45</v>
      </c>
      <c r="AM41" s="2" t="s">
        <v>45</v>
      </c>
      <c r="AN41" s="2">
        <v>0</v>
      </c>
      <c r="AO41" s="2" t="s">
        <v>45</v>
      </c>
      <c r="AP41" s="2" t="s">
        <v>46</v>
      </c>
      <c r="AQ41" s="2">
        <v>20000</v>
      </c>
      <c r="AR41" s="2" t="s">
        <v>45</v>
      </c>
      <c r="AS41" s="2">
        <v>0</v>
      </c>
      <c r="AT41" s="2" t="s">
        <v>45</v>
      </c>
      <c r="AU41" s="2" t="s">
        <v>6</v>
      </c>
      <c r="AV41" s="2" t="s">
        <v>45</v>
      </c>
      <c r="AW41" s="2">
        <v>0</v>
      </c>
      <c r="AX41" s="2" t="s">
        <v>45</v>
      </c>
      <c r="AY41" s="2" t="s">
        <v>37</v>
      </c>
      <c r="AZ41" s="2">
        <v>0</v>
      </c>
      <c r="BA41" s="2">
        <v>0</v>
      </c>
      <c r="BB41" s="2">
        <v>0</v>
      </c>
      <c r="BE41" s="3"/>
      <c r="BG41" s="2" t="s">
        <v>306</v>
      </c>
      <c r="BH41" s="6" t="s">
        <v>27</v>
      </c>
      <c r="BI41" s="2" t="s">
        <v>27</v>
      </c>
      <c r="BJ41" s="2" t="s">
        <v>25</v>
      </c>
      <c r="BK41" s="2" t="s">
        <v>25</v>
      </c>
      <c r="BL41" s="6" t="s">
        <v>25</v>
      </c>
      <c r="BM41" s="6"/>
      <c r="BN41" s="6" t="s">
        <v>307</v>
      </c>
      <c r="BO41" s="6"/>
      <c r="BP41" s="6" t="s">
        <v>25</v>
      </c>
      <c r="BQ41" s="6" t="s">
        <v>308</v>
      </c>
      <c r="BS41" s="2" t="s">
        <v>122</v>
      </c>
      <c r="BT41" s="2" t="s">
        <v>364</v>
      </c>
      <c r="BU41" s="2" t="s">
        <v>365</v>
      </c>
      <c r="BV41" s="2" t="s">
        <v>366</v>
      </c>
      <c r="BW41" s="2" t="s">
        <v>367</v>
      </c>
    </row>
    <row r="42" spans="1:75" s="2" customFormat="1" ht="13.8" x14ac:dyDescent="0.3">
      <c r="A42" s="2" t="s">
        <v>122</v>
      </c>
      <c r="B42" s="2">
        <f t="shared" si="2"/>
        <v>40</v>
      </c>
      <c r="C42" s="5">
        <f t="shared" si="3"/>
        <v>44440</v>
      </c>
      <c r="D42" s="5">
        <f t="shared" si="3"/>
        <v>44440</v>
      </c>
      <c r="E42" s="5">
        <f t="shared" si="3"/>
        <v>44440</v>
      </c>
      <c r="F42" s="5">
        <f t="shared" si="3"/>
        <v>44440</v>
      </c>
      <c r="G42" s="6">
        <v>0</v>
      </c>
      <c r="H42" s="6">
        <v>0</v>
      </c>
      <c r="I42" s="6">
        <v>0</v>
      </c>
      <c r="J42" s="6">
        <v>2</v>
      </c>
      <c r="K42" s="6">
        <v>0</v>
      </c>
      <c r="L42" s="5">
        <f t="shared" si="1"/>
        <v>23429</v>
      </c>
      <c r="M42" s="4">
        <v>6402220783080</v>
      </c>
      <c r="N42" s="6" t="s">
        <v>566</v>
      </c>
      <c r="O42" s="6" t="s">
        <v>545</v>
      </c>
      <c r="P42" s="6" t="s">
        <v>546</v>
      </c>
      <c r="Q42" s="6" t="s">
        <v>572</v>
      </c>
      <c r="R42" s="4">
        <f t="shared" si="4"/>
        <v>57</v>
      </c>
      <c r="S42" s="2">
        <v>1000</v>
      </c>
      <c r="T42" s="2">
        <v>1000</v>
      </c>
      <c r="U42" s="2">
        <v>0</v>
      </c>
      <c r="V42" s="6">
        <v>3610</v>
      </c>
      <c r="W42" s="6" t="s">
        <v>336</v>
      </c>
      <c r="X42" s="6" t="s">
        <v>337</v>
      </c>
      <c r="Y42" s="2">
        <v>2000000</v>
      </c>
      <c r="Z42" s="2" t="s">
        <v>148</v>
      </c>
      <c r="AA42" s="2" t="s">
        <v>149</v>
      </c>
      <c r="AB42" s="3" t="s">
        <v>45</v>
      </c>
      <c r="AC42" s="3" t="s">
        <v>45</v>
      </c>
      <c r="AD42" s="3" t="s">
        <v>45</v>
      </c>
      <c r="AE42" s="2" t="s">
        <v>363</v>
      </c>
      <c r="AF42" s="2" t="s">
        <v>165</v>
      </c>
      <c r="AG42" s="4" t="s">
        <v>45</v>
      </c>
      <c r="AH42" s="4" t="s">
        <v>45</v>
      </c>
      <c r="AI42" s="4" t="s">
        <v>45</v>
      </c>
      <c r="AJ42" s="4" t="s">
        <v>45</v>
      </c>
      <c r="AK42" s="4" t="s">
        <v>46</v>
      </c>
      <c r="AL42" s="3" t="s">
        <v>45</v>
      </c>
      <c r="AM42" s="2" t="s">
        <v>45</v>
      </c>
      <c r="AN42" s="2">
        <v>0</v>
      </c>
      <c r="AO42" s="2" t="s">
        <v>45</v>
      </c>
      <c r="AP42" s="2" t="s">
        <v>45</v>
      </c>
      <c r="AQ42" s="2">
        <v>0</v>
      </c>
      <c r="AR42" s="2" t="s">
        <v>45</v>
      </c>
      <c r="AS42" s="2">
        <v>0</v>
      </c>
      <c r="AT42" s="2" t="s">
        <v>45</v>
      </c>
      <c r="AU42" s="2" t="s">
        <v>6</v>
      </c>
      <c r="AV42" s="2" t="s">
        <v>45</v>
      </c>
      <c r="AW42" s="2">
        <v>0</v>
      </c>
      <c r="AX42" s="2" t="s">
        <v>45</v>
      </c>
      <c r="AY42" s="2" t="s">
        <v>37</v>
      </c>
      <c r="AZ42" s="2">
        <v>0</v>
      </c>
      <c r="BA42" s="2">
        <v>0</v>
      </c>
      <c r="BB42" s="2">
        <v>0</v>
      </c>
      <c r="BE42" s="3"/>
      <c r="BG42" s="2" t="s">
        <v>306</v>
      </c>
      <c r="BH42" s="6" t="s">
        <v>27</v>
      </c>
      <c r="BI42" s="2" t="s">
        <v>27</v>
      </c>
      <c r="BJ42" s="2" t="s">
        <v>25</v>
      </c>
      <c r="BK42" s="2" t="s">
        <v>25</v>
      </c>
      <c r="BL42" s="6" t="s">
        <v>25</v>
      </c>
      <c r="BM42" s="6"/>
      <c r="BN42" s="6" t="s">
        <v>307</v>
      </c>
      <c r="BO42" s="6"/>
      <c r="BP42" s="6" t="s">
        <v>25</v>
      </c>
      <c r="BQ42" s="6" t="s">
        <v>308</v>
      </c>
      <c r="BS42" s="2" t="s">
        <v>122</v>
      </c>
      <c r="BT42" s="2" t="s">
        <v>364</v>
      </c>
      <c r="BU42" s="2" t="s">
        <v>365</v>
      </c>
      <c r="BV42" s="2" t="s">
        <v>366</v>
      </c>
      <c r="BW42" s="2" t="s">
        <v>367</v>
      </c>
    </row>
    <row r="43" spans="1:75" s="2" customFormat="1" ht="13.8" x14ac:dyDescent="0.3">
      <c r="A43" s="2" t="s">
        <v>122</v>
      </c>
      <c r="B43" s="2">
        <f t="shared" si="2"/>
        <v>41</v>
      </c>
      <c r="C43" s="5">
        <f t="shared" si="3"/>
        <v>44440</v>
      </c>
      <c r="D43" s="5">
        <f t="shared" si="3"/>
        <v>44440</v>
      </c>
      <c r="E43" s="5">
        <f t="shared" si="3"/>
        <v>44440</v>
      </c>
      <c r="F43" s="5">
        <f t="shared" si="3"/>
        <v>44440</v>
      </c>
      <c r="G43" s="6">
        <v>0</v>
      </c>
      <c r="H43" s="6">
        <v>0</v>
      </c>
      <c r="I43" s="6">
        <v>0</v>
      </c>
      <c r="J43" s="6">
        <v>0</v>
      </c>
      <c r="K43" s="6">
        <v>0</v>
      </c>
      <c r="L43" s="5">
        <f t="shared" si="1"/>
        <v>21825</v>
      </c>
      <c r="M43" s="4">
        <v>5910025434080</v>
      </c>
      <c r="N43" s="6" t="s">
        <v>566</v>
      </c>
      <c r="O43" s="6" t="s">
        <v>547</v>
      </c>
      <c r="P43" s="6" t="s">
        <v>548</v>
      </c>
      <c r="Q43" s="6" t="s">
        <v>572</v>
      </c>
      <c r="R43" s="4">
        <f t="shared" si="4"/>
        <v>61</v>
      </c>
      <c r="S43" s="2">
        <v>1000</v>
      </c>
      <c r="T43" s="2">
        <v>1000</v>
      </c>
      <c r="U43" s="2">
        <v>0</v>
      </c>
      <c r="V43" s="6">
        <v>2193</v>
      </c>
      <c r="W43" s="6" t="s">
        <v>339</v>
      </c>
      <c r="X43" s="6" t="s">
        <v>340</v>
      </c>
      <c r="Y43" s="2">
        <v>2000000</v>
      </c>
      <c r="Z43" s="2" t="s">
        <v>149</v>
      </c>
      <c r="AA43" s="2" t="s">
        <v>149</v>
      </c>
      <c r="AB43" s="3" t="s">
        <v>45</v>
      </c>
      <c r="AC43" s="3" t="s">
        <v>45</v>
      </c>
      <c r="AD43" s="3" t="s">
        <v>45</v>
      </c>
      <c r="AE43" s="2" t="s">
        <v>363</v>
      </c>
      <c r="AF43" s="2" t="s">
        <v>168</v>
      </c>
      <c r="AG43" s="4" t="s">
        <v>45</v>
      </c>
      <c r="AH43" s="4" t="s">
        <v>45</v>
      </c>
      <c r="AI43" s="4" t="s">
        <v>45</v>
      </c>
      <c r="AJ43" s="4" t="s">
        <v>45</v>
      </c>
      <c r="AK43" s="4" t="s">
        <v>45</v>
      </c>
      <c r="AL43" s="3" t="s">
        <v>45</v>
      </c>
      <c r="AM43" s="2" t="s">
        <v>45</v>
      </c>
      <c r="AN43" s="2">
        <v>0</v>
      </c>
      <c r="AO43" s="2" t="s">
        <v>45</v>
      </c>
      <c r="AP43" s="2" t="s">
        <v>45</v>
      </c>
      <c r="AQ43" s="2">
        <v>0</v>
      </c>
      <c r="AR43" s="2" t="s">
        <v>45</v>
      </c>
      <c r="AS43" s="2">
        <v>0</v>
      </c>
      <c r="AT43" s="2" t="s">
        <v>45</v>
      </c>
      <c r="AU43" s="2" t="s">
        <v>6</v>
      </c>
      <c r="AV43" s="2" t="s">
        <v>45</v>
      </c>
      <c r="AW43" s="2">
        <v>0</v>
      </c>
      <c r="AX43" s="2" t="s">
        <v>45</v>
      </c>
      <c r="AY43" s="2" t="s">
        <v>37</v>
      </c>
      <c r="AZ43" s="2">
        <v>0</v>
      </c>
      <c r="BA43" s="2">
        <v>0</v>
      </c>
      <c r="BB43" s="2">
        <v>0</v>
      </c>
      <c r="BE43" s="3"/>
      <c r="BG43" s="2" t="s">
        <v>306</v>
      </c>
      <c r="BH43" s="6" t="s">
        <v>27</v>
      </c>
      <c r="BI43" s="2" t="s">
        <v>27</v>
      </c>
      <c r="BJ43" s="2" t="s">
        <v>25</v>
      </c>
      <c r="BK43" s="2" t="s">
        <v>25</v>
      </c>
      <c r="BL43" s="6" t="s">
        <v>25</v>
      </c>
      <c r="BM43" s="6"/>
      <c r="BN43" s="6" t="s">
        <v>307</v>
      </c>
      <c r="BO43" s="6"/>
      <c r="BP43" s="6" t="s">
        <v>25</v>
      </c>
      <c r="BQ43" s="6" t="s">
        <v>308</v>
      </c>
      <c r="BS43" s="2" t="s">
        <v>122</v>
      </c>
      <c r="BT43" s="2" t="s">
        <v>364</v>
      </c>
      <c r="BU43" s="2" t="s">
        <v>365</v>
      </c>
      <c r="BV43" s="2" t="s">
        <v>366</v>
      </c>
      <c r="BW43" s="2" t="s">
        <v>367</v>
      </c>
    </row>
    <row r="44" spans="1:75" s="2" customFormat="1" ht="13.8" x14ac:dyDescent="0.3">
      <c r="A44" s="2" t="s">
        <v>122</v>
      </c>
      <c r="B44" s="2">
        <f t="shared" si="2"/>
        <v>42</v>
      </c>
      <c r="C44" s="5">
        <f t="shared" si="3"/>
        <v>44440</v>
      </c>
      <c r="D44" s="5">
        <f t="shared" si="3"/>
        <v>44440</v>
      </c>
      <c r="E44" s="5">
        <f t="shared" si="3"/>
        <v>44440</v>
      </c>
      <c r="F44" s="5">
        <f t="shared" si="3"/>
        <v>44440</v>
      </c>
      <c r="G44" s="6">
        <v>0</v>
      </c>
      <c r="H44" s="6">
        <v>0</v>
      </c>
      <c r="I44" s="6">
        <v>1</v>
      </c>
      <c r="J44" s="6">
        <v>0</v>
      </c>
      <c r="K44" s="6">
        <v>0</v>
      </c>
      <c r="L44" s="5">
        <f t="shared" si="1"/>
        <v>21729</v>
      </c>
      <c r="M44" s="4">
        <v>5906280663082</v>
      </c>
      <c r="N44" s="6" t="s">
        <v>565</v>
      </c>
      <c r="O44" s="6" t="s">
        <v>549</v>
      </c>
      <c r="P44" s="6" t="s">
        <v>550</v>
      </c>
      <c r="Q44" s="6" t="s">
        <v>569</v>
      </c>
      <c r="R44" s="4">
        <f t="shared" si="4"/>
        <v>62</v>
      </c>
      <c r="S44" s="2">
        <v>1000</v>
      </c>
      <c r="T44" s="2">
        <v>1000</v>
      </c>
      <c r="U44" s="2">
        <v>0</v>
      </c>
      <c r="V44" s="6">
        <v>2193</v>
      </c>
      <c r="W44" s="6" t="s">
        <v>342</v>
      </c>
      <c r="X44" s="6" t="s">
        <v>329</v>
      </c>
      <c r="Y44" s="2">
        <v>2000000</v>
      </c>
      <c r="Z44" s="2" t="s">
        <v>150</v>
      </c>
      <c r="AA44" s="2" t="s">
        <v>149</v>
      </c>
      <c r="AB44" s="3" t="s">
        <v>45</v>
      </c>
      <c r="AC44" s="3" t="s">
        <v>45</v>
      </c>
      <c r="AD44" s="3" t="s">
        <v>45</v>
      </c>
      <c r="AE44" s="2" t="s">
        <v>363</v>
      </c>
      <c r="AF44" s="2" t="s">
        <v>171</v>
      </c>
      <c r="AG44" s="4" t="s">
        <v>45</v>
      </c>
      <c r="AH44" s="4" t="s">
        <v>45</v>
      </c>
      <c r="AI44" s="4" t="s">
        <v>45</v>
      </c>
      <c r="AJ44" s="4" t="s">
        <v>45</v>
      </c>
      <c r="AK44" s="4" t="s">
        <v>45</v>
      </c>
      <c r="AL44" s="3" t="s">
        <v>45</v>
      </c>
      <c r="AM44" s="2" t="s">
        <v>45</v>
      </c>
      <c r="AN44" s="2">
        <v>0</v>
      </c>
      <c r="AO44" s="2" t="s">
        <v>45</v>
      </c>
      <c r="AP44" s="2" t="s">
        <v>45</v>
      </c>
      <c r="AQ44" s="2">
        <v>0</v>
      </c>
      <c r="AR44" s="2" t="s">
        <v>45</v>
      </c>
      <c r="AS44" s="2">
        <v>0</v>
      </c>
      <c r="AT44" s="2" t="s">
        <v>45</v>
      </c>
      <c r="AU44" s="2" t="s">
        <v>6</v>
      </c>
      <c r="AV44" s="2" t="s">
        <v>45</v>
      </c>
      <c r="AW44" s="2">
        <v>0</v>
      </c>
      <c r="AX44" s="2" t="s">
        <v>45</v>
      </c>
      <c r="AY44" s="2" t="s">
        <v>37</v>
      </c>
      <c r="AZ44" s="2">
        <v>0</v>
      </c>
      <c r="BA44" s="2">
        <v>0</v>
      </c>
      <c r="BB44" s="2">
        <v>0</v>
      </c>
      <c r="BE44" s="3"/>
      <c r="BG44" s="2" t="s">
        <v>306</v>
      </c>
      <c r="BH44" s="6" t="s">
        <v>27</v>
      </c>
      <c r="BI44" s="2" t="s">
        <v>27</v>
      </c>
      <c r="BJ44" s="2" t="s">
        <v>25</v>
      </c>
      <c r="BK44" s="2" t="s">
        <v>25</v>
      </c>
      <c r="BL44" s="6" t="s">
        <v>25</v>
      </c>
      <c r="BM44" s="6"/>
      <c r="BN44" s="6" t="s">
        <v>307</v>
      </c>
      <c r="BO44" s="6"/>
      <c r="BP44" s="6" t="s">
        <v>25</v>
      </c>
      <c r="BQ44" s="6" t="s">
        <v>308</v>
      </c>
      <c r="BS44" s="2" t="s">
        <v>122</v>
      </c>
      <c r="BT44" s="2" t="s">
        <v>364</v>
      </c>
      <c r="BU44" s="2" t="s">
        <v>365</v>
      </c>
      <c r="BV44" s="2" t="s">
        <v>366</v>
      </c>
      <c r="BW44" s="2" t="s">
        <v>367</v>
      </c>
    </row>
    <row r="45" spans="1:75" s="2" customFormat="1" ht="13.8" x14ac:dyDescent="0.3">
      <c r="A45" s="2" t="s">
        <v>122</v>
      </c>
      <c r="B45" s="2">
        <f t="shared" si="2"/>
        <v>43</v>
      </c>
      <c r="C45" s="5">
        <f t="shared" si="3"/>
        <v>44440</v>
      </c>
      <c r="D45" s="5">
        <f t="shared" si="3"/>
        <v>44440</v>
      </c>
      <c r="E45" s="5">
        <f t="shared" si="3"/>
        <v>44440</v>
      </c>
      <c r="F45" s="5">
        <f t="shared" si="3"/>
        <v>44440</v>
      </c>
      <c r="G45" s="6">
        <v>0</v>
      </c>
      <c r="H45" s="6">
        <v>0</v>
      </c>
      <c r="I45" s="6">
        <v>0</v>
      </c>
      <c r="J45" s="6">
        <v>1</v>
      </c>
      <c r="K45" s="6">
        <v>0</v>
      </c>
      <c r="L45" s="5">
        <f t="shared" si="1"/>
        <v>21239</v>
      </c>
      <c r="M45" s="4">
        <v>5802235160086</v>
      </c>
      <c r="N45" s="6" t="s">
        <v>566</v>
      </c>
      <c r="O45" s="6" t="s">
        <v>551</v>
      </c>
      <c r="P45" s="6" t="s">
        <v>45</v>
      </c>
      <c r="Q45" s="6" t="s">
        <v>569</v>
      </c>
      <c r="R45" s="4">
        <f t="shared" si="4"/>
        <v>63</v>
      </c>
      <c r="S45" s="2">
        <v>1000</v>
      </c>
      <c r="T45" s="2">
        <v>1000</v>
      </c>
      <c r="U45" s="2">
        <v>0</v>
      </c>
      <c r="V45" s="6">
        <v>2193</v>
      </c>
      <c r="W45" s="6" t="s">
        <v>322</v>
      </c>
      <c r="X45" s="6" t="s">
        <v>323</v>
      </c>
      <c r="Y45" s="2">
        <v>2000000</v>
      </c>
      <c r="Z45" s="2" t="s">
        <v>151</v>
      </c>
      <c r="AA45" s="2" t="s">
        <v>149</v>
      </c>
      <c r="AB45" s="3" t="s">
        <v>45</v>
      </c>
      <c r="AC45" s="3" t="s">
        <v>45</v>
      </c>
      <c r="AD45" s="3" t="s">
        <v>45</v>
      </c>
      <c r="AE45" s="2" t="s">
        <v>363</v>
      </c>
      <c r="AF45" s="2" t="s">
        <v>174</v>
      </c>
      <c r="AG45" s="4" t="s">
        <v>45</v>
      </c>
      <c r="AH45" s="4" t="s">
        <v>45</v>
      </c>
      <c r="AI45" s="4" t="s">
        <v>45</v>
      </c>
      <c r="AJ45" s="4" t="s">
        <v>45</v>
      </c>
      <c r="AK45" s="4" t="s">
        <v>45</v>
      </c>
      <c r="AL45" s="3" t="s">
        <v>45</v>
      </c>
      <c r="AM45" s="2" t="s">
        <v>45</v>
      </c>
      <c r="AN45" s="2">
        <v>0</v>
      </c>
      <c r="AO45" s="2" t="s">
        <v>45</v>
      </c>
      <c r="AP45" s="2" t="s">
        <v>45</v>
      </c>
      <c r="AQ45" s="2">
        <v>0</v>
      </c>
      <c r="AR45" s="2" t="s">
        <v>45</v>
      </c>
      <c r="AS45" s="2">
        <v>0</v>
      </c>
      <c r="AT45" s="2" t="s">
        <v>45</v>
      </c>
      <c r="AU45" s="2" t="s">
        <v>6</v>
      </c>
      <c r="AV45" s="2" t="s">
        <v>45</v>
      </c>
      <c r="AW45" s="2">
        <v>0</v>
      </c>
      <c r="AX45" s="2" t="s">
        <v>45</v>
      </c>
      <c r="AY45" s="2" t="s">
        <v>37</v>
      </c>
      <c r="AZ45" s="2">
        <v>0</v>
      </c>
      <c r="BA45" s="2">
        <v>0</v>
      </c>
      <c r="BB45" s="2">
        <v>0</v>
      </c>
      <c r="BE45" s="3"/>
      <c r="BG45" s="2" t="s">
        <v>306</v>
      </c>
      <c r="BH45" s="6" t="s">
        <v>27</v>
      </c>
      <c r="BI45" s="2" t="s">
        <v>27</v>
      </c>
      <c r="BJ45" s="2" t="s">
        <v>25</v>
      </c>
      <c r="BK45" s="2" t="s">
        <v>25</v>
      </c>
      <c r="BL45" s="6" t="s">
        <v>25</v>
      </c>
      <c r="BM45" s="6"/>
      <c r="BN45" s="6" t="s">
        <v>307</v>
      </c>
      <c r="BO45" s="6"/>
      <c r="BP45" s="6" t="s">
        <v>25</v>
      </c>
      <c r="BQ45" s="6" t="s">
        <v>308</v>
      </c>
      <c r="BS45" s="2" t="s">
        <v>122</v>
      </c>
      <c r="BT45" s="2" t="s">
        <v>364</v>
      </c>
      <c r="BU45" s="2" t="s">
        <v>365</v>
      </c>
      <c r="BV45" s="2" t="s">
        <v>366</v>
      </c>
      <c r="BW45" s="2" t="s">
        <v>367</v>
      </c>
    </row>
    <row r="46" spans="1:75" s="2" customFormat="1" ht="13.8" x14ac:dyDescent="0.3">
      <c r="A46" s="2" t="s">
        <v>122</v>
      </c>
      <c r="B46" s="2">
        <f t="shared" si="2"/>
        <v>44</v>
      </c>
      <c r="C46" s="5">
        <f t="shared" si="3"/>
        <v>44440</v>
      </c>
      <c r="D46" s="5">
        <f t="shared" si="3"/>
        <v>44440</v>
      </c>
      <c r="E46" s="5">
        <f t="shared" si="3"/>
        <v>44440</v>
      </c>
      <c r="F46" s="5">
        <f t="shared" si="3"/>
        <v>44440</v>
      </c>
      <c r="G46" s="6">
        <v>0</v>
      </c>
      <c r="H46" s="6">
        <v>0</v>
      </c>
      <c r="I46" s="6">
        <v>0</v>
      </c>
      <c r="J46" s="6">
        <v>0</v>
      </c>
      <c r="K46" s="6">
        <v>1</v>
      </c>
      <c r="L46" s="5">
        <f t="shared" si="1"/>
        <v>26820</v>
      </c>
      <c r="M46" s="64">
        <v>7306050787088</v>
      </c>
      <c r="N46" s="6" t="s">
        <v>565</v>
      </c>
      <c r="O46" s="6" t="s">
        <v>552</v>
      </c>
      <c r="P46" s="6" t="s">
        <v>553</v>
      </c>
      <c r="Q46" s="6" t="s">
        <v>569</v>
      </c>
      <c r="R46" s="4">
        <f t="shared" si="4"/>
        <v>48</v>
      </c>
      <c r="S46" s="2">
        <v>1000</v>
      </c>
      <c r="T46" s="2">
        <v>1000</v>
      </c>
      <c r="U46" s="2">
        <v>0</v>
      </c>
      <c r="V46" s="6">
        <v>7130</v>
      </c>
      <c r="W46" s="6" t="s">
        <v>328</v>
      </c>
      <c r="X46" s="6" t="s">
        <v>329</v>
      </c>
      <c r="Y46" s="2">
        <v>2000000</v>
      </c>
      <c r="Z46" s="2" t="s">
        <v>93</v>
      </c>
      <c r="AA46" s="2" t="s">
        <v>149</v>
      </c>
      <c r="AB46" s="3" t="s">
        <v>45</v>
      </c>
      <c r="AC46" s="3" t="s">
        <v>45</v>
      </c>
      <c r="AD46" s="3" t="s">
        <v>45</v>
      </c>
      <c r="AE46" s="2" t="s">
        <v>363</v>
      </c>
      <c r="AF46" s="2" t="s">
        <v>177</v>
      </c>
      <c r="AG46" s="4" t="s">
        <v>45</v>
      </c>
      <c r="AH46" s="4" t="s">
        <v>45</v>
      </c>
      <c r="AI46" s="4" t="s">
        <v>45</v>
      </c>
      <c r="AJ46" s="4" t="s">
        <v>45</v>
      </c>
      <c r="AK46" s="4" t="s">
        <v>45</v>
      </c>
      <c r="AL46" s="3" t="s">
        <v>45</v>
      </c>
      <c r="AM46" s="2" t="s">
        <v>45</v>
      </c>
      <c r="AN46" s="2">
        <v>0</v>
      </c>
      <c r="AO46" s="2" t="s">
        <v>45</v>
      </c>
      <c r="AP46" s="2" t="s">
        <v>45</v>
      </c>
      <c r="AQ46" s="2">
        <v>0</v>
      </c>
      <c r="AR46" s="2" t="s">
        <v>45</v>
      </c>
      <c r="AS46" s="2">
        <v>0</v>
      </c>
      <c r="AT46" s="2" t="s">
        <v>45</v>
      </c>
      <c r="AU46" s="2" t="s">
        <v>6</v>
      </c>
      <c r="AV46" s="2" t="s">
        <v>45</v>
      </c>
      <c r="AW46" s="2">
        <v>0</v>
      </c>
      <c r="AX46" s="2" t="s">
        <v>45</v>
      </c>
      <c r="AY46" s="2" t="s">
        <v>37</v>
      </c>
      <c r="AZ46" s="2">
        <v>0</v>
      </c>
      <c r="BA46" s="2">
        <v>0</v>
      </c>
      <c r="BB46" s="2">
        <v>0</v>
      </c>
      <c r="BE46" s="3"/>
      <c r="BG46" s="2" t="s">
        <v>306</v>
      </c>
      <c r="BH46" s="6" t="s">
        <v>27</v>
      </c>
      <c r="BI46" s="2" t="s">
        <v>27</v>
      </c>
      <c r="BJ46" s="2" t="s">
        <v>25</v>
      </c>
      <c r="BK46" s="2" t="s">
        <v>25</v>
      </c>
      <c r="BL46" s="6" t="s">
        <v>25</v>
      </c>
      <c r="BM46" s="6"/>
      <c r="BN46" s="6" t="s">
        <v>307</v>
      </c>
      <c r="BO46" s="6"/>
      <c r="BP46" s="6" t="s">
        <v>25</v>
      </c>
      <c r="BQ46" s="6" t="s">
        <v>308</v>
      </c>
      <c r="BS46" s="2" t="s">
        <v>122</v>
      </c>
      <c r="BT46" s="2" t="s">
        <v>364</v>
      </c>
      <c r="BU46" s="2" t="s">
        <v>365</v>
      </c>
      <c r="BV46" s="2" t="s">
        <v>366</v>
      </c>
      <c r="BW46" s="2" t="s">
        <v>367</v>
      </c>
    </row>
    <row r="47" spans="1:75" s="2" customFormat="1" ht="13.8" x14ac:dyDescent="0.3">
      <c r="A47" s="2" t="s">
        <v>122</v>
      </c>
      <c r="B47" s="2">
        <f t="shared" si="2"/>
        <v>45</v>
      </c>
      <c r="C47" s="5">
        <f t="shared" si="3"/>
        <v>44440</v>
      </c>
      <c r="D47" s="5">
        <f t="shared" si="3"/>
        <v>44440</v>
      </c>
      <c r="E47" s="5">
        <f t="shared" si="3"/>
        <v>44440</v>
      </c>
      <c r="F47" s="5">
        <f t="shared" si="3"/>
        <v>44440</v>
      </c>
      <c r="G47" s="6">
        <v>0</v>
      </c>
      <c r="H47" s="6">
        <v>0</v>
      </c>
      <c r="I47" s="6">
        <v>1</v>
      </c>
      <c r="J47" s="6">
        <v>1</v>
      </c>
      <c r="K47" s="6">
        <v>1</v>
      </c>
      <c r="L47" s="5">
        <f t="shared" si="1"/>
        <v>25656</v>
      </c>
      <c r="M47" s="64">
        <v>7003290514089</v>
      </c>
      <c r="N47" s="6" t="s">
        <v>565</v>
      </c>
      <c r="O47" s="6" t="s">
        <v>554</v>
      </c>
      <c r="P47" s="6" t="s">
        <v>555</v>
      </c>
      <c r="Q47" s="6" t="s">
        <v>572</v>
      </c>
      <c r="R47" s="4">
        <f t="shared" si="4"/>
        <v>51</v>
      </c>
      <c r="S47" s="2">
        <v>1000</v>
      </c>
      <c r="T47" s="2">
        <v>1000</v>
      </c>
      <c r="U47" s="2">
        <v>0</v>
      </c>
      <c r="V47" s="6">
        <v>2193</v>
      </c>
      <c r="W47" s="6" t="s">
        <v>322</v>
      </c>
      <c r="X47" s="6" t="s">
        <v>323</v>
      </c>
      <c r="Y47" s="2">
        <v>2000000</v>
      </c>
      <c r="Z47" s="2" t="s">
        <v>149</v>
      </c>
      <c r="AA47" s="2" t="s">
        <v>149</v>
      </c>
      <c r="AB47" s="3" t="s">
        <v>45</v>
      </c>
      <c r="AC47" s="3" t="s">
        <v>45</v>
      </c>
      <c r="AD47" s="3" t="s">
        <v>45</v>
      </c>
      <c r="AE47" s="2" t="s">
        <v>363</v>
      </c>
      <c r="AF47" s="2" t="s">
        <v>180</v>
      </c>
      <c r="AG47" s="4" t="s">
        <v>45</v>
      </c>
      <c r="AH47" s="4" t="s">
        <v>45</v>
      </c>
      <c r="AI47" s="4" t="s">
        <v>45</v>
      </c>
      <c r="AJ47" s="4" t="s">
        <v>45</v>
      </c>
      <c r="AK47" s="4" t="s">
        <v>45</v>
      </c>
      <c r="AL47" s="3" t="s">
        <v>45</v>
      </c>
      <c r="AM47" s="2" t="s">
        <v>45</v>
      </c>
      <c r="AN47" s="2">
        <v>0</v>
      </c>
      <c r="AO47" s="2" t="s">
        <v>45</v>
      </c>
      <c r="AP47" s="2" t="s">
        <v>45</v>
      </c>
      <c r="AQ47" s="2">
        <v>0</v>
      </c>
      <c r="AR47" s="2" t="s">
        <v>45</v>
      </c>
      <c r="AS47" s="2">
        <v>0</v>
      </c>
      <c r="AT47" s="2" t="s">
        <v>45</v>
      </c>
      <c r="AU47" s="2" t="s">
        <v>6</v>
      </c>
      <c r="AV47" s="2" t="s">
        <v>45</v>
      </c>
      <c r="AW47" s="2">
        <v>0</v>
      </c>
      <c r="AX47" s="2" t="s">
        <v>45</v>
      </c>
      <c r="AY47" s="2" t="s">
        <v>37</v>
      </c>
      <c r="AZ47" s="2">
        <v>0</v>
      </c>
      <c r="BA47" s="2">
        <v>0</v>
      </c>
      <c r="BB47" s="2">
        <v>0</v>
      </c>
      <c r="BE47" s="3"/>
      <c r="BG47" s="2" t="s">
        <v>306</v>
      </c>
      <c r="BH47" s="6" t="s">
        <v>27</v>
      </c>
      <c r="BI47" s="2" t="s">
        <v>27</v>
      </c>
      <c r="BJ47" s="2" t="s">
        <v>25</v>
      </c>
      <c r="BK47" s="2" t="s">
        <v>25</v>
      </c>
      <c r="BL47" s="6" t="s">
        <v>25</v>
      </c>
      <c r="BM47" s="6"/>
      <c r="BN47" s="6" t="s">
        <v>307</v>
      </c>
      <c r="BO47" s="6"/>
      <c r="BP47" s="6" t="s">
        <v>25</v>
      </c>
      <c r="BQ47" s="6" t="s">
        <v>308</v>
      </c>
      <c r="BS47" s="2" t="s">
        <v>122</v>
      </c>
      <c r="BT47" s="2" t="s">
        <v>364</v>
      </c>
      <c r="BU47" s="2" t="s">
        <v>365</v>
      </c>
      <c r="BV47" s="2" t="s">
        <v>366</v>
      </c>
      <c r="BW47" s="2" t="s">
        <v>367</v>
      </c>
    </row>
    <row r="48" spans="1:75" s="2" customFormat="1" ht="13.8" x14ac:dyDescent="0.3">
      <c r="A48" s="2" t="s">
        <v>122</v>
      </c>
      <c r="B48" s="2">
        <f t="shared" si="2"/>
        <v>46</v>
      </c>
      <c r="C48" s="5">
        <f t="shared" si="3"/>
        <v>44440</v>
      </c>
      <c r="D48" s="5">
        <f t="shared" si="3"/>
        <v>44440</v>
      </c>
      <c r="E48" s="5">
        <f t="shared" si="3"/>
        <v>44440</v>
      </c>
      <c r="F48" s="5">
        <f t="shared" si="3"/>
        <v>44440</v>
      </c>
      <c r="G48" s="6">
        <v>0</v>
      </c>
      <c r="H48" s="6">
        <v>0</v>
      </c>
      <c r="I48" s="6">
        <v>2</v>
      </c>
      <c r="J48" s="6">
        <v>0</v>
      </c>
      <c r="K48" s="6">
        <v>0</v>
      </c>
      <c r="L48" s="5">
        <f t="shared" si="1"/>
        <v>33148</v>
      </c>
      <c r="M48" s="4">
        <v>9010020757084</v>
      </c>
      <c r="N48" s="6" t="s">
        <v>565</v>
      </c>
      <c r="O48" s="6" t="s">
        <v>556</v>
      </c>
      <c r="P48" s="6" t="s">
        <v>557</v>
      </c>
      <c r="Q48" s="6" t="s">
        <v>569</v>
      </c>
      <c r="R48" s="4">
        <f t="shared" si="4"/>
        <v>30</v>
      </c>
      <c r="S48" s="2">
        <v>1000</v>
      </c>
      <c r="T48" s="2">
        <v>1000</v>
      </c>
      <c r="U48" s="2">
        <v>0</v>
      </c>
      <c r="V48" s="6">
        <v>2170</v>
      </c>
      <c r="W48" s="6" t="s">
        <v>302</v>
      </c>
      <c r="X48" s="6" t="s">
        <v>303</v>
      </c>
      <c r="Y48" s="2">
        <v>2000000</v>
      </c>
      <c r="Z48" s="2" t="s">
        <v>149</v>
      </c>
      <c r="AA48" s="2" t="s">
        <v>149</v>
      </c>
      <c r="AB48" s="3" t="s">
        <v>45</v>
      </c>
      <c r="AC48" s="3" t="s">
        <v>45</v>
      </c>
      <c r="AD48" s="3" t="s">
        <v>45</v>
      </c>
      <c r="AE48" s="2" t="s">
        <v>363</v>
      </c>
      <c r="AF48" s="2" t="s">
        <v>183</v>
      </c>
      <c r="AG48" s="4" t="s">
        <v>45</v>
      </c>
      <c r="AH48" s="4" t="s">
        <v>45</v>
      </c>
      <c r="AI48" s="4" t="s">
        <v>45</v>
      </c>
      <c r="AJ48" s="4" t="s">
        <v>45</v>
      </c>
      <c r="AK48" s="4" t="s">
        <v>45</v>
      </c>
      <c r="AL48" s="3" t="s">
        <v>45</v>
      </c>
      <c r="AM48" s="2" t="s">
        <v>45</v>
      </c>
      <c r="AN48" s="2">
        <v>0</v>
      </c>
      <c r="AO48" s="2" t="s">
        <v>45</v>
      </c>
      <c r="AP48" s="2" t="s">
        <v>45</v>
      </c>
      <c r="AQ48" s="2">
        <v>0</v>
      </c>
      <c r="AR48" s="2" t="s">
        <v>45</v>
      </c>
      <c r="AS48" s="2">
        <v>0</v>
      </c>
      <c r="AT48" s="2" t="s">
        <v>45</v>
      </c>
      <c r="AU48" s="2" t="s">
        <v>6</v>
      </c>
      <c r="AV48" s="2" t="s">
        <v>45</v>
      </c>
      <c r="AW48" s="2">
        <v>0</v>
      </c>
      <c r="AX48" s="2" t="s">
        <v>45</v>
      </c>
      <c r="AY48" s="2" t="s">
        <v>37</v>
      </c>
      <c r="AZ48" s="2">
        <v>0</v>
      </c>
      <c r="BA48" s="2">
        <v>0</v>
      </c>
      <c r="BB48" s="2">
        <v>0</v>
      </c>
      <c r="BE48" s="3"/>
      <c r="BG48" s="2" t="s">
        <v>306</v>
      </c>
      <c r="BH48" s="6" t="s">
        <v>27</v>
      </c>
      <c r="BI48" s="2" t="s">
        <v>27</v>
      </c>
      <c r="BJ48" s="2" t="s">
        <v>25</v>
      </c>
      <c r="BK48" s="2" t="s">
        <v>25</v>
      </c>
      <c r="BL48" s="6" t="s">
        <v>25</v>
      </c>
      <c r="BM48" s="6"/>
      <c r="BN48" s="6" t="s">
        <v>307</v>
      </c>
      <c r="BO48" s="6"/>
      <c r="BP48" s="6" t="s">
        <v>25</v>
      </c>
      <c r="BQ48" s="6" t="s">
        <v>308</v>
      </c>
      <c r="BS48" s="2" t="s">
        <v>122</v>
      </c>
      <c r="BT48" s="2" t="s">
        <v>364</v>
      </c>
      <c r="BU48" s="2" t="s">
        <v>365</v>
      </c>
      <c r="BV48" s="2" t="s">
        <v>366</v>
      </c>
      <c r="BW48" s="2" t="s">
        <v>367</v>
      </c>
    </row>
    <row r="49" spans="1:75" s="2" customFormat="1" ht="13.8" x14ac:dyDescent="0.3">
      <c r="A49" s="2" t="s">
        <v>122</v>
      </c>
      <c r="B49" s="2">
        <f t="shared" si="2"/>
        <v>47</v>
      </c>
      <c r="C49" s="5">
        <f t="shared" si="3"/>
        <v>44440</v>
      </c>
      <c r="D49" s="5">
        <f t="shared" si="3"/>
        <v>44440</v>
      </c>
      <c r="E49" s="5">
        <f t="shared" si="3"/>
        <v>44440</v>
      </c>
      <c r="F49" s="5">
        <f t="shared" si="3"/>
        <v>44440</v>
      </c>
      <c r="G49" s="6">
        <v>0</v>
      </c>
      <c r="H49" s="6">
        <v>0</v>
      </c>
      <c r="I49" s="6">
        <v>1</v>
      </c>
      <c r="J49" s="6">
        <v>1</v>
      </c>
      <c r="K49" s="6">
        <v>0</v>
      </c>
      <c r="L49" s="5">
        <f t="shared" si="1"/>
        <v>29500</v>
      </c>
      <c r="M49" s="64">
        <v>8010060581080</v>
      </c>
      <c r="N49" s="6" t="s">
        <v>565</v>
      </c>
      <c r="O49" s="6" t="s">
        <v>558</v>
      </c>
      <c r="P49" s="6" t="s">
        <v>559</v>
      </c>
      <c r="Q49" s="6" t="s">
        <v>570</v>
      </c>
      <c r="R49" s="4">
        <f t="shared" si="4"/>
        <v>40</v>
      </c>
      <c r="S49" s="2">
        <v>1000</v>
      </c>
      <c r="T49" s="2">
        <v>1000</v>
      </c>
      <c r="U49" s="2">
        <v>0</v>
      </c>
      <c r="V49" s="6">
        <v>2193</v>
      </c>
      <c r="W49" s="6" t="s">
        <v>322</v>
      </c>
      <c r="X49" s="6" t="s">
        <v>323</v>
      </c>
      <c r="Y49" s="2">
        <v>2000000</v>
      </c>
      <c r="Z49" s="2" t="s">
        <v>149</v>
      </c>
      <c r="AA49" s="2" t="s">
        <v>149</v>
      </c>
      <c r="AB49" s="3" t="s">
        <v>45</v>
      </c>
      <c r="AC49" s="3" t="s">
        <v>45</v>
      </c>
      <c r="AD49" s="3" t="s">
        <v>45</v>
      </c>
      <c r="AE49" s="2" t="s">
        <v>363</v>
      </c>
      <c r="AF49" s="2" t="s">
        <v>186</v>
      </c>
      <c r="AG49" s="4" t="s">
        <v>45</v>
      </c>
      <c r="AH49" s="4" t="s">
        <v>45</v>
      </c>
      <c r="AI49" s="4" t="s">
        <v>45</v>
      </c>
      <c r="AJ49" s="4" t="s">
        <v>45</v>
      </c>
      <c r="AK49" s="4" t="s">
        <v>45</v>
      </c>
      <c r="AL49" s="3" t="s">
        <v>45</v>
      </c>
      <c r="AM49" s="2" t="s">
        <v>45</v>
      </c>
      <c r="AN49" s="2">
        <v>0</v>
      </c>
      <c r="AO49" s="2" t="s">
        <v>45</v>
      </c>
      <c r="AP49" s="2" t="s">
        <v>45</v>
      </c>
      <c r="AQ49" s="2">
        <v>0</v>
      </c>
      <c r="AR49" s="2" t="s">
        <v>45</v>
      </c>
      <c r="AS49" s="2">
        <v>0</v>
      </c>
      <c r="AT49" s="2" t="s">
        <v>45</v>
      </c>
      <c r="AU49" s="2" t="s">
        <v>6</v>
      </c>
      <c r="AV49" s="2" t="s">
        <v>45</v>
      </c>
      <c r="AW49" s="2">
        <v>0</v>
      </c>
      <c r="AX49" s="2" t="s">
        <v>45</v>
      </c>
      <c r="AY49" s="2" t="s">
        <v>37</v>
      </c>
      <c r="AZ49" s="2">
        <v>0</v>
      </c>
      <c r="BA49" s="2">
        <v>0</v>
      </c>
      <c r="BB49" s="2">
        <v>0</v>
      </c>
      <c r="BE49" s="3"/>
      <c r="BG49" s="2" t="s">
        <v>306</v>
      </c>
      <c r="BH49" s="6" t="s">
        <v>27</v>
      </c>
      <c r="BI49" s="2" t="s">
        <v>27</v>
      </c>
      <c r="BJ49" s="2" t="s">
        <v>25</v>
      </c>
      <c r="BK49" s="2" t="s">
        <v>25</v>
      </c>
      <c r="BL49" s="6" t="s">
        <v>25</v>
      </c>
      <c r="BM49" s="6"/>
      <c r="BN49" s="6" t="s">
        <v>307</v>
      </c>
      <c r="BO49" s="6"/>
      <c r="BP49" s="6" t="s">
        <v>25</v>
      </c>
      <c r="BQ49" s="6" t="s">
        <v>308</v>
      </c>
      <c r="BS49" s="2" t="s">
        <v>122</v>
      </c>
      <c r="BT49" s="2" t="s">
        <v>364</v>
      </c>
      <c r="BU49" s="2" t="s">
        <v>365</v>
      </c>
      <c r="BV49" s="2" t="s">
        <v>366</v>
      </c>
      <c r="BW49" s="2" t="s">
        <v>367</v>
      </c>
    </row>
    <row r="50" spans="1:75" s="2" customFormat="1" ht="13.8" x14ac:dyDescent="0.3">
      <c r="A50" s="2" t="s">
        <v>122</v>
      </c>
      <c r="B50" s="2">
        <f t="shared" si="2"/>
        <v>48</v>
      </c>
      <c r="C50" s="5">
        <f t="shared" si="3"/>
        <v>44440</v>
      </c>
      <c r="D50" s="5">
        <f t="shared" si="3"/>
        <v>44440</v>
      </c>
      <c r="E50" s="5">
        <f t="shared" si="3"/>
        <v>44440</v>
      </c>
      <c r="F50" s="5">
        <f t="shared" si="3"/>
        <v>44440</v>
      </c>
      <c r="G50" s="6">
        <v>0</v>
      </c>
      <c r="H50" s="6">
        <v>0</v>
      </c>
      <c r="I50" s="6">
        <v>0</v>
      </c>
      <c r="J50" s="6">
        <v>2</v>
      </c>
      <c r="K50" s="6">
        <v>0</v>
      </c>
      <c r="L50" s="5">
        <f t="shared" si="1"/>
        <v>28473</v>
      </c>
      <c r="M50" s="4">
        <v>7712140120083</v>
      </c>
      <c r="N50" s="6" t="s">
        <v>565</v>
      </c>
      <c r="O50" s="6" t="s">
        <v>560</v>
      </c>
      <c r="P50" s="6" t="s">
        <v>561</v>
      </c>
      <c r="Q50" s="6" t="s">
        <v>570</v>
      </c>
      <c r="R50" s="4">
        <f t="shared" si="4"/>
        <v>43</v>
      </c>
      <c r="S50" s="2">
        <v>1000</v>
      </c>
      <c r="T50" s="2">
        <v>1000</v>
      </c>
      <c r="U50" s="2">
        <v>0</v>
      </c>
      <c r="V50" s="6">
        <v>299</v>
      </c>
      <c r="W50" s="6" t="s">
        <v>336</v>
      </c>
      <c r="X50" s="6" t="s">
        <v>337</v>
      </c>
      <c r="Y50" s="2">
        <v>2000000</v>
      </c>
      <c r="Z50" s="2" t="s">
        <v>149</v>
      </c>
      <c r="AA50" s="2" t="s">
        <v>149</v>
      </c>
      <c r="AB50" s="3" t="s">
        <v>45</v>
      </c>
      <c r="AC50" s="3" t="s">
        <v>45</v>
      </c>
      <c r="AD50" s="3" t="s">
        <v>45</v>
      </c>
      <c r="AE50" s="2" t="s">
        <v>363</v>
      </c>
      <c r="AF50" s="2" t="s">
        <v>189</v>
      </c>
      <c r="AG50" s="4" t="s">
        <v>45</v>
      </c>
      <c r="AH50" s="4" t="s">
        <v>45</v>
      </c>
      <c r="AI50" s="4" t="s">
        <v>45</v>
      </c>
      <c r="AJ50" s="4" t="s">
        <v>45</v>
      </c>
      <c r="AK50" s="4" t="s">
        <v>46</v>
      </c>
      <c r="AL50" s="3" t="s">
        <v>45</v>
      </c>
      <c r="AM50" s="2" t="s">
        <v>45</v>
      </c>
      <c r="AN50" s="2">
        <v>0</v>
      </c>
      <c r="AO50" s="2" t="s">
        <v>45</v>
      </c>
      <c r="AP50" s="2" t="s">
        <v>45</v>
      </c>
      <c r="AQ50" s="2">
        <v>0</v>
      </c>
      <c r="AR50" s="2" t="s">
        <v>45</v>
      </c>
      <c r="AS50" s="2">
        <v>0</v>
      </c>
      <c r="AT50" s="2" t="s">
        <v>45</v>
      </c>
      <c r="AU50" s="2" t="s">
        <v>6</v>
      </c>
      <c r="AV50" s="2" t="s">
        <v>45</v>
      </c>
      <c r="AW50" s="2">
        <v>0</v>
      </c>
      <c r="AX50" s="2" t="s">
        <v>45</v>
      </c>
      <c r="AY50" s="2" t="s">
        <v>37</v>
      </c>
      <c r="AZ50" s="2">
        <v>0</v>
      </c>
      <c r="BA50" s="2">
        <v>0</v>
      </c>
      <c r="BB50" s="2">
        <v>0</v>
      </c>
      <c r="BE50" s="3"/>
      <c r="BG50" s="2" t="s">
        <v>306</v>
      </c>
      <c r="BH50" s="6" t="s">
        <v>27</v>
      </c>
      <c r="BI50" s="2" t="s">
        <v>27</v>
      </c>
      <c r="BJ50" s="2" t="s">
        <v>25</v>
      </c>
      <c r="BK50" s="2" t="s">
        <v>25</v>
      </c>
      <c r="BL50" s="6" t="s">
        <v>25</v>
      </c>
      <c r="BM50" s="6"/>
      <c r="BN50" s="6" t="s">
        <v>307</v>
      </c>
      <c r="BO50" s="6"/>
      <c r="BP50" s="6" t="s">
        <v>25</v>
      </c>
      <c r="BQ50" s="6" t="s">
        <v>308</v>
      </c>
      <c r="BS50" s="2" t="s">
        <v>122</v>
      </c>
      <c r="BT50" s="2" t="s">
        <v>364</v>
      </c>
      <c r="BU50" s="2" t="s">
        <v>365</v>
      </c>
      <c r="BV50" s="2" t="s">
        <v>366</v>
      </c>
      <c r="BW50" s="2" t="s">
        <v>367</v>
      </c>
    </row>
    <row r="51" spans="1:75" s="2" customFormat="1" ht="13.8" x14ac:dyDescent="0.3">
      <c r="A51" s="2" t="s">
        <v>122</v>
      </c>
      <c r="B51" s="2">
        <f t="shared" si="2"/>
        <v>49</v>
      </c>
      <c r="C51" s="5">
        <f t="shared" si="3"/>
        <v>44440</v>
      </c>
      <c r="D51" s="5">
        <f t="shared" si="3"/>
        <v>44440</v>
      </c>
      <c r="E51" s="5">
        <f t="shared" si="3"/>
        <v>44440</v>
      </c>
      <c r="F51" s="5">
        <f t="shared" si="3"/>
        <v>44440</v>
      </c>
      <c r="G51" s="6">
        <v>0</v>
      </c>
      <c r="H51" s="6">
        <v>0</v>
      </c>
      <c r="I51" s="6">
        <v>0</v>
      </c>
      <c r="J51" s="6">
        <v>0</v>
      </c>
      <c r="K51" s="6">
        <v>0</v>
      </c>
      <c r="L51" s="5">
        <f t="shared" si="1"/>
        <v>26394</v>
      </c>
      <c r="M51" s="4">
        <v>7204050965087</v>
      </c>
      <c r="N51" s="6" t="s">
        <v>565</v>
      </c>
      <c r="O51" s="6" t="s">
        <v>562</v>
      </c>
      <c r="P51" s="6" t="s">
        <v>563</v>
      </c>
      <c r="Q51" s="6" t="s">
        <v>570</v>
      </c>
      <c r="R51" s="4">
        <f t="shared" si="4"/>
        <v>49</v>
      </c>
      <c r="S51" s="2">
        <v>1000</v>
      </c>
      <c r="T51" s="2">
        <v>1000</v>
      </c>
      <c r="U51" s="2">
        <v>0</v>
      </c>
      <c r="V51" s="6">
        <v>299</v>
      </c>
      <c r="W51" s="6" t="s">
        <v>336</v>
      </c>
      <c r="X51" s="6" t="s">
        <v>337</v>
      </c>
      <c r="Y51" s="2">
        <v>2000000</v>
      </c>
      <c r="Z51" s="2" t="s">
        <v>149</v>
      </c>
      <c r="AA51" s="2" t="s">
        <v>149</v>
      </c>
      <c r="AB51" s="3" t="s">
        <v>45</v>
      </c>
      <c r="AC51" s="3" t="s">
        <v>45</v>
      </c>
      <c r="AD51" s="3" t="s">
        <v>45</v>
      </c>
      <c r="AE51" s="2" t="s">
        <v>363</v>
      </c>
      <c r="AF51" s="2" t="s">
        <v>192</v>
      </c>
      <c r="AG51" s="4" t="s">
        <v>45</v>
      </c>
      <c r="AH51" s="4" t="s">
        <v>45</v>
      </c>
      <c r="AI51" s="4" t="s">
        <v>45</v>
      </c>
      <c r="AJ51" s="4" t="s">
        <v>45</v>
      </c>
      <c r="AK51" s="4" t="s">
        <v>45</v>
      </c>
      <c r="AL51" s="3" t="s">
        <v>45</v>
      </c>
      <c r="AM51" s="2" t="s">
        <v>45</v>
      </c>
      <c r="AN51" s="2">
        <v>0</v>
      </c>
      <c r="AO51" s="2" t="s">
        <v>45</v>
      </c>
      <c r="AP51" s="2" t="s">
        <v>45</v>
      </c>
      <c r="AQ51" s="2">
        <v>0</v>
      </c>
      <c r="AR51" s="2" t="s">
        <v>45</v>
      </c>
      <c r="AS51" s="2">
        <v>0</v>
      </c>
      <c r="AT51" s="2" t="s">
        <v>45</v>
      </c>
      <c r="AU51" s="2" t="s">
        <v>6</v>
      </c>
      <c r="AV51" s="2" t="s">
        <v>45</v>
      </c>
      <c r="AW51" s="2">
        <v>0</v>
      </c>
      <c r="AX51" s="2" t="s">
        <v>45</v>
      </c>
      <c r="AY51" s="2" t="s">
        <v>37</v>
      </c>
      <c r="AZ51" s="2">
        <v>0</v>
      </c>
      <c r="BA51" s="2">
        <v>0</v>
      </c>
      <c r="BB51" s="2">
        <v>0</v>
      </c>
      <c r="BE51" s="3"/>
      <c r="BG51" s="2" t="s">
        <v>306</v>
      </c>
      <c r="BH51" s="6" t="s">
        <v>27</v>
      </c>
      <c r="BI51" s="2" t="s">
        <v>27</v>
      </c>
      <c r="BJ51" s="2" t="s">
        <v>25</v>
      </c>
      <c r="BK51" s="2" t="s">
        <v>25</v>
      </c>
      <c r="BL51" s="6" t="s">
        <v>25</v>
      </c>
      <c r="BM51" s="6"/>
      <c r="BN51" s="6" t="s">
        <v>307</v>
      </c>
      <c r="BO51" s="6"/>
      <c r="BP51" s="6" t="s">
        <v>25</v>
      </c>
      <c r="BQ51" s="6" t="s">
        <v>308</v>
      </c>
      <c r="BS51" s="2" t="s">
        <v>122</v>
      </c>
      <c r="BT51" s="2" t="s">
        <v>364</v>
      </c>
      <c r="BU51" s="2" t="s">
        <v>365</v>
      </c>
      <c r="BV51" s="2" t="s">
        <v>366</v>
      </c>
      <c r="BW51" s="2" t="s">
        <v>367</v>
      </c>
    </row>
    <row r="52" spans="1:75" s="2" customFormat="1" x14ac:dyDescent="0.3">
      <c r="A52" s="2" t="s">
        <v>122</v>
      </c>
      <c r="B52" s="2">
        <f t="shared" si="2"/>
        <v>50</v>
      </c>
      <c r="C52" s="5">
        <f t="shared" si="3"/>
        <v>44440</v>
      </c>
      <c r="D52" s="5">
        <f t="shared" si="3"/>
        <v>44440</v>
      </c>
      <c r="E52" s="5">
        <f t="shared" si="3"/>
        <v>44440</v>
      </c>
      <c r="F52" s="5">
        <f t="shared" si="3"/>
        <v>44440</v>
      </c>
      <c r="G52" s="6">
        <v>0</v>
      </c>
      <c r="H52" s="6">
        <v>0</v>
      </c>
      <c r="I52" s="6">
        <v>0</v>
      </c>
      <c r="J52" s="6">
        <v>0</v>
      </c>
      <c r="K52" s="6">
        <v>0</v>
      </c>
      <c r="L52" s="5">
        <f t="shared" si="1"/>
        <v>26639</v>
      </c>
      <c r="M52" s="4">
        <v>7212065277083</v>
      </c>
      <c r="N52" s="79"/>
      <c r="O52" s="79"/>
      <c r="P52" s="79"/>
      <c r="Q52" s="79"/>
      <c r="R52" s="4">
        <f t="shared" si="4"/>
        <v>48</v>
      </c>
      <c r="S52" s="2">
        <v>1000</v>
      </c>
      <c r="T52" s="2">
        <v>1000</v>
      </c>
      <c r="U52" s="2">
        <v>0</v>
      </c>
      <c r="V52" s="6">
        <v>299</v>
      </c>
      <c r="W52" s="6" t="s">
        <v>336</v>
      </c>
      <c r="X52" s="6" t="s">
        <v>337</v>
      </c>
      <c r="Y52" s="2">
        <v>2000000</v>
      </c>
      <c r="Z52" s="2" t="s">
        <v>149</v>
      </c>
      <c r="AA52" s="2" t="s">
        <v>149</v>
      </c>
      <c r="AB52" s="3" t="s">
        <v>45</v>
      </c>
      <c r="AC52" s="3" t="s">
        <v>45</v>
      </c>
      <c r="AD52" s="3" t="s">
        <v>45</v>
      </c>
      <c r="AE52" s="2" t="s">
        <v>363</v>
      </c>
      <c r="AF52" s="2" t="s">
        <v>195</v>
      </c>
      <c r="AG52" s="4" t="s">
        <v>45</v>
      </c>
      <c r="AH52" s="4" t="s">
        <v>45</v>
      </c>
      <c r="AI52" s="4" t="s">
        <v>45</v>
      </c>
      <c r="AJ52" s="4" t="s">
        <v>45</v>
      </c>
      <c r="AK52" s="4" t="s">
        <v>45</v>
      </c>
      <c r="AL52" s="3" t="s">
        <v>45</v>
      </c>
      <c r="AM52" s="2" t="s">
        <v>45</v>
      </c>
      <c r="AN52" s="2">
        <v>0</v>
      </c>
      <c r="AO52" s="2" t="s">
        <v>45</v>
      </c>
      <c r="AP52" s="2" t="s">
        <v>45</v>
      </c>
      <c r="AQ52" s="2">
        <v>0</v>
      </c>
      <c r="AR52" s="2" t="s">
        <v>45</v>
      </c>
      <c r="AS52" s="2">
        <v>0</v>
      </c>
      <c r="AT52" s="2" t="s">
        <v>45</v>
      </c>
      <c r="AU52" s="2" t="s">
        <v>6</v>
      </c>
      <c r="AV52" s="2" t="s">
        <v>45</v>
      </c>
      <c r="AW52" s="2">
        <v>0</v>
      </c>
      <c r="AX52" s="2" t="s">
        <v>45</v>
      </c>
      <c r="AY52" s="2" t="s">
        <v>37</v>
      </c>
      <c r="AZ52" s="2">
        <v>0</v>
      </c>
      <c r="BA52" s="2">
        <v>0</v>
      </c>
      <c r="BB52" s="2">
        <v>0</v>
      </c>
      <c r="BE52" s="3"/>
      <c r="BG52" s="2" t="s">
        <v>306</v>
      </c>
      <c r="BH52" s="6" t="s">
        <v>27</v>
      </c>
      <c r="BI52" s="2" t="s">
        <v>27</v>
      </c>
      <c r="BJ52" s="2" t="s">
        <v>25</v>
      </c>
      <c r="BK52" s="2" t="s">
        <v>25</v>
      </c>
      <c r="BL52" s="6" t="s">
        <v>25</v>
      </c>
      <c r="BM52" s="6"/>
      <c r="BN52" s="6" t="s">
        <v>307</v>
      </c>
      <c r="BO52" s="6"/>
      <c r="BP52" s="6" t="s">
        <v>25</v>
      </c>
      <c r="BQ52" s="6" t="s">
        <v>308</v>
      </c>
      <c r="BS52" s="2" t="s">
        <v>122</v>
      </c>
      <c r="BT52" s="2" t="s">
        <v>364</v>
      </c>
      <c r="BU52" s="2" t="s">
        <v>365</v>
      </c>
      <c r="BV52" s="2" t="s">
        <v>366</v>
      </c>
      <c r="BW52" s="2" t="s">
        <v>367</v>
      </c>
    </row>
    <row r="53" spans="1:75" s="2" customFormat="1" x14ac:dyDescent="0.3">
      <c r="A53" s="2" t="s">
        <v>122</v>
      </c>
      <c r="B53" s="2">
        <f t="shared" si="2"/>
        <v>51</v>
      </c>
      <c r="C53" s="5">
        <f t="shared" si="3"/>
        <v>44440</v>
      </c>
      <c r="D53" s="5">
        <f t="shared" si="3"/>
        <v>44440</v>
      </c>
      <c r="E53" s="5">
        <f t="shared" si="3"/>
        <v>44440</v>
      </c>
      <c r="F53" s="5">
        <f t="shared" si="3"/>
        <v>44440</v>
      </c>
      <c r="G53" s="6">
        <v>0</v>
      </c>
      <c r="H53" s="6">
        <v>0</v>
      </c>
      <c r="I53" s="6">
        <v>0</v>
      </c>
      <c r="J53" s="6">
        <v>0</v>
      </c>
      <c r="K53" s="6">
        <v>0</v>
      </c>
      <c r="L53" s="5">
        <f t="shared" si="1"/>
        <v>30904</v>
      </c>
      <c r="M53" s="4">
        <v>8408105916081</v>
      </c>
      <c r="N53" s="79"/>
      <c r="O53" s="79"/>
      <c r="P53" s="79"/>
      <c r="Q53" s="79"/>
      <c r="R53" s="4">
        <f t="shared" si="4"/>
        <v>37</v>
      </c>
      <c r="S53" s="2">
        <v>1000</v>
      </c>
      <c r="T53" s="2">
        <v>1000</v>
      </c>
      <c r="U53" s="2">
        <v>0</v>
      </c>
      <c r="V53" s="37">
        <v>5247</v>
      </c>
      <c r="W53" s="6" t="s">
        <v>302</v>
      </c>
      <c r="X53" s="6" t="s">
        <v>303</v>
      </c>
      <c r="Y53" s="2">
        <v>2000000</v>
      </c>
      <c r="Z53" s="2" t="s">
        <v>149</v>
      </c>
      <c r="AA53" s="2" t="s">
        <v>149</v>
      </c>
      <c r="AB53" s="3" t="s">
        <v>45</v>
      </c>
      <c r="AC53" s="3" t="s">
        <v>45</v>
      </c>
      <c r="AD53" s="3" t="s">
        <v>45</v>
      </c>
      <c r="AE53" s="2" t="s">
        <v>363</v>
      </c>
      <c r="AF53" s="2" t="s">
        <v>369</v>
      </c>
      <c r="AG53" s="4" t="s">
        <v>45</v>
      </c>
      <c r="AH53" s="4" t="s">
        <v>45</v>
      </c>
      <c r="AI53" s="4" t="s">
        <v>45</v>
      </c>
      <c r="AJ53" s="4" t="s">
        <v>45</v>
      </c>
      <c r="AK53" s="4" t="s">
        <v>45</v>
      </c>
      <c r="AL53" s="3" t="s">
        <v>45</v>
      </c>
      <c r="AM53" s="2" t="s">
        <v>45</v>
      </c>
      <c r="AN53" s="2">
        <v>0</v>
      </c>
      <c r="AO53" s="2" t="s">
        <v>45</v>
      </c>
      <c r="AP53" s="2" t="s">
        <v>45</v>
      </c>
      <c r="AQ53" s="2">
        <v>0</v>
      </c>
      <c r="AR53" s="2" t="s">
        <v>45</v>
      </c>
      <c r="AS53" s="2">
        <v>0</v>
      </c>
      <c r="AT53" s="2" t="s">
        <v>45</v>
      </c>
      <c r="AU53" s="2" t="s">
        <v>6</v>
      </c>
      <c r="AV53" s="2" t="s">
        <v>45</v>
      </c>
      <c r="AW53" s="2">
        <v>0</v>
      </c>
      <c r="AX53" s="2" t="s">
        <v>45</v>
      </c>
      <c r="AY53" s="2" t="s">
        <v>37</v>
      </c>
      <c r="AZ53" s="2">
        <v>0</v>
      </c>
      <c r="BA53" s="2">
        <v>0</v>
      </c>
      <c r="BB53" s="2">
        <v>0</v>
      </c>
      <c r="BE53" s="3"/>
      <c r="BG53" s="2" t="s">
        <v>306</v>
      </c>
      <c r="BH53" s="6" t="s">
        <v>27</v>
      </c>
      <c r="BI53" s="2" t="s">
        <v>27</v>
      </c>
      <c r="BJ53" s="2" t="s">
        <v>25</v>
      </c>
      <c r="BK53" s="2" t="s">
        <v>25</v>
      </c>
      <c r="BL53" s="6" t="s">
        <v>25</v>
      </c>
      <c r="BM53" s="6"/>
      <c r="BN53" s="6" t="s">
        <v>307</v>
      </c>
      <c r="BO53" s="6"/>
      <c r="BP53" s="6" t="s">
        <v>25</v>
      </c>
      <c r="BQ53" s="6" t="s">
        <v>308</v>
      </c>
      <c r="BS53" s="2" t="s">
        <v>122</v>
      </c>
      <c r="BT53" s="2" t="s">
        <v>364</v>
      </c>
      <c r="BU53" s="2" t="s">
        <v>365</v>
      </c>
      <c r="BV53" s="2" t="s">
        <v>366</v>
      </c>
      <c r="BW53" s="2" t="s">
        <v>367</v>
      </c>
    </row>
    <row r="54" spans="1:75" s="2" customFormat="1" ht="13.8" x14ac:dyDescent="0.3">
      <c r="A54" s="2" t="s">
        <v>122</v>
      </c>
      <c r="B54" s="2">
        <f t="shared" si="2"/>
        <v>52</v>
      </c>
      <c r="C54" s="5">
        <f t="shared" si="3"/>
        <v>44440</v>
      </c>
      <c r="D54" s="5">
        <f t="shared" si="3"/>
        <v>44440</v>
      </c>
      <c r="E54" s="5">
        <f t="shared" si="3"/>
        <v>44440</v>
      </c>
      <c r="F54" s="5">
        <f t="shared" si="3"/>
        <v>44440</v>
      </c>
      <c r="G54" s="6">
        <v>0</v>
      </c>
      <c r="H54" s="6">
        <v>0</v>
      </c>
      <c r="I54" s="6">
        <v>0</v>
      </c>
      <c r="J54" s="6">
        <v>0</v>
      </c>
      <c r="K54" s="6">
        <v>0</v>
      </c>
      <c r="L54" s="5">
        <f t="shared" si="1"/>
        <v>25709</v>
      </c>
      <c r="M54" s="4">
        <v>7005215612088</v>
      </c>
      <c r="N54" s="4"/>
      <c r="O54" s="4"/>
      <c r="P54" s="4"/>
      <c r="Q54" s="4"/>
      <c r="R54" s="4">
        <f t="shared" si="4"/>
        <v>51</v>
      </c>
      <c r="S54" s="2">
        <v>1000</v>
      </c>
      <c r="T54" s="2">
        <v>1000</v>
      </c>
      <c r="U54" s="2">
        <v>0</v>
      </c>
      <c r="V54" s="37">
        <v>5247</v>
      </c>
      <c r="W54" s="6" t="s">
        <v>302</v>
      </c>
      <c r="X54" s="6" t="s">
        <v>303</v>
      </c>
      <c r="Y54" s="2">
        <v>2000000</v>
      </c>
      <c r="Z54" s="2" t="s">
        <v>149</v>
      </c>
      <c r="AA54" s="2" t="s">
        <v>149</v>
      </c>
      <c r="AB54" s="3" t="s">
        <v>45</v>
      </c>
      <c r="AC54" s="3" t="s">
        <v>45</v>
      </c>
      <c r="AD54" s="3" t="s">
        <v>45</v>
      </c>
      <c r="AE54" s="2" t="s">
        <v>363</v>
      </c>
      <c r="AF54" s="2" t="s">
        <v>154</v>
      </c>
      <c r="AG54" s="4" t="s">
        <v>45</v>
      </c>
      <c r="AH54" s="4" t="s">
        <v>45</v>
      </c>
      <c r="AI54" s="4" t="s">
        <v>45</v>
      </c>
      <c r="AJ54" s="4" t="s">
        <v>45</v>
      </c>
      <c r="AK54" s="4" t="s">
        <v>45</v>
      </c>
      <c r="AL54" s="3" t="s">
        <v>45</v>
      </c>
      <c r="AM54" s="2" t="s">
        <v>45</v>
      </c>
      <c r="AN54" s="2">
        <v>0</v>
      </c>
      <c r="AO54" s="2" t="s">
        <v>45</v>
      </c>
      <c r="AP54" s="2" t="s">
        <v>45</v>
      </c>
      <c r="AQ54" s="2">
        <v>0</v>
      </c>
      <c r="AR54" s="2" t="s">
        <v>45</v>
      </c>
      <c r="AS54" s="2">
        <v>0</v>
      </c>
      <c r="AT54" s="2" t="s">
        <v>45</v>
      </c>
      <c r="AU54" s="2" t="s">
        <v>6</v>
      </c>
      <c r="AV54" s="2" t="s">
        <v>45</v>
      </c>
      <c r="AW54" s="2">
        <v>0</v>
      </c>
      <c r="AX54" s="2" t="s">
        <v>45</v>
      </c>
      <c r="AY54" s="2" t="s">
        <v>37</v>
      </c>
      <c r="AZ54" s="2">
        <v>0</v>
      </c>
      <c r="BA54" s="2">
        <v>0</v>
      </c>
      <c r="BB54" s="2">
        <v>0</v>
      </c>
      <c r="BE54" s="3"/>
      <c r="BG54" s="2" t="s">
        <v>306</v>
      </c>
      <c r="BH54" s="6" t="s">
        <v>27</v>
      </c>
      <c r="BI54" s="2" t="s">
        <v>27</v>
      </c>
      <c r="BJ54" s="2" t="s">
        <v>25</v>
      </c>
      <c r="BK54" s="2" t="s">
        <v>25</v>
      </c>
      <c r="BL54" s="6" t="s">
        <v>25</v>
      </c>
      <c r="BM54" s="6"/>
      <c r="BN54" s="6" t="s">
        <v>307</v>
      </c>
      <c r="BO54" s="6"/>
      <c r="BP54" s="6" t="s">
        <v>25</v>
      </c>
      <c r="BQ54" s="6" t="s">
        <v>308</v>
      </c>
      <c r="BS54" s="2" t="s">
        <v>122</v>
      </c>
      <c r="BT54" s="2" t="s">
        <v>364</v>
      </c>
      <c r="BU54" s="2" t="s">
        <v>365</v>
      </c>
      <c r="BV54" s="2" t="s">
        <v>366</v>
      </c>
      <c r="BW54" s="2" t="s">
        <v>367</v>
      </c>
    </row>
    <row r="55" spans="1:75" s="2" customFormat="1" ht="13.8" x14ac:dyDescent="0.3">
      <c r="A55" s="2" t="s">
        <v>122</v>
      </c>
      <c r="B55" s="2">
        <f t="shared" si="2"/>
        <v>53</v>
      </c>
      <c r="C55" s="5">
        <f t="shared" si="3"/>
        <v>44440</v>
      </c>
      <c r="D55" s="5">
        <f t="shared" si="3"/>
        <v>44440</v>
      </c>
      <c r="E55" s="5">
        <f t="shared" si="3"/>
        <v>44440</v>
      </c>
      <c r="F55" s="5">
        <f t="shared" si="3"/>
        <v>44440</v>
      </c>
      <c r="G55" s="6">
        <v>0</v>
      </c>
      <c r="H55" s="6">
        <v>0</v>
      </c>
      <c r="I55" s="6">
        <v>0</v>
      </c>
      <c r="J55" s="6">
        <v>0</v>
      </c>
      <c r="K55" s="6">
        <v>0</v>
      </c>
      <c r="L55" s="5">
        <f t="shared" si="1"/>
        <v>27134</v>
      </c>
      <c r="M55" s="4">
        <v>7404150523089</v>
      </c>
      <c r="N55" s="4"/>
      <c r="O55" s="4"/>
      <c r="P55" s="4"/>
      <c r="Q55" s="4"/>
      <c r="R55" s="4">
        <f t="shared" si="4"/>
        <v>47</v>
      </c>
      <c r="S55" s="2">
        <v>1000</v>
      </c>
      <c r="T55" s="2">
        <v>1000</v>
      </c>
      <c r="U55" s="2">
        <v>0</v>
      </c>
      <c r="V55" s="37">
        <v>5247</v>
      </c>
      <c r="W55" s="6" t="s">
        <v>302</v>
      </c>
      <c r="X55" s="6" t="s">
        <v>303</v>
      </c>
      <c r="Y55" s="2">
        <v>2000000</v>
      </c>
      <c r="Z55" s="2" t="s">
        <v>149</v>
      </c>
      <c r="AA55" s="2" t="s">
        <v>149</v>
      </c>
      <c r="AB55" s="3" t="s">
        <v>45</v>
      </c>
      <c r="AC55" s="3" t="s">
        <v>45</v>
      </c>
      <c r="AD55" s="3" t="s">
        <v>45</v>
      </c>
      <c r="AE55" s="2" t="s">
        <v>363</v>
      </c>
      <c r="AF55" s="2" t="s">
        <v>154</v>
      </c>
      <c r="AG55" s="4" t="s">
        <v>45</v>
      </c>
      <c r="AH55" s="4" t="s">
        <v>45</v>
      </c>
      <c r="AI55" s="4" t="s">
        <v>45</v>
      </c>
      <c r="AJ55" s="4" t="s">
        <v>45</v>
      </c>
      <c r="AK55" s="4" t="s">
        <v>45</v>
      </c>
      <c r="AL55" s="3" t="s">
        <v>45</v>
      </c>
      <c r="AM55" s="2" t="s">
        <v>45</v>
      </c>
      <c r="AN55" s="2">
        <v>0</v>
      </c>
      <c r="AO55" s="2" t="s">
        <v>45</v>
      </c>
      <c r="AP55" s="2" t="s">
        <v>45</v>
      </c>
      <c r="AQ55" s="2">
        <v>0</v>
      </c>
      <c r="AR55" s="2" t="s">
        <v>45</v>
      </c>
      <c r="AS55" s="2">
        <v>0</v>
      </c>
      <c r="AT55" s="2" t="s">
        <v>45</v>
      </c>
      <c r="AU55" s="2" t="s">
        <v>6</v>
      </c>
      <c r="AV55" s="2" t="s">
        <v>45</v>
      </c>
      <c r="AW55" s="2">
        <v>0</v>
      </c>
      <c r="AX55" s="2" t="s">
        <v>45</v>
      </c>
      <c r="AY55" s="2" t="s">
        <v>37</v>
      </c>
      <c r="AZ55" s="2">
        <v>0</v>
      </c>
      <c r="BA55" s="2">
        <v>0</v>
      </c>
      <c r="BB55" s="2">
        <v>0</v>
      </c>
      <c r="BE55" s="3"/>
      <c r="BG55" s="2" t="s">
        <v>306</v>
      </c>
      <c r="BH55" s="6" t="s">
        <v>27</v>
      </c>
      <c r="BI55" s="2" t="s">
        <v>27</v>
      </c>
      <c r="BJ55" s="2" t="s">
        <v>25</v>
      </c>
      <c r="BK55" s="2" t="s">
        <v>25</v>
      </c>
      <c r="BL55" s="6" t="s">
        <v>25</v>
      </c>
      <c r="BM55" s="6"/>
      <c r="BN55" s="6" t="s">
        <v>307</v>
      </c>
      <c r="BO55" s="6"/>
      <c r="BP55" s="6" t="s">
        <v>25</v>
      </c>
      <c r="BQ55" s="6" t="s">
        <v>308</v>
      </c>
      <c r="BS55" s="2" t="s">
        <v>122</v>
      </c>
      <c r="BT55" s="2" t="s">
        <v>364</v>
      </c>
      <c r="BU55" s="2" t="s">
        <v>365</v>
      </c>
      <c r="BV55" s="2" t="s">
        <v>366</v>
      </c>
      <c r="BW55" s="2" t="s">
        <v>367</v>
      </c>
    </row>
    <row r="56" spans="1:75" s="2" customFormat="1" ht="13.8" x14ac:dyDescent="0.3">
      <c r="A56" s="2" t="s">
        <v>122</v>
      </c>
      <c r="B56" s="2">
        <f t="shared" si="2"/>
        <v>54</v>
      </c>
      <c r="C56" s="5">
        <f t="shared" si="3"/>
        <v>44440</v>
      </c>
      <c r="D56" s="5">
        <f t="shared" si="3"/>
        <v>44440</v>
      </c>
      <c r="E56" s="5">
        <f t="shared" si="3"/>
        <v>44440</v>
      </c>
      <c r="F56" s="5">
        <f t="shared" si="3"/>
        <v>44440</v>
      </c>
      <c r="G56" s="6">
        <v>0</v>
      </c>
      <c r="H56" s="6">
        <v>0</v>
      </c>
      <c r="I56" s="6">
        <v>0</v>
      </c>
      <c r="J56" s="6">
        <v>0</v>
      </c>
      <c r="K56" s="6">
        <v>0</v>
      </c>
      <c r="L56" s="5">
        <f t="shared" si="1"/>
        <v>24398</v>
      </c>
      <c r="M56" s="4">
        <v>6610185268083</v>
      </c>
      <c r="N56" s="4"/>
      <c r="O56" s="4"/>
      <c r="P56" s="4"/>
      <c r="Q56" s="4"/>
      <c r="R56" s="4">
        <f t="shared" si="4"/>
        <v>54</v>
      </c>
      <c r="S56" s="2">
        <v>1000</v>
      </c>
      <c r="T56" s="2">
        <v>1000</v>
      </c>
      <c r="U56" s="2">
        <v>0</v>
      </c>
      <c r="V56" s="37">
        <v>5247</v>
      </c>
      <c r="W56" s="6" t="s">
        <v>302</v>
      </c>
      <c r="X56" s="6" t="s">
        <v>303</v>
      </c>
      <c r="Y56" s="2">
        <v>2000000</v>
      </c>
      <c r="Z56" s="2" t="s">
        <v>149</v>
      </c>
      <c r="AA56" s="2" t="s">
        <v>149</v>
      </c>
      <c r="AB56" s="3" t="s">
        <v>45</v>
      </c>
      <c r="AC56" s="3" t="s">
        <v>45</v>
      </c>
      <c r="AD56" s="3" t="s">
        <v>45</v>
      </c>
      <c r="AE56" s="2" t="s">
        <v>363</v>
      </c>
      <c r="AF56" s="2" t="s">
        <v>154</v>
      </c>
      <c r="AG56" s="4" t="s">
        <v>45</v>
      </c>
      <c r="AH56" s="4" t="s">
        <v>45</v>
      </c>
      <c r="AI56" s="4" t="s">
        <v>45</v>
      </c>
      <c r="AJ56" s="4" t="s">
        <v>45</v>
      </c>
      <c r="AK56" s="4" t="s">
        <v>45</v>
      </c>
      <c r="AL56" s="3" t="s">
        <v>45</v>
      </c>
      <c r="AM56" s="2" t="s">
        <v>45</v>
      </c>
      <c r="AN56" s="2">
        <v>0</v>
      </c>
      <c r="AO56" s="2" t="s">
        <v>45</v>
      </c>
      <c r="AP56" s="2" t="s">
        <v>45</v>
      </c>
      <c r="AQ56" s="2">
        <v>0</v>
      </c>
      <c r="AR56" s="2" t="s">
        <v>45</v>
      </c>
      <c r="AS56" s="2">
        <v>0</v>
      </c>
      <c r="AT56" s="2" t="s">
        <v>45</v>
      </c>
      <c r="AU56" s="2" t="s">
        <v>6</v>
      </c>
      <c r="AV56" s="2" t="s">
        <v>45</v>
      </c>
      <c r="AW56" s="2">
        <v>0</v>
      </c>
      <c r="AX56" s="2" t="s">
        <v>45</v>
      </c>
      <c r="AY56" s="2" t="s">
        <v>37</v>
      </c>
      <c r="AZ56" s="2">
        <v>0</v>
      </c>
      <c r="BA56" s="2">
        <v>0</v>
      </c>
      <c r="BB56" s="2">
        <v>0</v>
      </c>
      <c r="BE56" s="3"/>
      <c r="BG56" s="2" t="s">
        <v>306</v>
      </c>
      <c r="BH56" s="6" t="s">
        <v>27</v>
      </c>
      <c r="BI56" s="2" t="s">
        <v>27</v>
      </c>
      <c r="BJ56" s="2" t="s">
        <v>25</v>
      </c>
      <c r="BK56" s="2" t="s">
        <v>25</v>
      </c>
      <c r="BL56" s="6" t="s">
        <v>25</v>
      </c>
      <c r="BM56" s="6"/>
      <c r="BN56" s="6" t="s">
        <v>307</v>
      </c>
      <c r="BO56" s="6"/>
      <c r="BP56" s="6" t="s">
        <v>25</v>
      </c>
      <c r="BQ56" s="6" t="s">
        <v>308</v>
      </c>
      <c r="BS56" s="2" t="s">
        <v>122</v>
      </c>
      <c r="BT56" s="2" t="s">
        <v>364</v>
      </c>
      <c r="BU56" s="2" t="s">
        <v>365</v>
      </c>
      <c r="BV56" s="2" t="s">
        <v>366</v>
      </c>
      <c r="BW56" s="2" t="s">
        <v>367</v>
      </c>
    </row>
    <row r="57" spans="1:75" s="2" customFormat="1" ht="13.8" x14ac:dyDescent="0.3">
      <c r="A57" s="2" t="s">
        <v>122</v>
      </c>
      <c r="B57" s="2">
        <f t="shared" si="2"/>
        <v>55</v>
      </c>
      <c r="C57" s="5">
        <f t="shared" si="3"/>
        <v>44440</v>
      </c>
      <c r="D57" s="5">
        <f t="shared" si="3"/>
        <v>44440</v>
      </c>
      <c r="E57" s="5">
        <f t="shared" si="3"/>
        <v>44440</v>
      </c>
      <c r="F57" s="5">
        <f t="shared" si="3"/>
        <v>44440</v>
      </c>
      <c r="G57" s="6">
        <v>0</v>
      </c>
      <c r="H57" s="6">
        <v>0</v>
      </c>
      <c r="I57" s="6">
        <v>1</v>
      </c>
      <c r="J57" s="6">
        <v>0</v>
      </c>
      <c r="K57" s="6">
        <v>0</v>
      </c>
      <c r="L57" s="5">
        <f t="shared" si="1"/>
        <v>23127</v>
      </c>
      <c r="M57" s="4">
        <v>6304260891080</v>
      </c>
      <c r="N57" s="4"/>
      <c r="O57" s="4"/>
      <c r="P57" s="4"/>
      <c r="Q57" s="4"/>
      <c r="R57" s="4">
        <f t="shared" si="4"/>
        <v>58</v>
      </c>
      <c r="S57" s="2">
        <v>1000</v>
      </c>
      <c r="T57" s="2">
        <v>1000</v>
      </c>
      <c r="U57" s="2">
        <v>0</v>
      </c>
      <c r="V57" s="6">
        <v>3201</v>
      </c>
      <c r="W57" s="6" t="s">
        <v>313</v>
      </c>
      <c r="X57" s="6" t="s">
        <v>314</v>
      </c>
      <c r="Y57" s="35">
        <v>3500000</v>
      </c>
      <c r="Z57" s="2" t="s">
        <v>150</v>
      </c>
      <c r="AA57" s="2" t="s">
        <v>149</v>
      </c>
      <c r="AB57" s="3" t="s">
        <v>45</v>
      </c>
      <c r="AC57" s="3" t="s">
        <v>45</v>
      </c>
      <c r="AD57" s="3" t="s">
        <v>45</v>
      </c>
      <c r="AE57" s="2" t="s">
        <v>363</v>
      </c>
      <c r="AF57" s="2" t="s">
        <v>171</v>
      </c>
      <c r="AG57" s="4" t="s">
        <v>45</v>
      </c>
      <c r="AH57" s="4" t="s">
        <v>45</v>
      </c>
      <c r="AI57" s="4" t="s">
        <v>45</v>
      </c>
      <c r="AJ57" s="4" t="s">
        <v>45</v>
      </c>
      <c r="AK57" s="4" t="s">
        <v>45</v>
      </c>
      <c r="AL57" s="3" t="s">
        <v>45</v>
      </c>
      <c r="AM57" s="2" t="s">
        <v>45</v>
      </c>
      <c r="AN57" s="2">
        <v>0</v>
      </c>
      <c r="AO57" s="2" t="s">
        <v>45</v>
      </c>
      <c r="AP57" s="2" t="s">
        <v>45</v>
      </c>
      <c r="AQ57" s="2">
        <v>0</v>
      </c>
      <c r="AR57" s="2" t="s">
        <v>45</v>
      </c>
      <c r="AS57" s="2">
        <v>0</v>
      </c>
      <c r="AT57" s="2" t="s">
        <v>45</v>
      </c>
      <c r="AU57" s="2" t="s">
        <v>6</v>
      </c>
      <c r="AV57" s="2" t="s">
        <v>45</v>
      </c>
      <c r="AW57" s="2">
        <v>0</v>
      </c>
      <c r="AX57" s="2" t="s">
        <v>45</v>
      </c>
      <c r="AY57" s="2" t="s">
        <v>37</v>
      </c>
      <c r="AZ57" s="2">
        <v>0</v>
      </c>
      <c r="BA57" s="2">
        <v>0</v>
      </c>
      <c r="BB57" s="2">
        <v>0</v>
      </c>
      <c r="BC57" s="35">
        <v>1500000</v>
      </c>
      <c r="BE57" s="3" t="s">
        <v>360</v>
      </c>
      <c r="BF57" s="2">
        <v>11</v>
      </c>
      <c r="BG57" s="2" t="s">
        <v>306</v>
      </c>
      <c r="BH57" s="6" t="s">
        <v>27</v>
      </c>
      <c r="BI57" s="2" t="s">
        <v>27</v>
      </c>
      <c r="BJ57" s="2" t="s">
        <v>25</v>
      </c>
      <c r="BK57" s="2" t="s">
        <v>25</v>
      </c>
      <c r="BL57" s="6" t="s">
        <v>25</v>
      </c>
      <c r="BM57" s="6"/>
      <c r="BN57" s="6" t="s">
        <v>307</v>
      </c>
      <c r="BO57" s="6"/>
      <c r="BP57" s="6" t="s">
        <v>25</v>
      </c>
      <c r="BQ57" s="6" t="s">
        <v>308</v>
      </c>
      <c r="BS57" s="2" t="s">
        <v>122</v>
      </c>
      <c r="BT57" s="2" t="s">
        <v>364</v>
      </c>
      <c r="BU57" s="2" t="s">
        <v>365</v>
      </c>
      <c r="BV57" s="2" t="s">
        <v>366</v>
      </c>
      <c r="BW57" s="2" t="s">
        <v>367</v>
      </c>
    </row>
    <row r="58" spans="1:75" s="2" customFormat="1" ht="13.8" x14ac:dyDescent="0.3">
      <c r="A58" s="2" t="s">
        <v>122</v>
      </c>
      <c r="B58" s="2">
        <f t="shared" si="2"/>
        <v>56</v>
      </c>
      <c r="C58" s="5">
        <f t="shared" si="3"/>
        <v>44440</v>
      </c>
      <c r="D58" s="5">
        <f t="shared" si="3"/>
        <v>44440</v>
      </c>
      <c r="E58" s="5">
        <f t="shared" si="3"/>
        <v>44440</v>
      </c>
      <c r="F58" s="5">
        <f t="shared" si="3"/>
        <v>44440</v>
      </c>
      <c r="G58" s="6">
        <v>0</v>
      </c>
      <c r="H58" s="6">
        <v>0</v>
      </c>
      <c r="I58" s="6">
        <v>1</v>
      </c>
      <c r="J58" s="6">
        <v>1</v>
      </c>
      <c r="K58" s="6">
        <v>1</v>
      </c>
      <c r="L58" s="5">
        <f t="shared" si="1"/>
        <v>33148</v>
      </c>
      <c r="M58" s="4">
        <v>9010020757084</v>
      </c>
      <c r="N58" s="4"/>
      <c r="O58" s="4"/>
      <c r="P58" s="4"/>
      <c r="Q58" s="4"/>
      <c r="R58" s="4">
        <f t="shared" si="4"/>
        <v>30</v>
      </c>
      <c r="S58" s="2">
        <v>1000</v>
      </c>
      <c r="T58" s="2">
        <v>1000</v>
      </c>
      <c r="U58" s="2">
        <v>0</v>
      </c>
      <c r="V58" s="6">
        <v>2170</v>
      </c>
      <c r="W58" s="6" t="s">
        <v>344</v>
      </c>
      <c r="X58" s="6" t="s">
        <v>323</v>
      </c>
      <c r="Y58" s="2">
        <v>2000000</v>
      </c>
      <c r="Z58" s="2" t="s">
        <v>150</v>
      </c>
      <c r="AA58" s="2" t="s">
        <v>118</v>
      </c>
      <c r="AB58" s="3" t="s">
        <v>45</v>
      </c>
      <c r="AC58" s="3" t="s">
        <v>45</v>
      </c>
      <c r="AD58" s="3" t="s">
        <v>45</v>
      </c>
      <c r="AE58" s="2" t="s">
        <v>69</v>
      </c>
      <c r="AF58" s="2" t="s">
        <v>154</v>
      </c>
      <c r="AG58" s="4" t="s">
        <v>45</v>
      </c>
      <c r="AH58" s="4" t="s">
        <v>45</v>
      </c>
      <c r="AI58" s="4" t="s">
        <v>45</v>
      </c>
      <c r="AJ58" s="4" t="s">
        <v>46</v>
      </c>
      <c r="AK58" s="4" t="s">
        <v>45</v>
      </c>
      <c r="AL58" s="6" t="s">
        <v>45</v>
      </c>
      <c r="AM58" s="2" t="s">
        <v>45</v>
      </c>
      <c r="AN58" s="2">
        <v>0</v>
      </c>
      <c r="AO58" s="2" t="s">
        <v>45</v>
      </c>
      <c r="AP58" s="2" t="s">
        <v>45</v>
      </c>
      <c r="AQ58" s="2">
        <v>0</v>
      </c>
      <c r="AR58" s="2" t="s">
        <v>45</v>
      </c>
      <c r="AS58" s="2">
        <v>0</v>
      </c>
      <c r="AT58" s="2" t="s">
        <v>46</v>
      </c>
      <c r="AU58" s="2" t="s">
        <v>5</v>
      </c>
      <c r="AV58" s="2" t="s">
        <v>45</v>
      </c>
      <c r="AW58" s="2">
        <v>0</v>
      </c>
      <c r="AX58" s="2" t="s">
        <v>45</v>
      </c>
      <c r="AY58" s="2" t="s">
        <v>37</v>
      </c>
      <c r="AZ58" s="2">
        <v>0</v>
      </c>
      <c r="BA58" s="2">
        <v>0</v>
      </c>
      <c r="BB58" s="2">
        <v>1</v>
      </c>
      <c r="BE58" s="3" t="s">
        <v>361</v>
      </c>
      <c r="BF58" s="2">
        <v>18</v>
      </c>
      <c r="BG58" s="2" t="s">
        <v>306</v>
      </c>
      <c r="BH58" s="6" t="s">
        <v>27</v>
      </c>
      <c r="BI58" s="2" t="s">
        <v>27</v>
      </c>
      <c r="BJ58" s="2" t="s">
        <v>25</v>
      </c>
      <c r="BK58" s="2" t="s">
        <v>25</v>
      </c>
      <c r="BL58" s="6" t="s">
        <v>25</v>
      </c>
      <c r="BM58" s="6"/>
      <c r="BN58" s="6" t="s">
        <v>307</v>
      </c>
      <c r="BO58" s="6"/>
      <c r="BP58" s="6" t="s">
        <v>25</v>
      </c>
      <c r="BQ58" s="6" t="s">
        <v>308</v>
      </c>
      <c r="BS58" s="2" t="s">
        <v>122</v>
      </c>
      <c r="BT58" s="2" t="s">
        <v>364</v>
      </c>
      <c r="BU58" s="2" t="s">
        <v>365</v>
      </c>
      <c r="BV58" s="2" t="s">
        <v>366</v>
      </c>
      <c r="BW58" s="2" t="s">
        <v>367</v>
      </c>
    </row>
    <row r="59" spans="1:75" s="35" customFormat="1" ht="13.8" x14ac:dyDescent="0.3">
      <c r="A59" s="35" t="s">
        <v>122</v>
      </c>
      <c r="B59" s="35">
        <f t="shared" si="2"/>
        <v>57</v>
      </c>
      <c r="C59" s="9">
        <f t="shared" si="3"/>
        <v>44440</v>
      </c>
      <c r="D59" s="5">
        <f t="shared" si="3"/>
        <v>44440</v>
      </c>
      <c r="E59" s="5">
        <f t="shared" si="3"/>
        <v>44440</v>
      </c>
      <c r="F59" s="5">
        <f t="shared" si="3"/>
        <v>44440</v>
      </c>
      <c r="G59" s="37">
        <v>0</v>
      </c>
      <c r="H59" s="37">
        <v>0</v>
      </c>
      <c r="I59" s="37">
        <v>1</v>
      </c>
      <c r="J59" s="37">
        <v>0</v>
      </c>
      <c r="K59" s="37">
        <v>0</v>
      </c>
      <c r="L59" s="9">
        <f t="shared" si="1"/>
        <v>21341</v>
      </c>
      <c r="M59" s="38">
        <v>5806051167083</v>
      </c>
      <c r="N59" s="38"/>
      <c r="O59" s="38"/>
      <c r="P59" s="38"/>
      <c r="Q59" s="38"/>
      <c r="R59" s="38">
        <f t="shared" si="4"/>
        <v>63</v>
      </c>
      <c r="S59" s="35">
        <v>1000</v>
      </c>
      <c r="T59" s="35">
        <v>1000</v>
      </c>
      <c r="U59" s="35">
        <v>0</v>
      </c>
      <c r="V59" s="37">
        <v>3201</v>
      </c>
      <c r="W59" s="37" t="s">
        <v>313</v>
      </c>
      <c r="X59" s="37" t="s">
        <v>314</v>
      </c>
      <c r="Y59" s="35">
        <v>12000000</v>
      </c>
      <c r="Z59" s="2" t="s">
        <v>149</v>
      </c>
      <c r="AA59" s="2" t="s">
        <v>149</v>
      </c>
      <c r="AB59" s="39" t="s">
        <v>45</v>
      </c>
      <c r="AC59" s="39" t="s">
        <v>45</v>
      </c>
      <c r="AD59" s="39" t="s">
        <v>45</v>
      </c>
      <c r="AE59" s="2" t="s">
        <v>57</v>
      </c>
      <c r="AF59" s="2" t="s">
        <v>154</v>
      </c>
      <c r="AG59" s="38" t="s">
        <v>45</v>
      </c>
      <c r="AH59" s="38" t="s">
        <v>46</v>
      </c>
      <c r="AI59" s="38" t="s">
        <v>45</v>
      </c>
      <c r="AJ59" s="38" t="s">
        <v>45</v>
      </c>
      <c r="AK59" s="38" t="s">
        <v>45</v>
      </c>
      <c r="AL59" s="38" t="s">
        <v>45</v>
      </c>
      <c r="AM59" s="35" t="s">
        <v>45</v>
      </c>
      <c r="AN59" s="35">
        <v>0</v>
      </c>
      <c r="AO59" s="35" t="s">
        <v>45</v>
      </c>
      <c r="AP59" s="35" t="s">
        <v>45</v>
      </c>
      <c r="AQ59" s="35">
        <v>0</v>
      </c>
      <c r="AR59" s="35" t="s">
        <v>45</v>
      </c>
      <c r="AS59" s="35">
        <v>0</v>
      </c>
      <c r="AT59" s="35" t="s">
        <v>45</v>
      </c>
      <c r="AU59" s="2" t="s">
        <v>6</v>
      </c>
      <c r="AV59" s="35" t="s">
        <v>45</v>
      </c>
      <c r="AW59" s="35">
        <v>0</v>
      </c>
      <c r="AX59" s="35" t="s">
        <v>45</v>
      </c>
      <c r="AY59" s="35" t="s">
        <v>39</v>
      </c>
      <c r="AZ59" s="35">
        <v>1</v>
      </c>
      <c r="BA59" s="35">
        <v>1</v>
      </c>
      <c r="BB59" s="35">
        <v>1</v>
      </c>
      <c r="BC59" s="35">
        <v>10000000</v>
      </c>
      <c r="BD59" s="35">
        <v>5000000</v>
      </c>
      <c r="BE59" s="39" t="s">
        <v>312</v>
      </c>
      <c r="BF59" s="35">
        <v>10</v>
      </c>
      <c r="BG59" s="35" t="s">
        <v>306</v>
      </c>
      <c r="BH59" s="37" t="s">
        <v>27</v>
      </c>
      <c r="BI59" s="35" t="s">
        <v>27</v>
      </c>
      <c r="BJ59" s="35" t="s">
        <v>25</v>
      </c>
      <c r="BK59" s="35" t="s">
        <v>25</v>
      </c>
      <c r="BL59" s="37" t="s">
        <v>25</v>
      </c>
      <c r="BM59" s="37"/>
      <c r="BN59" s="37" t="s">
        <v>307</v>
      </c>
      <c r="BO59" s="37"/>
      <c r="BP59" s="37" t="s">
        <v>25</v>
      </c>
      <c r="BQ59" s="37" t="s">
        <v>308</v>
      </c>
      <c r="BS59" s="2" t="s">
        <v>122</v>
      </c>
      <c r="BT59" s="2" t="s">
        <v>364</v>
      </c>
      <c r="BU59" s="2" t="s">
        <v>365</v>
      </c>
      <c r="BV59" s="2" t="s">
        <v>366</v>
      </c>
      <c r="BW59" s="2" t="s">
        <v>367</v>
      </c>
    </row>
  </sheetData>
  <autoFilter ref="A2:BR59" xr:uid="{00000000-0001-0000-0100-000000000000}"/>
  <conditionalFormatting sqref="M3:M52">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19A53-C9F8-4A10-95D1-736C38005BCC}">
  <dimension ref="A1:AV59"/>
  <sheetViews>
    <sheetView topLeftCell="A5" workbookViewId="0">
      <selection activeCell="F14" sqref="F14"/>
    </sheetView>
  </sheetViews>
  <sheetFormatPr defaultRowHeight="14.4" x14ac:dyDescent="0.3"/>
  <sheetData>
    <row r="1" spans="1:48" ht="15" thickBot="1" x14ac:dyDescent="0.35">
      <c r="A1" s="81" t="s">
        <v>574</v>
      </c>
      <c r="B1" s="81" t="s">
        <v>574</v>
      </c>
      <c r="C1" s="81" t="s">
        <v>574</v>
      </c>
      <c r="D1" s="81" t="s">
        <v>574</v>
      </c>
      <c r="E1" s="81" t="s">
        <v>574</v>
      </c>
      <c r="F1" s="81" t="s">
        <v>574</v>
      </c>
      <c r="G1" s="81" t="s">
        <v>574</v>
      </c>
      <c r="H1" s="82" t="s">
        <v>574</v>
      </c>
      <c r="I1" s="110" t="s">
        <v>575</v>
      </c>
      <c r="J1" s="110"/>
      <c r="K1" s="110"/>
      <c r="L1" s="110"/>
      <c r="M1" s="110"/>
      <c r="N1" s="110"/>
      <c r="O1" s="110"/>
      <c r="P1" s="111"/>
      <c r="Q1" s="112" t="s">
        <v>390</v>
      </c>
      <c r="R1" s="113"/>
      <c r="S1" s="113"/>
      <c r="T1" s="114"/>
      <c r="U1" s="107" t="s">
        <v>391</v>
      </c>
      <c r="V1" s="108"/>
      <c r="W1" s="108"/>
      <c r="X1" s="109"/>
      <c r="Y1" s="107" t="s">
        <v>392</v>
      </c>
      <c r="Z1" s="108"/>
      <c r="AA1" s="108"/>
      <c r="AB1" s="109"/>
      <c r="AC1" s="115" t="s">
        <v>576</v>
      </c>
      <c r="AD1" s="108"/>
      <c r="AE1" s="108"/>
      <c r="AF1" s="109"/>
      <c r="AG1" s="107" t="s">
        <v>394</v>
      </c>
      <c r="AH1" s="108"/>
      <c r="AI1" s="108"/>
      <c r="AJ1" s="109"/>
      <c r="AK1" s="107" t="s">
        <v>395</v>
      </c>
      <c r="AL1" s="108"/>
      <c r="AM1" s="108"/>
      <c r="AN1" s="109"/>
      <c r="AO1" s="107" t="s">
        <v>396</v>
      </c>
      <c r="AP1" s="108"/>
      <c r="AQ1" s="108"/>
      <c r="AR1" s="109"/>
      <c r="AS1" s="107" t="s">
        <v>577</v>
      </c>
      <c r="AT1" s="108"/>
      <c r="AU1" s="108"/>
      <c r="AV1" s="109"/>
    </row>
    <row r="2" spans="1:48" ht="72" x14ac:dyDescent="0.3">
      <c r="A2" s="83" t="s">
        <v>239</v>
      </c>
      <c r="B2" s="84" t="s">
        <v>578</v>
      </c>
      <c r="C2" s="84" t="s">
        <v>579</v>
      </c>
      <c r="D2" s="84" t="s">
        <v>580</v>
      </c>
      <c r="E2" s="84" t="s">
        <v>581</v>
      </c>
      <c r="F2" s="84" t="s">
        <v>582</v>
      </c>
      <c r="G2" s="84" t="s">
        <v>583</v>
      </c>
      <c r="H2" s="85" t="s">
        <v>584</v>
      </c>
      <c r="I2" s="86" t="s">
        <v>398</v>
      </c>
      <c r="J2" s="87" t="s">
        <v>399</v>
      </c>
      <c r="K2" s="87" t="s">
        <v>400</v>
      </c>
      <c r="L2" s="87" t="s">
        <v>401</v>
      </c>
      <c r="M2" s="87" t="s">
        <v>402</v>
      </c>
      <c r="N2" s="87" t="s">
        <v>403</v>
      </c>
      <c r="O2" s="88" t="s">
        <v>404</v>
      </c>
      <c r="P2" s="88" t="s">
        <v>585</v>
      </c>
      <c r="Q2" s="89" t="s">
        <v>406</v>
      </c>
      <c r="R2" s="87" t="s">
        <v>407</v>
      </c>
      <c r="S2" s="90" t="s">
        <v>408</v>
      </c>
      <c r="T2" s="91" t="s">
        <v>409</v>
      </c>
      <c r="U2" s="89" t="s">
        <v>410</v>
      </c>
      <c r="V2" s="87" t="s">
        <v>411</v>
      </c>
      <c r="W2" s="90" t="s">
        <v>412</v>
      </c>
      <c r="X2" s="91" t="s">
        <v>413</v>
      </c>
      <c r="Y2" s="89" t="s">
        <v>414</v>
      </c>
      <c r="Z2" s="87" t="s">
        <v>415</v>
      </c>
      <c r="AA2" s="90" t="s">
        <v>416</v>
      </c>
      <c r="AB2" s="91" t="s">
        <v>417</v>
      </c>
      <c r="AC2" s="89" t="s">
        <v>418</v>
      </c>
      <c r="AD2" s="87" t="s">
        <v>419</v>
      </c>
      <c r="AE2" s="90" t="s">
        <v>420</v>
      </c>
      <c r="AF2" s="91" t="s">
        <v>421</v>
      </c>
      <c r="AG2" s="89" t="s">
        <v>422</v>
      </c>
      <c r="AH2" s="87" t="s">
        <v>423</v>
      </c>
      <c r="AI2" s="90" t="s">
        <v>424</v>
      </c>
      <c r="AJ2" s="91" t="s">
        <v>425</v>
      </c>
      <c r="AK2" s="89" t="s">
        <v>426</v>
      </c>
      <c r="AL2" s="87" t="s">
        <v>427</v>
      </c>
      <c r="AM2" s="90" t="s">
        <v>428</v>
      </c>
      <c r="AN2" s="91" t="s">
        <v>429</v>
      </c>
      <c r="AO2" s="89" t="s">
        <v>430</v>
      </c>
      <c r="AP2" s="87" t="s">
        <v>431</v>
      </c>
      <c r="AQ2" s="90" t="s">
        <v>432</v>
      </c>
      <c r="AR2" s="91" t="s">
        <v>433</v>
      </c>
      <c r="AS2" s="89" t="s">
        <v>586</v>
      </c>
      <c r="AT2" s="87" t="s">
        <v>587</v>
      </c>
      <c r="AU2" s="90" t="s">
        <v>588</v>
      </c>
      <c r="AV2" s="91" t="s">
        <v>589</v>
      </c>
    </row>
    <row r="3" spans="1:48" x14ac:dyDescent="0.3">
      <c r="A3">
        <v>1</v>
      </c>
      <c r="B3" t="s">
        <v>694</v>
      </c>
      <c r="C3" t="s">
        <v>695</v>
      </c>
      <c r="D3" t="s">
        <v>590</v>
      </c>
      <c r="E3" t="s">
        <v>696</v>
      </c>
      <c r="F3" t="s">
        <v>697</v>
      </c>
      <c r="G3" t="s">
        <v>699</v>
      </c>
      <c r="H3" t="s">
        <v>698</v>
      </c>
      <c r="Q3" t="s">
        <v>686</v>
      </c>
      <c r="U3" t="s">
        <v>576</v>
      </c>
      <c r="Y3" t="s">
        <v>576</v>
      </c>
      <c r="AC3" t="s">
        <v>576</v>
      </c>
      <c r="AG3" t="s">
        <v>576</v>
      </c>
      <c r="AK3" t="s">
        <v>576</v>
      </c>
      <c r="AO3" t="s">
        <v>576</v>
      </c>
    </row>
    <row r="4" spans="1:48" x14ac:dyDescent="0.3">
      <c r="A4">
        <v>2</v>
      </c>
      <c r="B4" t="s">
        <v>700</v>
      </c>
      <c r="C4" t="s">
        <v>701</v>
      </c>
      <c r="D4" t="s">
        <v>590</v>
      </c>
      <c r="E4" t="s">
        <v>703</v>
      </c>
      <c r="F4" t="s">
        <v>704</v>
      </c>
      <c r="G4" t="s">
        <v>706</v>
      </c>
      <c r="H4" t="s">
        <v>705</v>
      </c>
      <c r="Q4" t="s">
        <v>702</v>
      </c>
      <c r="U4" t="s">
        <v>576</v>
      </c>
      <c r="Y4" t="s">
        <v>576</v>
      </c>
      <c r="AC4" t="s">
        <v>576</v>
      </c>
      <c r="AG4" t="s">
        <v>576</v>
      </c>
      <c r="AK4" t="s">
        <v>576</v>
      </c>
      <c r="AO4" t="s">
        <v>576</v>
      </c>
    </row>
    <row r="5" spans="1:48" x14ac:dyDescent="0.3">
      <c r="A5">
        <v>3</v>
      </c>
      <c r="B5" t="s">
        <v>731</v>
      </c>
      <c r="C5" t="s">
        <v>732</v>
      </c>
      <c r="D5" t="s">
        <v>590</v>
      </c>
      <c r="E5" t="s">
        <v>733</v>
      </c>
      <c r="F5" t="s">
        <v>734</v>
      </c>
      <c r="G5" t="s">
        <v>736</v>
      </c>
      <c r="H5" t="s">
        <v>735</v>
      </c>
      <c r="Q5" t="s">
        <v>687</v>
      </c>
      <c r="U5" t="s">
        <v>576</v>
      </c>
      <c r="Y5" t="s">
        <v>576</v>
      </c>
      <c r="AC5" t="s">
        <v>576</v>
      </c>
      <c r="AG5" t="s">
        <v>576</v>
      </c>
      <c r="AK5" t="s">
        <v>576</v>
      </c>
      <c r="AO5" t="s">
        <v>576</v>
      </c>
    </row>
    <row r="6" spans="1:48" x14ac:dyDescent="0.3">
      <c r="A6">
        <v>4</v>
      </c>
      <c r="B6" t="s">
        <v>707</v>
      </c>
      <c r="C6" t="s">
        <v>708</v>
      </c>
      <c r="D6" t="s">
        <v>590</v>
      </c>
      <c r="E6" t="s">
        <v>709</v>
      </c>
      <c r="F6" t="s">
        <v>710</v>
      </c>
      <c r="G6" t="s">
        <v>712</v>
      </c>
      <c r="H6" t="s">
        <v>711</v>
      </c>
      <c r="Q6" t="s">
        <v>688</v>
      </c>
      <c r="U6" t="s">
        <v>576</v>
      </c>
      <c r="Y6" t="s">
        <v>576</v>
      </c>
      <c r="AC6" t="s">
        <v>576</v>
      </c>
      <c r="AG6" t="s">
        <v>576</v>
      </c>
      <c r="AK6" t="s">
        <v>576</v>
      </c>
      <c r="AO6" t="s">
        <v>576</v>
      </c>
    </row>
    <row r="7" spans="1:48" x14ac:dyDescent="0.3">
      <c r="A7">
        <v>5</v>
      </c>
      <c r="B7" t="s">
        <v>713</v>
      </c>
      <c r="C7" t="s">
        <v>714</v>
      </c>
      <c r="D7" t="s">
        <v>590</v>
      </c>
      <c r="E7" t="s">
        <v>715</v>
      </c>
      <c r="F7" t="s">
        <v>716</v>
      </c>
      <c r="G7" t="s">
        <v>718</v>
      </c>
      <c r="H7" t="s">
        <v>717</v>
      </c>
      <c r="Q7" t="s">
        <v>688</v>
      </c>
      <c r="U7" t="s">
        <v>576</v>
      </c>
      <c r="Y7" t="s">
        <v>576</v>
      </c>
      <c r="AC7" t="s">
        <v>576</v>
      </c>
      <c r="AG7" t="s">
        <v>576</v>
      </c>
      <c r="AK7" t="s">
        <v>576</v>
      </c>
      <c r="AO7" t="s">
        <v>576</v>
      </c>
    </row>
    <row r="8" spans="1:48" x14ac:dyDescent="0.3">
      <c r="A8">
        <v>6</v>
      </c>
      <c r="B8" t="s">
        <v>719</v>
      </c>
      <c r="C8" t="s">
        <v>720</v>
      </c>
      <c r="D8" t="s">
        <v>590</v>
      </c>
      <c r="E8" t="s">
        <v>721</v>
      </c>
      <c r="F8" t="s">
        <v>722</v>
      </c>
      <c r="G8" t="s">
        <v>724</v>
      </c>
      <c r="H8" t="s">
        <v>723</v>
      </c>
      <c r="Q8" t="s">
        <v>689</v>
      </c>
      <c r="U8" t="s">
        <v>576</v>
      </c>
      <c r="Y8" t="s">
        <v>576</v>
      </c>
      <c r="AC8" t="s">
        <v>576</v>
      </c>
      <c r="AG8" t="s">
        <v>576</v>
      </c>
      <c r="AK8" t="s">
        <v>576</v>
      </c>
      <c r="AO8" t="s">
        <v>576</v>
      </c>
    </row>
    <row r="9" spans="1:48" x14ac:dyDescent="0.3">
      <c r="A9">
        <v>7</v>
      </c>
      <c r="B9" t="s">
        <v>725</v>
      </c>
      <c r="C9" t="s">
        <v>726</v>
      </c>
      <c r="D9" t="s">
        <v>590</v>
      </c>
      <c r="E9" t="s">
        <v>727</v>
      </c>
      <c r="F9" t="s">
        <v>728</v>
      </c>
      <c r="G9" t="s">
        <v>730</v>
      </c>
      <c r="H9" t="s">
        <v>729</v>
      </c>
      <c r="Q9" t="s">
        <v>690</v>
      </c>
      <c r="U9" t="s">
        <v>576</v>
      </c>
      <c r="Y9" t="s">
        <v>576</v>
      </c>
      <c r="AC9" t="s">
        <v>576</v>
      </c>
      <c r="AG9" t="s">
        <v>576</v>
      </c>
      <c r="AK9" t="s">
        <v>576</v>
      </c>
      <c r="AO9" t="s">
        <v>576</v>
      </c>
    </row>
    <row r="10" spans="1:48" x14ac:dyDescent="0.3">
      <c r="A10">
        <v>8</v>
      </c>
      <c r="B10" t="s">
        <v>737</v>
      </c>
      <c r="C10" t="s">
        <v>738</v>
      </c>
      <c r="D10" t="s">
        <v>590</v>
      </c>
      <c r="E10" t="s">
        <v>739</v>
      </c>
      <c r="F10" t="s">
        <v>740</v>
      </c>
      <c r="G10" t="s">
        <v>742</v>
      </c>
      <c r="H10" t="s">
        <v>741</v>
      </c>
      <c r="Q10" t="s">
        <v>691</v>
      </c>
      <c r="U10" t="s">
        <v>576</v>
      </c>
      <c r="Y10" t="s">
        <v>576</v>
      </c>
      <c r="AC10" t="s">
        <v>576</v>
      </c>
      <c r="AG10" t="s">
        <v>576</v>
      </c>
      <c r="AK10" t="s">
        <v>576</v>
      </c>
      <c r="AO10" t="s">
        <v>576</v>
      </c>
    </row>
    <row r="11" spans="1:48" x14ac:dyDescent="0.3">
      <c r="A11">
        <v>9</v>
      </c>
      <c r="B11" t="s">
        <v>749</v>
      </c>
      <c r="C11" t="s">
        <v>750</v>
      </c>
      <c r="D11" t="s">
        <v>590</v>
      </c>
      <c r="E11" t="s">
        <v>751</v>
      </c>
      <c r="F11" t="s">
        <v>752</v>
      </c>
      <c r="G11" t="s">
        <v>754</v>
      </c>
      <c r="H11" t="s">
        <v>753</v>
      </c>
      <c r="Q11" t="s">
        <v>692</v>
      </c>
      <c r="U11" t="s">
        <v>576</v>
      </c>
      <c r="Y11" t="s">
        <v>576</v>
      </c>
      <c r="AC11" t="s">
        <v>576</v>
      </c>
      <c r="AG11" t="s">
        <v>576</v>
      </c>
      <c r="AK11" t="s">
        <v>576</v>
      </c>
      <c r="AO11" t="s">
        <v>576</v>
      </c>
    </row>
    <row r="12" spans="1:48" x14ac:dyDescent="0.3">
      <c r="A12">
        <v>10</v>
      </c>
      <c r="B12" t="s">
        <v>743</v>
      </c>
      <c r="C12" t="s">
        <v>744</v>
      </c>
      <c r="D12" t="s">
        <v>590</v>
      </c>
      <c r="E12" t="s">
        <v>745</v>
      </c>
      <c r="F12" t="s">
        <v>746</v>
      </c>
      <c r="G12" t="s">
        <v>748</v>
      </c>
      <c r="H12" t="s">
        <v>747</v>
      </c>
      <c r="Q12" t="s">
        <v>693</v>
      </c>
      <c r="U12" t="s">
        <v>576</v>
      </c>
      <c r="Y12" t="s">
        <v>576</v>
      </c>
      <c r="AC12" t="s">
        <v>576</v>
      </c>
      <c r="AG12" t="s">
        <v>576</v>
      </c>
      <c r="AK12" t="s">
        <v>576</v>
      </c>
      <c r="AO12" t="s">
        <v>576</v>
      </c>
    </row>
    <row r="13" spans="1:48" x14ac:dyDescent="0.3">
      <c r="A13">
        <v>11</v>
      </c>
      <c r="B13" t="s">
        <v>755</v>
      </c>
      <c r="C13" t="s">
        <v>756</v>
      </c>
      <c r="D13" t="s">
        <v>590</v>
      </c>
      <c r="E13" t="s">
        <v>757</v>
      </c>
      <c r="F13" t="s">
        <v>758</v>
      </c>
      <c r="G13" t="s">
        <v>760</v>
      </c>
      <c r="H13" t="s">
        <v>759</v>
      </c>
      <c r="Q13" t="s">
        <v>693</v>
      </c>
      <c r="U13" t="s">
        <v>576</v>
      </c>
      <c r="Y13" t="s">
        <v>576</v>
      </c>
      <c r="AC13" t="s">
        <v>576</v>
      </c>
      <c r="AG13" t="s">
        <v>576</v>
      </c>
      <c r="AK13" t="s">
        <v>576</v>
      </c>
      <c r="AO13" t="s">
        <v>576</v>
      </c>
    </row>
    <row r="14" spans="1:48" x14ac:dyDescent="0.3">
      <c r="A14">
        <v>12</v>
      </c>
      <c r="B14" t="s">
        <v>761</v>
      </c>
      <c r="C14" t="s">
        <v>762</v>
      </c>
      <c r="D14" t="s">
        <v>590</v>
      </c>
      <c r="E14" t="s">
        <v>763</v>
      </c>
      <c r="F14" t="s">
        <v>764</v>
      </c>
      <c r="G14" t="s">
        <v>766</v>
      </c>
      <c r="H14" t="s">
        <v>765</v>
      </c>
      <c r="Q14" t="s">
        <v>693</v>
      </c>
      <c r="U14" t="s">
        <v>576</v>
      </c>
      <c r="Y14" t="s">
        <v>576</v>
      </c>
      <c r="AC14" t="s">
        <v>576</v>
      </c>
      <c r="AG14" t="s">
        <v>576</v>
      </c>
      <c r="AK14" t="s">
        <v>576</v>
      </c>
      <c r="AO14" t="s">
        <v>576</v>
      </c>
    </row>
    <row r="15" spans="1:48" x14ac:dyDescent="0.3">
      <c r="A15">
        <v>13</v>
      </c>
      <c r="B15" t="s">
        <v>767</v>
      </c>
      <c r="C15" t="s">
        <v>768</v>
      </c>
      <c r="D15" t="s">
        <v>590</v>
      </c>
      <c r="E15" t="s">
        <v>770</v>
      </c>
      <c r="F15" t="s">
        <v>771</v>
      </c>
      <c r="G15" t="s">
        <v>773</v>
      </c>
      <c r="H15" t="s">
        <v>772</v>
      </c>
      <c r="Q15" t="s">
        <v>769</v>
      </c>
      <c r="U15" t="s">
        <v>576</v>
      </c>
      <c r="Y15" t="s">
        <v>576</v>
      </c>
      <c r="AC15" t="s">
        <v>576</v>
      </c>
      <c r="AG15" t="s">
        <v>576</v>
      </c>
      <c r="AK15" t="s">
        <v>576</v>
      </c>
      <c r="AO15" t="s">
        <v>576</v>
      </c>
    </row>
    <row r="16" spans="1:48" x14ac:dyDescent="0.3">
      <c r="A16">
        <v>14</v>
      </c>
      <c r="B16" t="s">
        <v>774</v>
      </c>
      <c r="C16" t="s">
        <v>775</v>
      </c>
      <c r="D16" t="s">
        <v>590</v>
      </c>
      <c r="E16" t="s">
        <v>777</v>
      </c>
      <c r="F16" t="s">
        <v>778</v>
      </c>
      <c r="G16" t="s">
        <v>780</v>
      </c>
      <c r="H16" t="s">
        <v>779</v>
      </c>
      <c r="Q16" t="s">
        <v>776</v>
      </c>
      <c r="U16" t="s">
        <v>576</v>
      </c>
      <c r="Y16" t="s">
        <v>576</v>
      </c>
      <c r="AC16" t="s">
        <v>576</v>
      </c>
      <c r="AG16" t="s">
        <v>576</v>
      </c>
      <c r="AK16" t="s">
        <v>576</v>
      </c>
      <c r="AO16" t="s">
        <v>576</v>
      </c>
    </row>
    <row r="17" spans="1:41" x14ac:dyDescent="0.3">
      <c r="A17">
        <v>15</v>
      </c>
      <c r="B17" t="s">
        <v>782</v>
      </c>
      <c r="C17" t="s">
        <v>783</v>
      </c>
      <c r="D17" t="s">
        <v>590</v>
      </c>
      <c r="E17" t="s">
        <v>784</v>
      </c>
      <c r="F17" t="s">
        <v>785</v>
      </c>
      <c r="G17" t="s">
        <v>787</v>
      </c>
      <c r="H17" t="s">
        <v>786</v>
      </c>
      <c r="Q17" t="s">
        <v>781</v>
      </c>
      <c r="U17" t="s">
        <v>576</v>
      </c>
      <c r="Y17" t="s">
        <v>576</v>
      </c>
      <c r="AC17" t="s">
        <v>576</v>
      </c>
      <c r="AG17" t="s">
        <v>576</v>
      </c>
      <c r="AK17" t="s">
        <v>576</v>
      </c>
      <c r="AO17" t="s">
        <v>576</v>
      </c>
    </row>
    <row r="18" spans="1:41" x14ac:dyDescent="0.3">
      <c r="A18">
        <v>16</v>
      </c>
      <c r="B18" t="s">
        <v>789</v>
      </c>
      <c r="C18" t="s">
        <v>790</v>
      </c>
      <c r="D18" t="s">
        <v>590</v>
      </c>
      <c r="E18" t="s">
        <v>792</v>
      </c>
      <c r="F18" t="s">
        <v>793</v>
      </c>
      <c r="G18" t="s">
        <v>795</v>
      </c>
      <c r="H18" t="s">
        <v>794</v>
      </c>
      <c r="Q18" t="s">
        <v>791</v>
      </c>
      <c r="U18" t="s">
        <v>576</v>
      </c>
      <c r="Y18" t="s">
        <v>576</v>
      </c>
      <c r="AC18" t="s">
        <v>576</v>
      </c>
      <c r="AG18" t="s">
        <v>576</v>
      </c>
      <c r="AK18" t="s">
        <v>576</v>
      </c>
      <c r="AO18" t="s">
        <v>576</v>
      </c>
    </row>
    <row r="19" spans="1:41" x14ac:dyDescent="0.3">
      <c r="A19">
        <v>17</v>
      </c>
      <c r="B19" t="s">
        <v>809</v>
      </c>
      <c r="C19" t="s">
        <v>810</v>
      </c>
      <c r="D19" t="s">
        <v>590</v>
      </c>
      <c r="E19" t="s">
        <v>811</v>
      </c>
      <c r="F19" t="s">
        <v>812</v>
      </c>
      <c r="G19" t="s">
        <v>814</v>
      </c>
      <c r="H19" t="s">
        <v>813</v>
      </c>
      <c r="Q19" t="s">
        <v>791</v>
      </c>
      <c r="U19" t="s">
        <v>576</v>
      </c>
      <c r="Y19" t="s">
        <v>576</v>
      </c>
      <c r="AC19" t="s">
        <v>576</v>
      </c>
      <c r="AG19" t="s">
        <v>576</v>
      </c>
      <c r="AK19" t="s">
        <v>576</v>
      </c>
      <c r="AO19" t="s">
        <v>576</v>
      </c>
    </row>
    <row r="20" spans="1:41" x14ac:dyDescent="0.3">
      <c r="A20">
        <v>18</v>
      </c>
      <c r="B20" t="s">
        <v>825</v>
      </c>
    </row>
    <row r="21" spans="1:41" x14ac:dyDescent="0.3">
      <c r="A21">
        <v>19</v>
      </c>
      <c r="B21" t="s">
        <v>796</v>
      </c>
      <c r="C21" t="s">
        <v>797</v>
      </c>
      <c r="D21" t="s">
        <v>590</v>
      </c>
      <c r="E21" t="s">
        <v>799</v>
      </c>
      <c r="F21" t="s">
        <v>800</v>
      </c>
      <c r="G21" t="s">
        <v>802</v>
      </c>
      <c r="H21" t="s">
        <v>801</v>
      </c>
      <c r="Q21" t="s">
        <v>798</v>
      </c>
      <c r="U21" t="s">
        <v>576</v>
      </c>
      <c r="Y21" t="s">
        <v>576</v>
      </c>
      <c r="AC21" t="s">
        <v>576</v>
      </c>
      <c r="AG21" t="s">
        <v>576</v>
      </c>
      <c r="AK21" t="s">
        <v>576</v>
      </c>
      <c r="AO21" t="s">
        <v>576</v>
      </c>
    </row>
    <row r="22" spans="1:41" x14ac:dyDescent="0.3">
      <c r="A22">
        <v>20</v>
      </c>
      <c r="B22" t="s">
        <v>803</v>
      </c>
      <c r="C22" t="s">
        <v>804</v>
      </c>
      <c r="D22" t="s">
        <v>590</v>
      </c>
      <c r="E22" t="s">
        <v>805</v>
      </c>
      <c r="F22" t="s">
        <v>806</v>
      </c>
      <c r="G22" t="s">
        <v>808</v>
      </c>
      <c r="H22" t="s">
        <v>807</v>
      </c>
      <c r="Q22" t="s">
        <v>798</v>
      </c>
      <c r="U22" t="s">
        <v>576</v>
      </c>
      <c r="Y22" t="s">
        <v>576</v>
      </c>
      <c r="AC22" t="s">
        <v>576</v>
      </c>
      <c r="AG22" t="s">
        <v>576</v>
      </c>
      <c r="AK22" t="s">
        <v>576</v>
      </c>
      <c r="AO22" t="s">
        <v>576</v>
      </c>
    </row>
    <row r="23" spans="1:41" x14ac:dyDescent="0.3">
      <c r="A23">
        <v>21</v>
      </c>
      <c r="B23" t="s">
        <v>826</v>
      </c>
    </row>
    <row r="24" spans="1:41" x14ac:dyDescent="0.3">
      <c r="A24">
        <v>22</v>
      </c>
      <c r="B24" t="s">
        <v>823</v>
      </c>
    </row>
    <row r="25" spans="1:41" x14ac:dyDescent="0.3">
      <c r="A25">
        <v>23</v>
      </c>
      <c r="B25" t="s">
        <v>824</v>
      </c>
    </row>
    <row r="26" spans="1:41" x14ac:dyDescent="0.3">
      <c r="A26">
        <v>24</v>
      </c>
      <c r="B26" t="s">
        <v>816</v>
      </c>
    </row>
    <row r="27" spans="1:41" x14ac:dyDescent="0.3">
      <c r="A27">
        <v>25</v>
      </c>
      <c r="B27" t="s">
        <v>817</v>
      </c>
    </row>
    <row r="28" spans="1:41" x14ac:dyDescent="0.3">
      <c r="A28">
        <v>26</v>
      </c>
      <c r="B28" t="s">
        <v>818</v>
      </c>
    </row>
    <row r="29" spans="1:41" x14ac:dyDescent="0.3">
      <c r="A29">
        <v>27</v>
      </c>
      <c r="B29" t="s">
        <v>819</v>
      </c>
    </row>
    <row r="30" spans="1:41" x14ac:dyDescent="0.3">
      <c r="A30">
        <v>28</v>
      </c>
      <c r="B30" t="s">
        <v>820</v>
      </c>
    </row>
    <row r="31" spans="1:41" x14ac:dyDescent="0.3">
      <c r="A31">
        <v>29</v>
      </c>
      <c r="B31" t="s">
        <v>821</v>
      </c>
    </row>
    <row r="32" spans="1:41" x14ac:dyDescent="0.3">
      <c r="A32">
        <v>30</v>
      </c>
      <c r="B32" t="s">
        <v>822</v>
      </c>
    </row>
    <row r="33" spans="1:4" x14ac:dyDescent="0.3">
      <c r="A33">
        <v>31</v>
      </c>
    </row>
    <row r="34" spans="1:4" x14ac:dyDescent="0.3">
      <c r="A34">
        <v>32</v>
      </c>
    </row>
    <row r="35" spans="1:4" x14ac:dyDescent="0.3">
      <c r="A35">
        <v>33</v>
      </c>
      <c r="C35" t="s">
        <v>661</v>
      </c>
      <c r="D35" t="s">
        <v>590</v>
      </c>
    </row>
    <row r="36" spans="1:4" x14ac:dyDescent="0.3">
      <c r="A36">
        <v>34</v>
      </c>
    </row>
    <row r="37" spans="1:4" x14ac:dyDescent="0.3">
      <c r="A37">
        <v>35</v>
      </c>
    </row>
    <row r="38" spans="1:4" x14ac:dyDescent="0.3">
      <c r="A38">
        <v>36</v>
      </c>
    </row>
    <row r="39" spans="1:4" x14ac:dyDescent="0.3">
      <c r="A39">
        <v>37</v>
      </c>
    </row>
    <row r="40" spans="1:4" x14ac:dyDescent="0.3">
      <c r="A40">
        <v>38</v>
      </c>
    </row>
    <row r="41" spans="1:4" x14ac:dyDescent="0.3">
      <c r="A41">
        <v>39</v>
      </c>
    </row>
    <row r="42" spans="1:4" x14ac:dyDescent="0.3">
      <c r="A42">
        <v>40</v>
      </c>
    </row>
    <row r="43" spans="1:4" x14ac:dyDescent="0.3">
      <c r="A43">
        <v>41</v>
      </c>
    </row>
    <row r="44" spans="1:4" x14ac:dyDescent="0.3">
      <c r="A44">
        <v>42</v>
      </c>
    </row>
    <row r="45" spans="1:4" x14ac:dyDescent="0.3">
      <c r="A45">
        <v>43</v>
      </c>
    </row>
    <row r="46" spans="1:4" x14ac:dyDescent="0.3">
      <c r="A46">
        <v>44</v>
      </c>
    </row>
    <row r="47" spans="1:4" x14ac:dyDescent="0.3">
      <c r="A47">
        <v>45</v>
      </c>
    </row>
    <row r="48" spans="1:4" x14ac:dyDescent="0.3">
      <c r="A48">
        <v>46</v>
      </c>
    </row>
    <row r="49" spans="1:1" x14ac:dyDescent="0.3">
      <c r="A49">
        <v>47</v>
      </c>
    </row>
    <row r="50" spans="1:1" x14ac:dyDescent="0.3">
      <c r="A50">
        <v>48</v>
      </c>
    </row>
    <row r="51" spans="1:1" x14ac:dyDescent="0.3">
      <c r="A51">
        <v>49</v>
      </c>
    </row>
    <row r="52" spans="1:1" x14ac:dyDescent="0.3">
      <c r="A52">
        <v>50</v>
      </c>
    </row>
    <row r="53" spans="1:1" x14ac:dyDescent="0.3">
      <c r="A53">
        <v>51</v>
      </c>
    </row>
    <row r="54" spans="1:1" x14ac:dyDescent="0.3">
      <c r="A54">
        <v>52</v>
      </c>
    </row>
    <row r="55" spans="1:1" x14ac:dyDescent="0.3">
      <c r="A55">
        <v>53</v>
      </c>
    </row>
    <row r="56" spans="1:1" x14ac:dyDescent="0.3">
      <c r="A56">
        <v>54</v>
      </c>
    </row>
    <row r="57" spans="1:1" x14ac:dyDescent="0.3">
      <c r="A57">
        <v>55</v>
      </c>
    </row>
    <row r="58" spans="1:1" x14ac:dyDescent="0.3">
      <c r="A58">
        <v>56</v>
      </c>
    </row>
    <row r="59" spans="1:1" x14ac:dyDescent="0.3">
      <c r="A59">
        <v>57</v>
      </c>
    </row>
  </sheetData>
  <mergeCells count="9">
    <mergeCell ref="AK1:AN1"/>
    <mergeCell ref="AO1:AR1"/>
    <mergeCell ref="AS1:AV1"/>
    <mergeCell ref="I1:P1"/>
    <mergeCell ref="Q1:T1"/>
    <mergeCell ref="U1:X1"/>
    <mergeCell ref="Y1:AB1"/>
    <mergeCell ref="AC1:AF1"/>
    <mergeCell ref="AG1:A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0AFAA-3D4B-46E0-B7F5-FC95E8815E34}">
  <dimension ref="A1:AN58"/>
  <sheetViews>
    <sheetView workbookViewId="0">
      <pane ySplit="1" topLeftCell="A2" activePane="bottomLeft" state="frozen"/>
      <selection pane="bottomLeft" activeCell="R50" sqref="R50"/>
    </sheetView>
  </sheetViews>
  <sheetFormatPr defaultColWidth="10.33203125" defaultRowHeight="13.8" x14ac:dyDescent="0.3"/>
  <cols>
    <col min="1" max="1" width="10.44140625" style="2" bestFit="1" customWidth="1" collapsed="1"/>
    <col min="2" max="2" width="15.88671875" style="2" bestFit="1" customWidth="1" collapsed="1"/>
    <col min="3" max="3" width="12.88671875" style="2" bestFit="1" customWidth="1" collapsed="1"/>
    <col min="4" max="4" width="16.5546875" style="2" bestFit="1" customWidth="1" collapsed="1"/>
    <col min="5" max="7" width="17.33203125" style="2" bestFit="1" customWidth="1" collapsed="1"/>
    <col min="8" max="8" width="6.6640625" style="43" customWidth="1" collapsed="1"/>
    <col min="9" max="9" width="12.33203125" style="2" bestFit="1" customWidth="1" collapsed="1"/>
    <col min="10" max="10" width="6.88671875" style="2" bestFit="1" customWidth="1" collapsed="1"/>
    <col min="11" max="11" width="6.33203125" style="43" customWidth="1" collapsed="1"/>
    <col min="12" max="12" width="13.5546875" style="2" bestFit="1" customWidth="1" collapsed="1"/>
    <col min="13" max="13" width="8.5546875" style="2" customWidth="1" collapsed="1"/>
    <col min="14" max="14" width="19" style="2" bestFit="1" customWidth="1" collapsed="1"/>
    <col min="15" max="15" width="17.33203125" style="2" bestFit="1" customWidth="1" collapsed="1"/>
    <col min="16" max="16" width="18.6640625" style="2" bestFit="1" customWidth="1" collapsed="1"/>
    <col min="17" max="17" width="21.6640625" style="2" bestFit="1" customWidth="1" collapsed="1"/>
    <col min="18" max="18" width="23.6640625" style="2" bestFit="1" customWidth="1" collapsed="1"/>
    <col min="19" max="19" width="28.33203125" style="43" customWidth="1" collapsed="1"/>
    <col min="20" max="20" width="31.88671875" style="43" customWidth="1" collapsed="1"/>
    <col min="21" max="21" width="42.109375" style="2" bestFit="1" customWidth="1" collapsed="1"/>
    <col min="22" max="22" width="14.33203125" style="2" bestFit="1" customWidth="1" collapsed="1"/>
    <col min="23" max="23" width="30.109375" style="2" bestFit="1" customWidth="1" collapsed="1"/>
    <col min="24" max="24" width="14.109375" style="43" customWidth="1" collapsed="1"/>
    <col min="25" max="25" width="25" style="2" bestFit="1" customWidth="1" collapsed="1"/>
    <col min="26" max="26" width="6.33203125" style="43" customWidth="1" collapsed="1"/>
    <col min="27" max="27" width="25" style="2" bestFit="1" customWidth="1" collapsed="1"/>
    <col min="28" max="28" width="21.6640625" style="2" bestFit="1" customWidth="1" collapsed="1"/>
    <col min="29" max="29" width="21.33203125" style="2" bestFit="1" customWidth="1" collapsed="1"/>
    <col min="30" max="30" width="17.88671875" style="2" bestFit="1" customWidth="1" collapsed="1"/>
    <col min="31" max="31" width="19.88671875" style="2" bestFit="1" customWidth="1" collapsed="1"/>
    <col min="32" max="32" width="21.44140625" style="2" bestFit="1" customWidth="1" collapsed="1"/>
    <col min="33" max="33" width="23.33203125" style="2" bestFit="1" customWidth="1" collapsed="1"/>
    <col min="34" max="34" width="25.33203125" style="2" bestFit="1" customWidth="1" collapsed="1"/>
    <col min="35" max="35" width="30.88671875" style="2" bestFit="1" customWidth="1" collapsed="1"/>
    <col min="36" max="36" width="28.33203125" style="47" customWidth="1" collapsed="1"/>
    <col min="37" max="37" width="26.33203125" style="2" bestFit="1" customWidth="1" collapsed="1"/>
    <col min="38" max="38" width="28.33203125" style="2" bestFit="1" customWidth="1" collapsed="1"/>
    <col min="39" max="39" width="22.33203125" style="2" bestFit="1" customWidth="1" collapsed="1"/>
    <col min="40" max="40" width="13.33203125" style="2" bestFit="1" customWidth="1" collapsed="1"/>
    <col min="41" max="16384" width="10.33203125" style="2" collapsed="1"/>
  </cols>
  <sheetData>
    <row r="1" spans="1:40" s="41" customFormat="1" x14ac:dyDescent="0.3">
      <c r="B1" s="41" t="s">
        <v>251</v>
      </c>
      <c r="C1" s="41" t="s">
        <v>1</v>
      </c>
      <c r="D1" s="41" t="s">
        <v>12</v>
      </c>
      <c r="E1" s="41" t="s">
        <v>370</v>
      </c>
      <c r="F1" s="41" t="s">
        <v>371</v>
      </c>
      <c r="G1" s="41" t="s">
        <v>372</v>
      </c>
      <c r="H1" s="42" t="s">
        <v>373</v>
      </c>
      <c r="I1" s="41" t="s">
        <v>240</v>
      </c>
      <c r="J1" s="41" t="s">
        <v>374</v>
      </c>
      <c r="K1" s="42" t="s">
        <v>375</v>
      </c>
      <c r="L1" s="41" t="s">
        <v>255</v>
      </c>
      <c r="M1" s="42" t="s">
        <v>376</v>
      </c>
      <c r="N1" s="41" t="s">
        <v>377</v>
      </c>
      <c r="O1" s="41" t="s">
        <v>140</v>
      </c>
      <c r="P1" s="41" t="s">
        <v>258</v>
      </c>
      <c r="Q1" s="41" t="s">
        <v>378</v>
      </c>
      <c r="R1" s="41" t="s">
        <v>281</v>
      </c>
      <c r="S1" s="42" t="s">
        <v>379</v>
      </c>
      <c r="T1" s="42" t="s">
        <v>380</v>
      </c>
      <c r="U1" s="41" t="s">
        <v>381</v>
      </c>
      <c r="V1" s="41" t="s">
        <v>382</v>
      </c>
      <c r="W1" s="41" t="s">
        <v>108</v>
      </c>
      <c r="X1" s="42" t="s">
        <v>383</v>
      </c>
      <c r="Y1" s="41" t="s">
        <v>384</v>
      </c>
      <c r="Z1" s="42" t="s">
        <v>385</v>
      </c>
      <c r="AA1" s="41" t="s">
        <v>268</v>
      </c>
      <c r="AB1" s="41" t="s">
        <v>269</v>
      </c>
      <c r="AC1" s="41" t="s">
        <v>270</v>
      </c>
      <c r="AD1" s="41" t="s">
        <v>271</v>
      </c>
      <c r="AE1" s="41" t="s">
        <v>272</v>
      </c>
      <c r="AF1" s="41" t="s">
        <v>273</v>
      </c>
      <c r="AG1" s="41" t="s">
        <v>274</v>
      </c>
      <c r="AH1" s="41" t="s">
        <v>275</v>
      </c>
      <c r="AI1" s="41" t="s">
        <v>276</v>
      </c>
      <c r="AJ1" s="46" t="s">
        <v>386</v>
      </c>
      <c r="AK1" s="41" t="s">
        <v>277</v>
      </c>
      <c r="AL1" s="41" t="s">
        <v>278</v>
      </c>
      <c r="AM1" s="41" t="s">
        <v>279</v>
      </c>
      <c r="AN1" s="41" t="s">
        <v>48</v>
      </c>
    </row>
    <row r="2" spans="1:40" x14ac:dyDescent="0.3">
      <c r="A2" s="2" t="str">
        <f>"Test case "&amp;'Test Cases'!B3</f>
        <v>Test case 1</v>
      </c>
      <c r="B2" s="2">
        <f>'Test Cases'!O3</f>
        <v>1000</v>
      </c>
      <c r="C2" s="2">
        <f>'Test Cases'!P3</f>
        <v>1000</v>
      </c>
      <c r="D2" s="2">
        <f>'Test Cases'!Q3</f>
        <v>0</v>
      </c>
      <c r="E2" s="2">
        <f>'Test Cases'!I3</f>
        <v>0</v>
      </c>
      <c r="F2" s="2">
        <f>'Test Cases'!J3</f>
        <v>0</v>
      </c>
      <c r="G2" s="2">
        <f>'Test Cases'!K3</f>
        <v>0</v>
      </c>
      <c r="H2" s="43">
        <v>0</v>
      </c>
      <c r="I2" s="44">
        <f>'Test Cases'!C3</f>
        <v>44440</v>
      </c>
      <c r="J2" s="2">
        <f>'Test Cases'!R3</f>
        <v>5252</v>
      </c>
      <c r="K2" s="43" t="s">
        <v>22</v>
      </c>
      <c r="L2" s="45">
        <f>'Test Cases'!U3</f>
        <v>2000000</v>
      </c>
      <c r="M2" s="43" t="s">
        <v>387</v>
      </c>
      <c r="N2" s="2">
        <f>'Test Cases'!H3</f>
        <v>0</v>
      </c>
      <c r="O2" s="2" t="str">
        <f>VLOOKUP('Test Cases'!V3,'Attribute Lists'!$B$155:$D$166,3,FALSE)</f>
        <v>Standard</v>
      </c>
      <c r="P2" s="2" t="str">
        <f>'Test Cases'!Y3</f>
        <v>N</v>
      </c>
      <c r="Q2" s="2" t="str">
        <f>'Test Cases'!AX3</f>
        <v>N</v>
      </c>
      <c r="R2" s="2">
        <f>'Test Cases'!AW3</f>
        <v>0</v>
      </c>
      <c r="S2" s="43">
        <v>1</v>
      </c>
      <c r="U2" s="2" t="str">
        <f>VLOOKUP('Test Cases'!AC3,'Attribute Lists'!$B$170:$D$185,3,FALSE)</f>
        <v>No Fence / Wall</v>
      </c>
      <c r="V2" s="2" t="str">
        <f>'Test Cases'!X3</f>
        <v>N</v>
      </c>
      <c r="W2" s="2" t="str">
        <f>VLOOKUP('Test Cases'!W3,'Attribute Lists'!$B$139:$D$151,3,FALSE)</f>
        <v>Standard</v>
      </c>
      <c r="X2" s="43" t="s">
        <v>388</v>
      </c>
      <c r="Y2" s="2" t="str">
        <f>'Test Cases'!AQ3</f>
        <v>N</v>
      </c>
      <c r="Z2" s="43" t="s">
        <v>45</v>
      </c>
      <c r="AA2" s="2" t="str">
        <f>'Test Cases'!AJ3</f>
        <v>N</v>
      </c>
      <c r="AB2" s="2">
        <f>'Test Cases'!AK3</f>
        <v>0</v>
      </c>
      <c r="AC2" s="2" t="str">
        <f>'Test Cases'!AL3</f>
        <v>N</v>
      </c>
      <c r="AD2" s="2" t="str">
        <f>'Test Cases'!AM3</f>
        <v>N</v>
      </c>
      <c r="AE2" s="2">
        <f>'Test Cases'!AN3</f>
        <v>0</v>
      </c>
      <c r="AF2" s="2" t="str">
        <f>'Test Cases'!AO3</f>
        <v>N</v>
      </c>
      <c r="AG2" s="2">
        <f>IFERROR(VLOOKUP('Test Cases'!AP3,'Attribute Lists'!$B$106:$C$110,0),0)</f>
        <v>0</v>
      </c>
      <c r="AH2" s="2" t="str">
        <f>'Test Cases'!AQ3</f>
        <v>N</v>
      </c>
      <c r="AI2" s="2" t="str">
        <f>IF(VLOOKUP('Test Cases'!AR3,'Attribute Lists'!$B$16:$D$18,3,FALSE)="Y","Extended","Limited")</f>
        <v>Limited</v>
      </c>
      <c r="AJ2" s="47" t="s">
        <v>45</v>
      </c>
      <c r="AK2" s="2" t="str">
        <f>'Test Cases'!AS3</f>
        <v>N</v>
      </c>
      <c r="AL2" s="2">
        <f>SUBSTITUTE(SUBSTITUTE('Test Cases'!AT3,"R",""),",","")*1</f>
        <v>0</v>
      </c>
      <c r="AM2" s="2" t="str">
        <f>'Test Cases'!AU3</f>
        <v>N</v>
      </c>
      <c r="AN2" s="2" t="str">
        <f>'Test Cases'!A3</f>
        <v>Other</v>
      </c>
    </row>
    <row r="3" spans="1:40" x14ac:dyDescent="0.3">
      <c r="A3" s="2" t="str">
        <f>"Test case "&amp;'Test Cases'!B4</f>
        <v>Test case 2</v>
      </c>
      <c r="B3" s="2">
        <f>'Test Cases'!O4</f>
        <v>1000</v>
      </c>
      <c r="C3" s="2">
        <f>'Test Cases'!P4</f>
        <v>1000</v>
      </c>
      <c r="D3" s="2">
        <f>'Test Cases'!Q4</f>
        <v>0</v>
      </c>
      <c r="E3" s="2">
        <f>'Test Cases'!I4</f>
        <v>1</v>
      </c>
      <c r="F3" s="2">
        <f>'Test Cases'!J4</f>
        <v>0</v>
      </c>
      <c r="G3" s="2">
        <f>'Test Cases'!K4</f>
        <v>0</v>
      </c>
      <c r="H3" s="43">
        <v>0</v>
      </c>
      <c r="I3" s="44">
        <f>'Test Cases'!C4</f>
        <v>44440</v>
      </c>
      <c r="J3" s="2">
        <f>'Test Cases'!R4</f>
        <v>9301</v>
      </c>
      <c r="K3" s="43" t="s">
        <v>22</v>
      </c>
      <c r="L3" s="48">
        <f>'Test Cases'!U4</f>
        <v>23000000</v>
      </c>
      <c r="M3" s="43" t="s">
        <v>387</v>
      </c>
      <c r="N3" s="2">
        <f>'Test Cases'!H4</f>
        <v>0</v>
      </c>
      <c r="O3" s="2" t="str">
        <f>VLOOKUP('Test Cases'!V4,'Attribute Lists'!$B$155:$D$166,3,FALSE)</f>
        <v>Standard</v>
      </c>
      <c r="P3" s="2" t="str">
        <f>'Test Cases'!Y4</f>
        <v>N</v>
      </c>
      <c r="Q3" s="2" t="str">
        <f>'Test Cases'!AX4</f>
        <v>Y</v>
      </c>
      <c r="R3" s="2">
        <f>'Test Cases'!AW4</f>
        <v>3</v>
      </c>
      <c r="S3" s="43">
        <v>1</v>
      </c>
      <c r="U3" s="2" t="str">
        <f>VLOOKUP('Test Cases'!AC4,'Attribute Lists'!$B$170:$D$185,3,FALSE)</f>
        <v>No Fence / Wall</v>
      </c>
      <c r="V3" s="2" t="str">
        <f>'Test Cases'!X4</f>
        <v>N</v>
      </c>
      <c r="W3" s="2" t="str">
        <f>VLOOKUP('Test Cases'!W4,'Attribute Lists'!$B$139:$D$151,3,FALSE)</f>
        <v>Standard</v>
      </c>
      <c r="X3" s="43" t="s">
        <v>388</v>
      </c>
      <c r="Y3" s="2" t="str">
        <f>'Test Cases'!AQ4</f>
        <v>N</v>
      </c>
      <c r="Z3" s="43" t="s">
        <v>45</v>
      </c>
      <c r="AA3" s="2" t="str">
        <f>'Test Cases'!AJ4</f>
        <v>N</v>
      </c>
      <c r="AB3" s="2">
        <f>'Test Cases'!AK4</f>
        <v>0</v>
      </c>
      <c r="AC3" s="2" t="str">
        <f>'Test Cases'!AL4</f>
        <v>N</v>
      </c>
      <c r="AD3" s="2" t="str">
        <f>'Test Cases'!AM4</f>
        <v>N</v>
      </c>
      <c r="AE3" s="2">
        <f>'Test Cases'!AN4</f>
        <v>0</v>
      </c>
      <c r="AF3" s="2" t="str">
        <f>'Test Cases'!AO4</f>
        <v>N</v>
      </c>
      <c r="AG3" s="2">
        <f>IFERROR(VLOOKUP('Test Cases'!AP4,'Attribute Lists'!$B$106:$C$110,0),0)</f>
        <v>0</v>
      </c>
      <c r="AH3" s="2" t="str">
        <f>'Test Cases'!AQ4</f>
        <v>N</v>
      </c>
      <c r="AI3" s="2" t="str">
        <f>IF(VLOOKUP('Test Cases'!AR4,'Attribute Lists'!$B$16:$D$18,3,FALSE)="Y","Extended","Limited")</f>
        <v>Limited</v>
      </c>
      <c r="AJ3" s="47" t="s">
        <v>45</v>
      </c>
      <c r="AK3" s="2" t="str">
        <f>'Test Cases'!AS4</f>
        <v>N</v>
      </c>
      <c r="AL3" s="2">
        <f>SUBSTITUTE(SUBSTITUTE('Test Cases'!AT4,"R",""),",","")*1</f>
        <v>0</v>
      </c>
      <c r="AM3" s="2" t="str">
        <f>'Test Cases'!AU4</f>
        <v>N</v>
      </c>
      <c r="AN3" s="2" t="str">
        <f>'Test Cases'!A4</f>
        <v>Other</v>
      </c>
    </row>
    <row r="4" spans="1:40" x14ac:dyDescent="0.3">
      <c r="A4" s="2" t="str">
        <f>"Test case "&amp;'Test Cases'!B5</f>
        <v>Test case 3</v>
      </c>
      <c r="B4" s="2">
        <f>'Test Cases'!O5</f>
        <v>1000</v>
      </c>
      <c r="C4" s="2">
        <f>'Test Cases'!P5</f>
        <v>1000</v>
      </c>
      <c r="D4" s="2">
        <f>'Test Cases'!Q5</f>
        <v>0</v>
      </c>
      <c r="E4" s="2">
        <f>'Test Cases'!I5</f>
        <v>0</v>
      </c>
      <c r="F4" s="2">
        <f>'Test Cases'!J5</f>
        <v>1</v>
      </c>
      <c r="G4" s="2">
        <f>'Test Cases'!K5</f>
        <v>0</v>
      </c>
      <c r="H4" s="43">
        <v>0</v>
      </c>
      <c r="I4" s="44">
        <f>'Test Cases'!C5</f>
        <v>44440</v>
      </c>
      <c r="J4" s="2">
        <f>'Test Cases'!R5</f>
        <v>3201</v>
      </c>
      <c r="K4" s="43" t="s">
        <v>22</v>
      </c>
      <c r="L4" s="45">
        <f>'Test Cases'!U5</f>
        <v>2000000</v>
      </c>
      <c r="M4" s="43" t="s">
        <v>387</v>
      </c>
      <c r="N4" s="2">
        <f>'Test Cases'!H5</f>
        <v>0</v>
      </c>
      <c r="O4" s="2" t="str">
        <f>VLOOKUP('Test Cases'!V5,'Attribute Lists'!$B$155:$D$166,3,FALSE)</f>
        <v>Standard</v>
      </c>
      <c r="P4" s="2" t="str">
        <f>'Test Cases'!Y5</f>
        <v>N</v>
      </c>
      <c r="Q4" s="2" t="str">
        <f>'Test Cases'!AX5</f>
        <v>N</v>
      </c>
      <c r="R4" s="2">
        <f>'Test Cases'!AW5</f>
        <v>0</v>
      </c>
      <c r="S4" s="43">
        <v>1</v>
      </c>
      <c r="U4" s="2" t="str">
        <f>VLOOKUP('Test Cases'!AC5,'Attribute Lists'!$B$170:$D$185,3,FALSE)</f>
        <v>No Fence / Wall</v>
      </c>
      <c r="V4" s="2" t="str">
        <f>'Test Cases'!X5</f>
        <v>N</v>
      </c>
      <c r="W4" s="2" t="str">
        <f>VLOOKUP('Test Cases'!W5,'Attribute Lists'!$B$139:$D$151,3,FALSE)</f>
        <v>Standard</v>
      </c>
      <c r="X4" s="43" t="s">
        <v>388</v>
      </c>
      <c r="Y4" s="2" t="str">
        <f>'Test Cases'!AQ5</f>
        <v>N</v>
      </c>
      <c r="Z4" s="43" t="s">
        <v>45</v>
      </c>
      <c r="AA4" s="2" t="str">
        <f>'Test Cases'!AJ5</f>
        <v>N</v>
      </c>
      <c r="AB4" s="2">
        <f>'Test Cases'!AK5</f>
        <v>0</v>
      </c>
      <c r="AC4" s="2" t="str">
        <f>'Test Cases'!AL5</f>
        <v>N</v>
      </c>
      <c r="AD4" s="2" t="str">
        <f>'Test Cases'!AM5</f>
        <v>N</v>
      </c>
      <c r="AE4" s="2">
        <f>'Test Cases'!AN5</f>
        <v>0</v>
      </c>
      <c r="AF4" s="2" t="str">
        <f>'Test Cases'!AO5</f>
        <v>N</v>
      </c>
      <c r="AG4" s="2">
        <f>IFERROR(VLOOKUP('Test Cases'!AP5,'Attribute Lists'!$B$106:$C$110,0),0)</f>
        <v>0</v>
      </c>
      <c r="AH4" s="2" t="str">
        <f>'Test Cases'!AQ5</f>
        <v>N</v>
      </c>
      <c r="AI4" s="2" t="str">
        <f>IF(VLOOKUP('Test Cases'!AR5,'Attribute Lists'!$B$16:$D$18,3,FALSE)="Y","Extended","Limited")</f>
        <v>Limited</v>
      </c>
      <c r="AJ4" s="47" t="s">
        <v>45</v>
      </c>
      <c r="AK4" s="2" t="str">
        <f>'Test Cases'!AS5</f>
        <v>N</v>
      </c>
      <c r="AL4" s="2">
        <f>SUBSTITUTE(SUBSTITUTE('Test Cases'!AT5,"R",""),",","")*1</f>
        <v>0</v>
      </c>
      <c r="AM4" s="2" t="str">
        <f>'Test Cases'!AU5</f>
        <v>N</v>
      </c>
      <c r="AN4" s="2" t="str">
        <f>'Test Cases'!A5</f>
        <v>Other</v>
      </c>
    </row>
    <row r="5" spans="1:40" x14ac:dyDescent="0.3">
      <c r="A5" s="2" t="str">
        <f>"Test case "&amp;'Test Cases'!B6</f>
        <v>Test case 4</v>
      </c>
      <c r="B5" s="2">
        <f>'Test Cases'!O6</f>
        <v>1000</v>
      </c>
      <c r="C5" s="2">
        <f>'Test Cases'!P6</f>
        <v>1000</v>
      </c>
      <c r="D5" s="2">
        <f>'Test Cases'!Q6</f>
        <v>0</v>
      </c>
      <c r="E5" s="2">
        <f>'Test Cases'!I6</f>
        <v>0</v>
      </c>
      <c r="F5" s="2">
        <f>'Test Cases'!J6</f>
        <v>0</v>
      </c>
      <c r="G5" s="2">
        <f>'Test Cases'!K6</f>
        <v>1</v>
      </c>
      <c r="H5" s="43">
        <v>0</v>
      </c>
      <c r="I5" s="44">
        <f>'Test Cases'!C6</f>
        <v>44440</v>
      </c>
      <c r="J5" s="2">
        <f>'Test Cases'!R6</f>
        <v>3610</v>
      </c>
      <c r="K5" s="43" t="s">
        <v>22</v>
      </c>
      <c r="L5" s="45">
        <f>'Test Cases'!U6</f>
        <v>2000000</v>
      </c>
      <c r="M5" s="43" t="s">
        <v>387</v>
      </c>
      <c r="N5" s="2">
        <f>'Test Cases'!H6</f>
        <v>0</v>
      </c>
      <c r="O5" s="2" t="str">
        <f>VLOOKUP('Test Cases'!V6,'Attribute Lists'!$B$155:$D$166,3,FALSE)</f>
        <v>Standard</v>
      </c>
      <c r="P5" s="2" t="str">
        <f>'Test Cases'!Y6</f>
        <v>N</v>
      </c>
      <c r="Q5" s="2" t="str">
        <f>'Test Cases'!AX6</f>
        <v>N</v>
      </c>
      <c r="R5" s="2">
        <f>'Test Cases'!AW6</f>
        <v>0</v>
      </c>
      <c r="S5" s="43">
        <v>1</v>
      </c>
      <c r="U5" s="2" t="str">
        <f>VLOOKUP('Test Cases'!AC6,'Attribute Lists'!$B$170:$D$185,3,FALSE)</f>
        <v>No Fence / Wall</v>
      </c>
      <c r="V5" s="2" t="str">
        <f>'Test Cases'!X6</f>
        <v>N</v>
      </c>
      <c r="W5" s="2" t="str">
        <f>VLOOKUP('Test Cases'!W6,'Attribute Lists'!$B$139:$D$151,3,FALSE)</f>
        <v>Standard</v>
      </c>
      <c r="X5" s="43" t="s">
        <v>388</v>
      </c>
      <c r="Y5" s="2" t="str">
        <f>'Test Cases'!AQ6</f>
        <v>N</v>
      </c>
      <c r="Z5" s="43" t="s">
        <v>45</v>
      </c>
      <c r="AA5" s="2" t="str">
        <f>'Test Cases'!AJ6</f>
        <v>N</v>
      </c>
      <c r="AB5" s="2">
        <f>'Test Cases'!AK6</f>
        <v>0</v>
      </c>
      <c r="AC5" s="2" t="str">
        <f>'Test Cases'!AL6</f>
        <v>N</v>
      </c>
      <c r="AD5" s="2" t="str">
        <f>'Test Cases'!AM6</f>
        <v>N</v>
      </c>
      <c r="AE5" s="2">
        <f>'Test Cases'!AN6</f>
        <v>0</v>
      </c>
      <c r="AF5" s="2" t="str">
        <f>'Test Cases'!AO6</f>
        <v>N</v>
      </c>
      <c r="AG5" s="2">
        <f>IFERROR(VLOOKUP('Test Cases'!AP6,'Attribute Lists'!$B$106:$C$110,0),0)</f>
        <v>0</v>
      </c>
      <c r="AH5" s="2" t="str">
        <f>'Test Cases'!AQ6</f>
        <v>N</v>
      </c>
      <c r="AI5" s="2" t="str">
        <f>IF(VLOOKUP('Test Cases'!AR6,'Attribute Lists'!$B$16:$D$18,3,FALSE)="Y","Extended","Limited")</f>
        <v>Limited</v>
      </c>
      <c r="AJ5" s="47" t="s">
        <v>45</v>
      </c>
      <c r="AK5" s="2" t="str">
        <f>'Test Cases'!AS6</f>
        <v>N</v>
      </c>
      <c r="AL5" s="2">
        <f>SUBSTITUTE(SUBSTITUTE('Test Cases'!AT6,"R",""),",","")*1</f>
        <v>0</v>
      </c>
      <c r="AM5" s="2" t="str">
        <f>'Test Cases'!AU6</f>
        <v>N</v>
      </c>
      <c r="AN5" s="2" t="str">
        <f>'Test Cases'!A6</f>
        <v>Other</v>
      </c>
    </row>
    <row r="6" spans="1:40" x14ac:dyDescent="0.3">
      <c r="A6" s="2" t="str">
        <f>"Test case "&amp;'Test Cases'!B7</f>
        <v>Test case 5</v>
      </c>
      <c r="B6" s="2">
        <f>'Test Cases'!O7</f>
        <v>1000</v>
      </c>
      <c r="C6" s="2">
        <f>'Test Cases'!P7</f>
        <v>1000</v>
      </c>
      <c r="D6" s="2">
        <f>'Test Cases'!Q7</f>
        <v>0</v>
      </c>
      <c r="E6" s="2">
        <f>'Test Cases'!I7</f>
        <v>1</v>
      </c>
      <c r="F6" s="2">
        <f>'Test Cases'!J7</f>
        <v>1</v>
      </c>
      <c r="G6" s="2">
        <f>'Test Cases'!K7</f>
        <v>1</v>
      </c>
      <c r="H6" s="43">
        <v>0</v>
      </c>
      <c r="I6" s="44">
        <f>'Test Cases'!C7</f>
        <v>44440</v>
      </c>
      <c r="J6" s="2">
        <f>'Test Cases'!R7</f>
        <v>3610</v>
      </c>
      <c r="K6" s="43" t="s">
        <v>22</v>
      </c>
      <c r="L6" s="45">
        <f>'Test Cases'!U7</f>
        <v>2000000</v>
      </c>
      <c r="M6" s="43" t="s">
        <v>387</v>
      </c>
      <c r="N6" s="2">
        <f>'Test Cases'!H7</f>
        <v>0</v>
      </c>
      <c r="O6" s="2" t="str">
        <f>VLOOKUP('Test Cases'!V7,'Attribute Lists'!$B$155:$D$166,3,FALSE)</f>
        <v>Standard</v>
      </c>
      <c r="P6" s="2" t="str">
        <f>'Test Cases'!Y7</f>
        <v>N</v>
      </c>
      <c r="Q6" s="2" t="str">
        <f>'Test Cases'!AX7</f>
        <v>Y</v>
      </c>
      <c r="R6" s="2">
        <f>'Test Cases'!AW7</f>
        <v>63</v>
      </c>
      <c r="S6" s="43">
        <v>1</v>
      </c>
      <c r="U6" s="2" t="str">
        <f>VLOOKUP('Test Cases'!AC7,'Attribute Lists'!$B$170:$D$185,3,FALSE)</f>
        <v>No Fence / Wall</v>
      </c>
      <c r="V6" s="2" t="str">
        <f>'Test Cases'!X7</f>
        <v>N</v>
      </c>
      <c r="W6" s="2" t="str">
        <f>VLOOKUP('Test Cases'!W7,'Attribute Lists'!$B$139:$D$151,3,FALSE)</f>
        <v>Standard</v>
      </c>
      <c r="X6" s="43" t="s">
        <v>388</v>
      </c>
      <c r="Y6" s="2" t="str">
        <f>'Test Cases'!AQ7</f>
        <v>Y</v>
      </c>
      <c r="Z6" s="43" t="s">
        <v>45</v>
      </c>
      <c r="AA6" s="2" t="str">
        <f>'Test Cases'!AJ7</f>
        <v>N</v>
      </c>
      <c r="AB6" s="2">
        <f>'Test Cases'!AK7</f>
        <v>0</v>
      </c>
      <c r="AC6" s="2" t="str">
        <f>'Test Cases'!AL7</f>
        <v>N</v>
      </c>
      <c r="AD6" s="2" t="str">
        <f>'Test Cases'!AM7</f>
        <v>N</v>
      </c>
      <c r="AE6" s="2">
        <f>'Test Cases'!AN7</f>
        <v>0</v>
      </c>
      <c r="AF6" s="2" t="str">
        <f>'Test Cases'!AO7</f>
        <v>N</v>
      </c>
      <c r="AG6" s="2">
        <f>IFERROR(VLOOKUP('Test Cases'!AP7,'Attribute Lists'!$B$106:$C$110,0),0)</f>
        <v>0</v>
      </c>
      <c r="AH6" s="2" t="str">
        <f>'Test Cases'!AQ7</f>
        <v>Y</v>
      </c>
      <c r="AI6" s="2" t="str">
        <f>IF(VLOOKUP('Test Cases'!AR7,'Attribute Lists'!$B$16:$D$18,3,FALSE)="Y","Extended","Limited")</f>
        <v>Extended</v>
      </c>
      <c r="AJ6" s="47" t="s">
        <v>45</v>
      </c>
      <c r="AK6" s="2" t="str">
        <f>'Test Cases'!AS7</f>
        <v>N</v>
      </c>
      <c r="AL6" s="2">
        <f>SUBSTITUTE(SUBSTITUTE('Test Cases'!AT7,"R",""),",","")*1</f>
        <v>0</v>
      </c>
      <c r="AM6" s="2" t="str">
        <f>'Test Cases'!AU7</f>
        <v>N</v>
      </c>
      <c r="AN6" s="2" t="str">
        <f>'Test Cases'!A7</f>
        <v>Other</v>
      </c>
    </row>
    <row r="7" spans="1:40" x14ac:dyDescent="0.3">
      <c r="A7" s="2" t="str">
        <f>"Test case "&amp;'Test Cases'!B8</f>
        <v>Test case 6</v>
      </c>
      <c r="B7" s="2">
        <f>'Test Cases'!O8</f>
        <v>1000</v>
      </c>
      <c r="C7" s="2">
        <f>'Test Cases'!P8</f>
        <v>1000</v>
      </c>
      <c r="D7" s="2">
        <f>'Test Cases'!Q8</f>
        <v>0</v>
      </c>
      <c r="E7" s="2">
        <f>'Test Cases'!I8</f>
        <v>2</v>
      </c>
      <c r="F7" s="2">
        <f>'Test Cases'!J8</f>
        <v>0</v>
      </c>
      <c r="G7" s="2">
        <f>'Test Cases'!K8</f>
        <v>0</v>
      </c>
      <c r="H7" s="43">
        <v>0</v>
      </c>
      <c r="I7" s="44">
        <f>'Test Cases'!C8</f>
        <v>44440</v>
      </c>
      <c r="J7" s="2">
        <f>'Test Cases'!R8</f>
        <v>2193</v>
      </c>
      <c r="K7" s="43" t="s">
        <v>22</v>
      </c>
      <c r="L7" s="45">
        <f>'Test Cases'!U8</f>
        <v>2000000</v>
      </c>
      <c r="M7" s="43" t="s">
        <v>387</v>
      </c>
      <c r="N7" s="2">
        <f>'Test Cases'!H8</f>
        <v>0</v>
      </c>
      <c r="O7" s="2" t="str">
        <f>VLOOKUP('Test Cases'!V8,'Attribute Lists'!$B$155:$D$166,3,FALSE)</f>
        <v>Standard</v>
      </c>
      <c r="P7" s="2" t="str">
        <f>'Test Cases'!Y8</f>
        <v>N</v>
      </c>
      <c r="Q7" s="2" t="str">
        <f>'Test Cases'!AX8</f>
        <v>N</v>
      </c>
      <c r="R7" s="2">
        <f>'Test Cases'!AW8</f>
        <v>3</v>
      </c>
      <c r="S7" s="43">
        <v>1</v>
      </c>
      <c r="U7" s="2" t="str">
        <f>VLOOKUP('Test Cases'!AC8,'Attribute Lists'!$B$170:$D$185,3,FALSE)</f>
        <v>No Fence / Wall</v>
      </c>
      <c r="V7" s="2" t="str">
        <f>'Test Cases'!X8</f>
        <v>N</v>
      </c>
      <c r="W7" s="2" t="str">
        <f>VLOOKUP('Test Cases'!W8,'Attribute Lists'!$B$139:$D$151,3,FALSE)</f>
        <v>Standard</v>
      </c>
      <c r="X7" s="43" t="s">
        <v>388</v>
      </c>
      <c r="Y7" s="2" t="str">
        <f>'Test Cases'!AQ8</f>
        <v>N</v>
      </c>
      <c r="Z7" s="43" t="s">
        <v>45</v>
      </c>
      <c r="AA7" s="2" t="str">
        <f>'Test Cases'!AJ8</f>
        <v>N</v>
      </c>
      <c r="AB7" s="2">
        <f>'Test Cases'!AK8</f>
        <v>0</v>
      </c>
      <c r="AC7" s="2" t="str">
        <f>'Test Cases'!AL8</f>
        <v>N</v>
      </c>
      <c r="AD7" s="2" t="str">
        <f>'Test Cases'!AM8</f>
        <v>N</v>
      </c>
      <c r="AE7" s="2">
        <f>'Test Cases'!AN8</f>
        <v>0</v>
      </c>
      <c r="AF7" s="2" t="str">
        <f>'Test Cases'!AO8</f>
        <v>N</v>
      </c>
      <c r="AG7" s="2">
        <f>IFERROR(VLOOKUP('Test Cases'!AP8,'Attribute Lists'!$B$106:$C$110,0),0)</f>
        <v>0</v>
      </c>
      <c r="AH7" s="2" t="str">
        <f>'Test Cases'!AQ8</f>
        <v>N</v>
      </c>
      <c r="AI7" s="2" t="str">
        <f>IF(VLOOKUP('Test Cases'!AR8,'Attribute Lists'!$B$16:$D$18,3,FALSE)="Y","Extended","Limited")</f>
        <v>Limited</v>
      </c>
      <c r="AJ7" s="47" t="s">
        <v>45</v>
      </c>
      <c r="AK7" s="2" t="str">
        <f>'Test Cases'!AS8</f>
        <v>N</v>
      </c>
      <c r="AL7" s="2">
        <f>SUBSTITUTE(SUBSTITUTE('Test Cases'!AT8,"R",""),",","")*1</f>
        <v>0</v>
      </c>
      <c r="AM7" s="2" t="str">
        <f>'Test Cases'!AU8</f>
        <v>N</v>
      </c>
      <c r="AN7" s="2" t="str">
        <f>'Test Cases'!A8</f>
        <v>Other</v>
      </c>
    </row>
    <row r="8" spans="1:40" x14ac:dyDescent="0.3">
      <c r="A8" s="2" t="str">
        <f>"Test case "&amp;'Test Cases'!B9</f>
        <v>Test case 7</v>
      </c>
      <c r="B8" s="2">
        <f>'Test Cases'!O9</f>
        <v>1000</v>
      </c>
      <c r="C8" s="2">
        <f>'Test Cases'!P9</f>
        <v>1000</v>
      </c>
      <c r="D8" s="2">
        <f>'Test Cases'!Q9</f>
        <v>0</v>
      </c>
      <c r="E8" s="2">
        <f>'Test Cases'!I9</f>
        <v>1</v>
      </c>
      <c r="F8" s="2">
        <f>'Test Cases'!J9</f>
        <v>1</v>
      </c>
      <c r="G8" s="2">
        <f>'Test Cases'!K9</f>
        <v>0</v>
      </c>
      <c r="H8" s="43">
        <v>0</v>
      </c>
      <c r="I8" s="44">
        <f>'Test Cases'!C9</f>
        <v>44440</v>
      </c>
      <c r="J8" s="2">
        <f>'Test Cases'!R9</f>
        <v>2090</v>
      </c>
      <c r="K8" s="43" t="s">
        <v>22</v>
      </c>
      <c r="L8" s="45">
        <f>'Test Cases'!U9</f>
        <v>2000000</v>
      </c>
      <c r="M8" s="43" t="s">
        <v>387</v>
      </c>
      <c r="N8" s="2">
        <f>'Test Cases'!H9</f>
        <v>0</v>
      </c>
      <c r="O8" s="2" t="str">
        <f>VLOOKUP('Test Cases'!V9,'Attribute Lists'!$B$155:$D$166,3,FALSE)</f>
        <v>Standard</v>
      </c>
      <c r="P8" s="2" t="str">
        <f>'Test Cases'!Y9</f>
        <v>N</v>
      </c>
      <c r="Q8" s="2" t="str">
        <f>'Test Cases'!AX9</f>
        <v>N</v>
      </c>
      <c r="R8" s="2">
        <f>'Test Cases'!AW9</f>
        <v>3</v>
      </c>
      <c r="S8" s="43">
        <v>1</v>
      </c>
      <c r="U8" s="2" t="str">
        <f>VLOOKUP('Test Cases'!AC9,'Attribute Lists'!$B$170:$D$185,3,FALSE)</f>
        <v>No Fence / Wall</v>
      </c>
      <c r="V8" s="2" t="str">
        <f>'Test Cases'!X9</f>
        <v>N</v>
      </c>
      <c r="W8" s="2" t="str">
        <f>VLOOKUP('Test Cases'!W9,'Attribute Lists'!$B$139:$D$151,3,FALSE)</f>
        <v>Standard</v>
      </c>
      <c r="X8" s="43" t="s">
        <v>388</v>
      </c>
      <c r="Y8" s="2" t="str">
        <f>'Test Cases'!AQ9</f>
        <v>N</v>
      </c>
      <c r="Z8" s="43" t="s">
        <v>45</v>
      </c>
      <c r="AA8" s="2" t="str">
        <f>'Test Cases'!AJ9</f>
        <v>N</v>
      </c>
      <c r="AB8" s="2">
        <f>'Test Cases'!AK9</f>
        <v>0</v>
      </c>
      <c r="AC8" s="2" t="str">
        <f>'Test Cases'!AL9</f>
        <v>N</v>
      </c>
      <c r="AD8" s="2" t="str">
        <f>'Test Cases'!AM9</f>
        <v>N</v>
      </c>
      <c r="AE8" s="2">
        <f>'Test Cases'!AN9</f>
        <v>0</v>
      </c>
      <c r="AF8" s="2" t="str">
        <f>'Test Cases'!AO9</f>
        <v>N</v>
      </c>
      <c r="AG8" s="2">
        <f>IFERROR(VLOOKUP('Test Cases'!AP9,'Attribute Lists'!$B$106:$C$110,0),0)</f>
        <v>0</v>
      </c>
      <c r="AH8" s="2" t="str">
        <f>'Test Cases'!AQ9</f>
        <v>N</v>
      </c>
      <c r="AI8" s="2" t="str">
        <f>IF(VLOOKUP('Test Cases'!AR9,'Attribute Lists'!$B$16:$D$18,3,FALSE)="Y","Extended","Limited")</f>
        <v>Limited</v>
      </c>
      <c r="AJ8" s="47" t="s">
        <v>45</v>
      </c>
      <c r="AK8" s="2" t="str">
        <f>'Test Cases'!AS9</f>
        <v>N</v>
      </c>
      <c r="AL8" s="2">
        <f>SUBSTITUTE(SUBSTITUTE('Test Cases'!AT9,"R",""),",","")*1</f>
        <v>0</v>
      </c>
      <c r="AM8" s="2" t="str">
        <f>'Test Cases'!AU9</f>
        <v>N</v>
      </c>
      <c r="AN8" s="2" t="str">
        <f>'Test Cases'!A9</f>
        <v>Other</v>
      </c>
    </row>
    <row r="9" spans="1:40" x14ac:dyDescent="0.3">
      <c r="A9" s="2" t="str">
        <f>"Test case "&amp;'Test Cases'!B10</f>
        <v>Test case 8</v>
      </c>
      <c r="B9" s="2">
        <f>'Test Cases'!O10</f>
        <v>1000</v>
      </c>
      <c r="C9" s="2">
        <f>'Test Cases'!P10</f>
        <v>1000</v>
      </c>
      <c r="D9" s="2">
        <f>'Test Cases'!Q10</f>
        <v>0</v>
      </c>
      <c r="E9" s="2">
        <f>'Test Cases'!I10</f>
        <v>0</v>
      </c>
      <c r="F9" s="2">
        <f>'Test Cases'!J10</f>
        <v>2</v>
      </c>
      <c r="G9" s="2">
        <f>'Test Cases'!K10</f>
        <v>0</v>
      </c>
      <c r="H9" s="43">
        <v>0</v>
      </c>
      <c r="I9" s="44">
        <f>'Test Cases'!C10</f>
        <v>44440</v>
      </c>
      <c r="J9" s="2">
        <f>'Test Cases'!R10</f>
        <v>7130</v>
      </c>
      <c r="K9" s="43" t="s">
        <v>22</v>
      </c>
      <c r="L9" s="45">
        <f>'Test Cases'!U10</f>
        <v>2000000</v>
      </c>
      <c r="M9" s="43" t="s">
        <v>387</v>
      </c>
      <c r="N9" s="2">
        <f>'Test Cases'!H10</f>
        <v>0</v>
      </c>
      <c r="O9" s="2" t="str">
        <f>VLOOKUP('Test Cases'!V10,'Attribute Lists'!$B$155:$D$166,3,FALSE)</f>
        <v>Standard</v>
      </c>
      <c r="P9" s="2" t="str">
        <f>'Test Cases'!Y10</f>
        <v>N</v>
      </c>
      <c r="Q9" s="2" t="str">
        <f>'Test Cases'!AX10</f>
        <v>N</v>
      </c>
      <c r="R9" s="2">
        <f>'Test Cases'!AW10</f>
        <v>3</v>
      </c>
      <c r="S9" s="43">
        <v>1</v>
      </c>
      <c r="U9" s="2" t="str">
        <f>VLOOKUP('Test Cases'!AC10,'Attribute Lists'!$B$170:$D$185,3,FALSE)</f>
        <v>No Fence / Wall</v>
      </c>
      <c r="V9" s="2" t="str">
        <f>'Test Cases'!X10</f>
        <v>N</v>
      </c>
      <c r="W9" s="2" t="str">
        <f>VLOOKUP('Test Cases'!W10,'Attribute Lists'!$B$139:$D$151,3,FALSE)</f>
        <v>Standard</v>
      </c>
      <c r="X9" s="43" t="s">
        <v>388</v>
      </c>
      <c r="Y9" s="2" t="str">
        <f>'Test Cases'!AQ10</f>
        <v>N</v>
      </c>
      <c r="Z9" s="43" t="s">
        <v>45</v>
      </c>
      <c r="AA9" s="2" t="str">
        <f>'Test Cases'!AJ10</f>
        <v>N</v>
      </c>
      <c r="AB9" s="2">
        <f>'Test Cases'!AK10</f>
        <v>0</v>
      </c>
      <c r="AC9" s="2" t="str">
        <f>'Test Cases'!AL10</f>
        <v>N</v>
      </c>
      <c r="AD9" s="2" t="str">
        <f>'Test Cases'!AM10</f>
        <v>N</v>
      </c>
      <c r="AE9" s="2">
        <f>'Test Cases'!AN10</f>
        <v>0</v>
      </c>
      <c r="AF9" s="2" t="str">
        <f>'Test Cases'!AO10</f>
        <v>N</v>
      </c>
      <c r="AG9" s="2">
        <f>IFERROR(VLOOKUP('Test Cases'!AP10,'Attribute Lists'!$B$106:$C$110,0),0)</f>
        <v>0</v>
      </c>
      <c r="AH9" s="2" t="str">
        <f>'Test Cases'!AQ10</f>
        <v>N</v>
      </c>
      <c r="AI9" s="2" t="str">
        <f>IF(VLOOKUP('Test Cases'!AR10,'Attribute Lists'!$B$16:$D$18,3,FALSE)="Y","Extended","Limited")</f>
        <v>Limited</v>
      </c>
      <c r="AJ9" s="47" t="s">
        <v>45</v>
      </c>
      <c r="AK9" s="2" t="str">
        <f>'Test Cases'!AS10</f>
        <v>N</v>
      </c>
      <c r="AL9" s="2">
        <f>SUBSTITUTE(SUBSTITUTE('Test Cases'!AT10,"R",""),",","")*1</f>
        <v>0</v>
      </c>
      <c r="AM9" s="2" t="str">
        <f>'Test Cases'!AU10</f>
        <v>N</v>
      </c>
      <c r="AN9" s="2" t="str">
        <f>'Test Cases'!A10</f>
        <v>Other</v>
      </c>
    </row>
    <row r="10" spans="1:40" x14ac:dyDescent="0.3">
      <c r="A10" s="2" t="str">
        <f>"Test case "&amp;'Test Cases'!B11</f>
        <v>Test case 9</v>
      </c>
      <c r="B10" s="2">
        <f>'Test Cases'!O11</f>
        <v>1000</v>
      </c>
      <c r="C10" s="2">
        <f>'Test Cases'!P11</f>
        <v>1000</v>
      </c>
      <c r="D10" s="2">
        <f>'Test Cases'!Q11</f>
        <v>0</v>
      </c>
      <c r="E10" s="2">
        <f>'Test Cases'!I11</f>
        <v>0</v>
      </c>
      <c r="F10" s="2">
        <f>'Test Cases'!J11</f>
        <v>0</v>
      </c>
      <c r="G10" s="2">
        <f>'Test Cases'!K11</f>
        <v>0</v>
      </c>
      <c r="H10" s="43">
        <v>0</v>
      </c>
      <c r="I10" s="44">
        <f>'Test Cases'!C11</f>
        <v>44440</v>
      </c>
      <c r="J10" s="2">
        <f>'Test Cases'!R11</f>
        <v>7130</v>
      </c>
      <c r="K10" s="43" t="s">
        <v>22</v>
      </c>
      <c r="L10" s="45">
        <f>'Test Cases'!U11</f>
        <v>14375001</v>
      </c>
      <c r="M10" s="43" t="s">
        <v>387</v>
      </c>
      <c r="N10" s="2">
        <f>'Test Cases'!H11</f>
        <v>0</v>
      </c>
      <c r="O10" s="2" t="str">
        <f>VLOOKUP('Test Cases'!V11,'Attribute Lists'!$B$155:$D$166,3,FALSE)</f>
        <v>Standard</v>
      </c>
      <c r="P10" s="2" t="str">
        <f>'Test Cases'!Y11</f>
        <v>N</v>
      </c>
      <c r="Q10" s="2" t="str">
        <f>'Test Cases'!AX11</f>
        <v>N</v>
      </c>
      <c r="R10" s="2">
        <f>'Test Cases'!AW11</f>
        <v>3</v>
      </c>
      <c r="S10" s="43">
        <v>1</v>
      </c>
      <c r="U10" s="2" t="str">
        <f>VLOOKUP('Test Cases'!AC11,'Attribute Lists'!$B$170:$D$185,3,FALSE)</f>
        <v>No Fence / Wall</v>
      </c>
      <c r="V10" s="2" t="str">
        <f>'Test Cases'!X11</f>
        <v>N</v>
      </c>
      <c r="W10" s="2" t="str">
        <f>VLOOKUP('Test Cases'!W11,'Attribute Lists'!$B$139:$D$151,3,FALSE)</f>
        <v>Standard</v>
      </c>
      <c r="X10" s="43" t="s">
        <v>388</v>
      </c>
      <c r="Y10" s="2" t="str">
        <f>'Test Cases'!AQ11</f>
        <v>N</v>
      </c>
      <c r="Z10" s="43" t="s">
        <v>45</v>
      </c>
      <c r="AA10" s="2" t="str">
        <f>'Test Cases'!AJ11</f>
        <v>N</v>
      </c>
      <c r="AB10" s="2">
        <f>'Test Cases'!AK11</f>
        <v>0</v>
      </c>
      <c r="AC10" s="2" t="str">
        <f>'Test Cases'!AL11</f>
        <v>N</v>
      </c>
      <c r="AD10" s="2" t="str">
        <f>'Test Cases'!AM11</f>
        <v>N</v>
      </c>
      <c r="AE10" s="2">
        <f>'Test Cases'!AN11</f>
        <v>0</v>
      </c>
      <c r="AF10" s="2" t="str">
        <f>'Test Cases'!AO11</f>
        <v>N</v>
      </c>
      <c r="AG10" s="2">
        <f>IFERROR(VLOOKUP('Test Cases'!AP11,'Attribute Lists'!$B$106:$C$110,0),0)</f>
        <v>0</v>
      </c>
      <c r="AH10" s="2" t="str">
        <f>'Test Cases'!AQ11</f>
        <v>N</v>
      </c>
      <c r="AI10" s="2" t="str">
        <f>IF(VLOOKUP('Test Cases'!AR11,'Attribute Lists'!$B$16:$D$18,3,FALSE)="Y","Extended","Limited")</f>
        <v>Limited</v>
      </c>
      <c r="AJ10" s="47" t="s">
        <v>45</v>
      </c>
      <c r="AK10" s="2" t="str">
        <f>'Test Cases'!AS11</f>
        <v>N</v>
      </c>
      <c r="AL10" s="2">
        <f>SUBSTITUTE(SUBSTITUTE('Test Cases'!AT11,"R",""),",","")*1</f>
        <v>0</v>
      </c>
      <c r="AM10" s="2" t="str">
        <f>'Test Cases'!AU11</f>
        <v>N</v>
      </c>
      <c r="AN10" s="2" t="str">
        <f>'Test Cases'!A11</f>
        <v>Other</v>
      </c>
    </row>
    <row r="11" spans="1:40" x14ac:dyDescent="0.3">
      <c r="A11" s="2" t="str">
        <f>"Test case "&amp;'Test Cases'!B12</f>
        <v>Test case 10</v>
      </c>
      <c r="B11" s="2">
        <f>'Test Cases'!O12</f>
        <v>1000</v>
      </c>
      <c r="C11" s="2">
        <f>'Test Cases'!P12</f>
        <v>1000</v>
      </c>
      <c r="D11" s="2">
        <f>'Test Cases'!Q12</f>
        <v>0</v>
      </c>
      <c r="E11" s="2">
        <f>'Test Cases'!I12</f>
        <v>1</v>
      </c>
      <c r="F11" s="2">
        <f>'Test Cases'!J12</f>
        <v>0</v>
      </c>
      <c r="G11" s="2">
        <f>'Test Cases'!K12</f>
        <v>0</v>
      </c>
      <c r="H11" s="43">
        <v>0</v>
      </c>
      <c r="I11" s="44">
        <f>'Test Cases'!C12</f>
        <v>44440</v>
      </c>
      <c r="J11" s="2">
        <f>'Test Cases'!R12</f>
        <v>1034</v>
      </c>
      <c r="K11" s="43" t="s">
        <v>22</v>
      </c>
      <c r="L11" s="45">
        <f>'Test Cases'!U12</f>
        <v>2000000</v>
      </c>
      <c r="M11" s="43" t="s">
        <v>387</v>
      </c>
      <c r="N11" s="2">
        <f>'Test Cases'!H12</f>
        <v>0</v>
      </c>
      <c r="O11" s="2" t="str">
        <f>VLOOKUP('Test Cases'!V12,'Attribute Lists'!$B$155:$D$166,3,FALSE)</f>
        <v>Standard</v>
      </c>
      <c r="P11" s="2" t="str">
        <f>'Test Cases'!Y12</f>
        <v>N</v>
      </c>
      <c r="Q11" s="2" t="str">
        <f>'Test Cases'!AX12</f>
        <v>Y</v>
      </c>
      <c r="R11" s="2">
        <f>'Test Cases'!AW12</f>
        <v>3</v>
      </c>
      <c r="S11" s="43">
        <v>1</v>
      </c>
      <c r="U11" s="2" t="str">
        <f>VLOOKUP('Test Cases'!AC12,'Attribute Lists'!$B$170:$D$185,3,FALSE)</f>
        <v>No Fence / Wall</v>
      </c>
      <c r="V11" s="2" t="str">
        <f>'Test Cases'!X12</f>
        <v>N</v>
      </c>
      <c r="W11" s="2" t="str">
        <f>VLOOKUP('Test Cases'!W12,'Attribute Lists'!$B$139:$D$151,3,FALSE)</f>
        <v>Standard</v>
      </c>
      <c r="X11" s="43" t="s">
        <v>388</v>
      </c>
      <c r="Y11" s="2" t="str">
        <f>'Test Cases'!AQ12</f>
        <v>N</v>
      </c>
      <c r="Z11" s="43" t="s">
        <v>45</v>
      </c>
      <c r="AA11" s="2" t="str">
        <f>'Test Cases'!AJ12</f>
        <v>N</v>
      </c>
      <c r="AB11" s="2">
        <f>'Test Cases'!AK12</f>
        <v>0</v>
      </c>
      <c r="AC11" s="2" t="str">
        <f>'Test Cases'!AL12</f>
        <v>N</v>
      </c>
      <c r="AD11" s="2" t="str">
        <f>'Test Cases'!AM12</f>
        <v>N</v>
      </c>
      <c r="AE11" s="2">
        <f>'Test Cases'!AN12</f>
        <v>0</v>
      </c>
      <c r="AF11" s="2" t="str">
        <f>'Test Cases'!AO12</f>
        <v>N</v>
      </c>
      <c r="AG11" s="2">
        <f>IFERROR(VLOOKUP('Test Cases'!AP12,'Attribute Lists'!$B$106:$C$110,0),0)</f>
        <v>0</v>
      </c>
      <c r="AH11" s="2" t="str">
        <f>'Test Cases'!AQ12</f>
        <v>N</v>
      </c>
      <c r="AI11" s="2" t="str">
        <f>IF(VLOOKUP('Test Cases'!AR12,'Attribute Lists'!$B$16:$D$18,3,FALSE)="Y","Extended","Limited")</f>
        <v>Limited</v>
      </c>
      <c r="AJ11" s="47" t="s">
        <v>45</v>
      </c>
      <c r="AK11" s="2" t="str">
        <f>'Test Cases'!AS12</f>
        <v>N</v>
      </c>
      <c r="AL11" s="2">
        <f>SUBSTITUTE(SUBSTITUTE('Test Cases'!AT12,"R",""),",","")*1</f>
        <v>0</v>
      </c>
      <c r="AM11" s="2" t="str">
        <f>'Test Cases'!AU12</f>
        <v>N</v>
      </c>
      <c r="AN11" s="2" t="str">
        <f>'Test Cases'!A12</f>
        <v>Other</v>
      </c>
    </row>
    <row r="12" spans="1:40" x14ac:dyDescent="0.3">
      <c r="A12" s="2" t="str">
        <f>"Test case "&amp;'Test Cases'!B13</f>
        <v>Test case 11</v>
      </c>
      <c r="B12" s="2">
        <f>'Test Cases'!O13</f>
        <v>1000</v>
      </c>
      <c r="C12" s="2">
        <f>'Test Cases'!P13</f>
        <v>1000</v>
      </c>
      <c r="D12" s="2">
        <f>'Test Cases'!Q13</f>
        <v>0</v>
      </c>
      <c r="E12" s="2">
        <f>'Test Cases'!I13</f>
        <v>0</v>
      </c>
      <c r="F12" s="2">
        <f>'Test Cases'!J13</f>
        <v>1</v>
      </c>
      <c r="G12" s="2">
        <f>'Test Cases'!K13</f>
        <v>0</v>
      </c>
      <c r="H12" s="43">
        <v>0</v>
      </c>
      <c r="I12" s="44">
        <f>'Test Cases'!C13</f>
        <v>44440</v>
      </c>
      <c r="J12" s="2">
        <f>'Test Cases'!R13</f>
        <v>1034</v>
      </c>
      <c r="K12" s="43" t="s">
        <v>22</v>
      </c>
      <c r="L12" s="45">
        <f>'Test Cases'!U13</f>
        <v>2000000</v>
      </c>
      <c r="M12" s="43" t="s">
        <v>387</v>
      </c>
      <c r="N12" s="2">
        <f>'Test Cases'!H13</f>
        <v>0</v>
      </c>
      <c r="O12" s="2" t="str">
        <f>VLOOKUP('Test Cases'!V13,'Attribute Lists'!$B$155:$D$166,3,FALSE)</f>
        <v>Standard</v>
      </c>
      <c r="P12" s="2" t="str">
        <f>'Test Cases'!Y13</f>
        <v>N</v>
      </c>
      <c r="Q12" s="2" t="str">
        <f>'Test Cases'!AX13</f>
        <v>N</v>
      </c>
      <c r="R12" s="2">
        <f>'Test Cases'!AW13</f>
        <v>3</v>
      </c>
      <c r="S12" s="43">
        <v>1</v>
      </c>
      <c r="U12" s="2" t="str">
        <f>VLOOKUP('Test Cases'!AC13,'Attribute Lists'!$B$170:$D$185,3,FALSE)</f>
        <v>No Fence / Wall</v>
      </c>
      <c r="V12" s="2" t="str">
        <f>'Test Cases'!X13</f>
        <v>N</v>
      </c>
      <c r="W12" s="2" t="str">
        <f>VLOOKUP('Test Cases'!W13,'Attribute Lists'!$B$139:$D$151,3,FALSE)</f>
        <v>Standard</v>
      </c>
      <c r="X12" s="43" t="s">
        <v>388</v>
      </c>
      <c r="Y12" s="2" t="str">
        <f>'Test Cases'!AQ13</f>
        <v>N</v>
      </c>
      <c r="Z12" s="43" t="s">
        <v>45</v>
      </c>
      <c r="AA12" s="2" t="str">
        <f>'Test Cases'!AJ13</f>
        <v>N</v>
      </c>
      <c r="AB12" s="2">
        <f>'Test Cases'!AK13</f>
        <v>0</v>
      </c>
      <c r="AC12" s="2" t="str">
        <f>'Test Cases'!AL13</f>
        <v>N</v>
      </c>
      <c r="AD12" s="2" t="str">
        <f>'Test Cases'!AM13</f>
        <v>N</v>
      </c>
      <c r="AE12" s="2">
        <f>'Test Cases'!AN13</f>
        <v>0</v>
      </c>
      <c r="AF12" s="2" t="str">
        <f>'Test Cases'!AO13</f>
        <v>N</v>
      </c>
      <c r="AG12" s="2">
        <f>IFERROR(VLOOKUP('Test Cases'!AP13,'Attribute Lists'!$B$106:$C$110,0),0)</f>
        <v>0</v>
      </c>
      <c r="AH12" s="2" t="str">
        <f>'Test Cases'!AQ13</f>
        <v>N</v>
      </c>
      <c r="AI12" s="2" t="str">
        <f>IF(VLOOKUP('Test Cases'!AR13,'Attribute Lists'!$B$16:$D$18,3,FALSE)="Y","Extended","Limited")</f>
        <v>Limited</v>
      </c>
      <c r="AJ12" s="47" t="s">
        <v>45</v>
      </c>
      <c r="AK12" s="2" t="str">
        <f>'Test Cases'!AS13</f>
        <v>N</v>
      </c>
      <c r="AL12" s="2">
        <f>SUBSTITUTE(SUBSTITUTE('Test Cases'!AT13,"R",""),",","")*1</f>
        <v>0</v>
      </c>
      <c r="AM12" s="2" t="str">
        <f>'Test Cases'!AU13</f>
        <v>N</v>
      </c>
      <c r="AN12" s="2" t="str">
        <f>'Test Cases'!A13</f>
        <v>Other</v>
      </c>
    </row>
    <row r="13" spans="1:40" x14ac:dyDescent="0.3">
      <c r="A13" s="2" t="str">
        <f>"Test case "&amp;'Test Cases'!B14</f>
        <v>Test case 12</v>
      </c>
      <c r="B13" s="2">
        <f>'Test Cases'!O14</f>
        <v>1000</v>
      </c>
      <c r="C13" s="2">
        <f>'Test Cases'!P14</f>
        <v>1000</v>
      </c>
      <c r="D13" s="2">
        <f>'Test Cases'!Q14</f>
        <v>0</v>
      </c>
      <c r="E13" s="2">
        <f>'Test Cases'!I14</f>
        <v>0</v>
      </c>
      <c r="F13" s="2">
        <f>'Test Cases'!J14</f>
        <v>0</v>
      </c>
      <c r="G13" s="2">
        <f>'Test Cases'!K14</f>
        <v>1</v>
      </c>
      <c r="H13" s="43">
        <v>0</v>
      </c>
      <c r="I13" s="44">
        <f>'Test Cases'!C14</f>
        <v>44440</v>
      </c>
      <c r="J13" s="2">
        <f>'Test Cases'!R14</f>
        <v>1034</v>
      </c>
      <c r="K13" s="43" t="s">
        <v>22</v>
      </c>
      <c r="L13" s="45">
        <f>'Test Cases'!U14</f>
        <v>2000000</v>
      </c>
      <c r="M13" s="43" t="s">
        <v>387</v>
      </c>
      <c r="N13" s="2">
        <f>'Test Cases'!H14</f>
        <v>0</v>
      </c>
      <c r="O13" s="2" t="str">
        <f>VLOOKUP('Test Cases'!V14,'Attribute Lists'!$B$155:$D$166,3,FALSE)</f>
        <v>Standard</v>
      </c>
      <c r="P13" s="2" t="str">
        <f>'Test Cases'!Y14</f>
        <v>N</v>
      </c>
      <c r="Q13" s="2" t="str">
        <f>'Test Cases'!AX14</f>
        <v>N</v>
      </c>
      <c r="R13" s="2">
        <f>'Test Cases'!AW14</f>
        <v>3</v>
      </c>
      <c r="S13" s="43">
        <v>1</v>
      </c>
      <c r="U13" s="2" t="str">
        <f>VLOOKUP('Test Cases'!AC14,'Attribute Lists'!$B$170:$D$185,3,FALSE)</f>
        <v>No Fence / Wall</v>
      </c>
      <c r="V13" s="2" t="str">
        <f>'Test Cases'!X14</f>
        <v>N</v>
      </c>
      <c r="W13" s="2" t="str">
        <f>VLOOKUP('Test Cases'!W14,'Attribute Lists'!$B$139:$D$151,3,FALSE)</f>
        <v>Standard</v>
      </c>
      <c r="X13" s="43" t="s">
        <v>388</v>
      </c>
      <c r="Y13" s="2" t="str">
        <f>'Test Cases'!AQ14</f>
        <v>N</v>
      </c>
      <c r="Z13" s="43" t="s">
        <v>45</v>
      </c>
      <c r="AA13" s="2" t="str">
        <f>'Test Cases'!AJ14</f>
        <v>N</v>
      </c>
      <c r="AB13" s="2">
        <f>'Test Cases'!AK14</f>
        <v>0</v>
      </c>
      <c r="AC13" s="2" t="str">
        <f>'Test Cases'!AL14</f>
        <v>N</v>
      </c>
      <c r="AD13" s="2" t="str">
        <f>'Test Cases'!AM14</f>
        <v>N</v>
      </c>
      <c r="AE13" s="2">
        <f>'Test Cases'!AN14</f>
        <v>0</v>
      </c>
      <c r="AF13" s="2" t="str">
        <f>'Test Cases'!AO14</f>
        <v>N</v>
      </c>
      <c r="AG13" s="2">
        <f>IFERROR(VLOOKUP('Test Cases'!AP14,'Attribute Lists'!$B$106:$C$110,0),0)</f>
        <v>0</v>
      </c>
      <c r="AH13" s="2" t="str">
        <f>'Test Cases'!AQ14</f>
        <v>N</v>
      </c>
      <c r="AI13" s="2" t="str">
        <f>IF(VLOOKUP('Test Cases'!AR14,'Attribute Lists'!$B$16:$D$18,3,FALSE)="Y","Extended","Limited")</f>
        <v>Limited</v>
      </c>
      <c r="AJ13" s="47" t="s">
        <v>45</v>
      </c>
      <c r="AK13" s="2" t="str">
        <f>'Test Cases'!AS14</f>
        <v>N</v>
      </c>
      <c r="AL13" s="2">
        <f>SUBSTITUTE(SUBSTITUTE('Test Cases'!AT14,"R",""),",","")*1</f>
        <v>0</v>
      </c>
      <c r="AM13" s="2" t="str">
        <f>'Test Cases'!AU14</f>
        <v>N</v>
      </c>
      <c r="AN13" s="2" t="str">
        <f>'Test Cases'!A14</f>
        <v>Other</v>
      </c>
    </row>
    <row r="14" spans="1:40" x14ac:dyDescent="0.3">
      <c r="A14" s="2" t="str">
        <f>"Test case "&amp;'Test Cases'!B15</f>
        <v>Test case 13</v>
      </c>
      <c r="B14" s="2">
        <f>'Test Cases'!O15</f>
        <v>1000</v>
      </c>
      <c r="C14" s="2">
        <f>'Test Cases'!P15</f>
        <v>1000</v>
      </c>
      <c r="D14" s="2">
        <f>'Test Cases'!Q15</f>
        <v>0</v>
      </c>
      <c r="E14" s="2">
        <f>'Test Cases'!I15</f>
        <v>1</v>
      </c>
      <c r="F14" s="2">
        <f>'Test Cases'!J15</f>
        <v>1</v>
      </c>
      <c r="G14" s="2">
        <f>'Test Cases'!K15</f>
        <v>1</v>
      </c>
      <c r="H14" s="43">
        <v>0</v>
      </c>
      <c r="I14" s="44">
        <f>'Test Cases'!C15</f>
        <v>44440</v>
      </c>
      <c r="J14" s="2">
        <f>'Test Cases'!R15</f>
        <v>699</v>
      </c>
      <c r="K14" s="43" t="s">
        <v>22</v>
      </c>
      <c r="L14" s="45">
        <f>'Test Cases'!U15</f>
        <v>2000000</v>
      </c>
      <c r="M14" s="43" t="s">
        <v>387</v>
      </c>
      <c r="N14" s="2">
        <f>'Test Cases'!H15</f>
        <v>0</v>
      </c>
      <c r="O14" s="2" t="str">
        <f>VLOOKUP('Test Cases'!V15,'Attribute Lists'!$B$155:$D$166,3,FALSE)</f>
        <v>Standard</v>
      </c>
      <c r="P14" s="2" t="str">
        <f>'Test Cases'!Y15</f>
        <v>Y</v>
      </c>
      <c r="Q14" s="2" t="str">
        <f>'Test Cases'!AX15</f>
        <v>Y</v>
      </c>
      <c r="R14" s="2">
        <f>'Test Cases'!AW15</f>
        <v>63</v>
      </c>
      <c r="S14" s="43">
        <v>1</v>
      </c>
      <c r="U14" s="2" t="str">
        <f>VLOOKUP('Test Cases'!AC15,'Attribute Lists'!$B$170:$D$185,3,FALSE)</f>
        <v>No Fence / Wall</v>
      </c>
      <c r="V14" s="2" t="str">
        <f>'Test Cases'!X15</f>
        <v>Y</v>
      </c>
      <c r="W14" s="2" t="str">
        <f>VLOOKUP('Test Cases'!W15,'Attribute Lists'!$B$139:$D$151,3,FALSE)</f>
        <v>Non-standard</v>
      </c>
      <c r="X14" s="43" t="s">
        <v>388</v>
      </c>
      <c r="Y14" s="2" t="str">
        <f>'Test Cases'!AQ15</f>
        <v>N</v>
      </c>
      <c r="Z14" s="43" t="s">
        <v>45</v>
      </c>
      <c r="AA14" s="2" t="str">
        <f>'Test Cases'!AJ15</f>
        <v>N</v>
      </c>
      <c r="AB14" s="2">
        <f>'Test Cases'!AK15</f>
        <v>0</v>
      </c>
      <c r="AC14" s="2" t="str">
        <f>'Test Cases'!AL15</f>
        <v>N</v>
      </c>
      <c r="AD14" s="2" t="str">
        <f>'Test Cases'!AM15</f>
        <v>N</v>
      </c>
      <c r="AE14" s="2">
        <f>'Test Cases'!AN15</f>
        <v>0</v>
      </c>
      <c r="AF14" s="2" t="str">
        <f>'Test Cases'!AO15</f>
        <v>N</v>
      </c>
      <c r="AG14" s="2">
        <f>IFERROR(VLOOKUP('Test Cases'!AP15,'Attribute Lists'!$B$106:$C$110,0),0)</f>
        <v>0</v>
      </c>
      <c r="AH14" s="2" t="str">
        <f>'Test Cases'!AQ15</f>
        <v>N</v>
      </c>
      <c r="AI14" s="2" t="str">
        <f>IF(VLOOKUP('Test Cases'!AR15,'Attribute Lists'!$B$16:$D$18,3,FALSE)="Y","Extended","Limited")</f>
        <v>Limited</v>
      </c>
      <c r="AJ14" s="47" t="s">
        <v>45</v>
      </c>
      <c r="AK14" s="2" t="str">
        <f>'Test Cases'!AS15</f>
        <v>N</v>
      </c>
      <c r="AL14" s="2">
        <f>SUBSTITUTE(SUBSTITUTE('Test Cases'!AT15,"R",""),",","")*1</f>
        <v>0</v>
      </c>
      <c r="AM14" s="2" t="str">
        <f>'Test Cases'!AU15</f>
        <v>N</v>
      </c>
      <c r="AN14" s="2" t="str">
        <f>'Test Cases'!A15</f>
        <v>Other</v>
      </c>
    </row>
    <row r="15" spans="1:40" x14ac:dyDescent="0.3">
      <c r="A15" s="2" t="str">
        <f>"Test case "&amp;'Test Cases'!B16</f>
        <v>Test case 14</v>
      </c>
      <c r="B15" s="2">
        <f>'Test Cases'!O16</f>
        <v>1000</v>
      </c>
      <c r="C15" s="2">
        <f>'Test Cases'!P16</f>
        <v>1000</v>
      </c>
      <c r="D15" s="2">
        <f>'Test Cases'!Q16</f>
        <v>0</v>
      </c>
      <c r="E15" s="2">
        <f>'Test Cases'!I16</f>
        <v>2</v>
      </c>
      <c r="F15" s="2">
        <f>'Test Cases'!J16</f>
        <v>0</v>
      </c>
      <c r="G15" s="2">
        <f>'Test Cases'!K16</f>
        <v>0</v>
      </c>
      <c r="H15" s="43">
        <v>0</v>
      </c>
      <c r="I15" s="44">
        <f>'Test Cases'!C16</f>
        <v>44440</v>
      </c>
      <c r="J15" s="2">
        <f>'Test Cases'!R16</f>
        <v>299</v>
      </c>
      <c r="K15" s="43" t="s">
        <v>22</v>
      </c>
      <c r="L15" s="45">
        <f>'Test Cases'!U16</f>
        <v>2000000</v>
      </c>
      <c r="M15" s="43" t="s">
        <v>387</v>
      </c>
      <c r="N15" s="2">
        <f>'Test Cases'!H16</f>
        <v>0</v>
      </c>
      <c r="O15" s="2" t="str">
        <f>VLOOKUP('Test Cases'!V16,'Attribute Lists'!$B$155:$D$166,3,FALSE)</f>
        <v>Standard</v>
      </c>
      <c r="P15" s="2" t="str">
        <f>'Test Cases'!Y16</f>
        <v>Y</v>
      </c>
      <c r="Q15" s="2" t="str">
        <f>'Test Cases'!AX16</f>
        <v>N</v>
      </c>
      <c r="R15" s="2">
        <f>'Test Cases'!AW16</f>
        <v>3</v>
      </c>
      <c r="S15" s="43">
        <v>1</v>
      </c>
      <c r="U15" s="2" t="str">
        <f>VLOOKUP('Test Cases'!AC16,'Attribute Lists'!$B$170:$D$185,3,FALSE)</f>
        <v>No Fence / Wall</v>
      </c>
      <c r="V15" s="2" t="str">
        <f>'Test Cases'!X16</f>
        <v>Y</v>
      </c>
      <c r="W15" s="2" t="str">
        <f>VLOOKUP('Test Cases'!W16,'Attribute Lists'!$B$139:$D$151,3,FALSE)</f>
        <v>Non-standard</v>
      </c>
      <c r="X15" s="43" t="s">
        <v>388</v>
      </c>
      <c r="Y15" s="2" t="str">
        <f>'Test Cases'!AQ16</f>
        <v>N</v>
      </c>
      <c r="Z15" s="43" t="s">
        <v>45</v>
      </c>
      <c r="AA15" s="2" t="str">
        <f>'Test Cases'!AJ16</f>
        <v>Y</v>
      </c>
      <c r="AB15" s="2">
        <f>'Test Cases'!AK16</f>
        <v>10000</v>
      </c>
      <c r="AC15" s="2" t="str">
        <f>'Test Cases'!AL16</f>
        <v>N</v>
      </c>
      <c r="AD15" s="2" t="str">
        <f>'Test Cases'!AM16</f>
        <v>N</v>
      </c>
      <c r="AE15" s="2">
        <f>'Test Cases'!AN16</f>
        <v>0</v>
      </c>
      <c r="AF15" s="2" t="str">
        <f>'Test Cases'!AO16</f>
        <v>N</v>
      </c>
      <c r="AG15" s="2">
        <f>IFERROR(VLOOKUP('Test Cases'!AP16,'Attribute Lists'!$B$106:$C$110,0),0)</f>
        <v>0</v>
      </c>
      <c r="AH15" s="2" t="str">
        <f>'Test Cases'!AQ16</f>
        <v>N</v>
      </c>
      <c r="AI15" s="2" t="str">
        <f>IF(VLOOKUP('Test Cases'!AR16,'Attribute Lists'!$B$16:$D$18,3,FALSE)="Y","Extended","Limited")</f>
        <v>Limited</v>
      </c>
      <c r="AJ15" s="47" t="s">
        <v>45</v>
      </c>
      <c r="AK15" s="2" t="str">
        <f>'Test Cases'!AS16</f>
        <v>N</v>
      </c>
      <c r="AL15" s="2">
        <f>SUBSTITUTE(SUBSTITUTE('Test Cases'!AT16,"R",""),",","")*1</f>
        <v>0</v>
      </c>
      <c r="AM15" s="2" t="str">
        <f>'Test Cases'!AU16</f>
        <v>N</v>
      </c>
      <c r="AN15" s="2" t="str">
        <f>'Test Cases'!A16</f>
        <v>Other</v>
      </c>
    </row>
    <row r="16" spans="1:40" x14ac:dyDescent="0.3">
      <c r="A16" s="2" t="str">
        <f>"Test case "&amp;'Test Cases'!B17</f>
        <v>Test case 15</v>
      </c>
      <c r="B16" s="2">
        <f>'Test Cases'!O17</f>
        <v>1000</v>
      </c>
      <c r="C16" s="2">
        <f>'Test Cases'!P17</f>
        <v>1000</v>
      </c>
      <c r="D16" s="2">
        <f>'Test Cases'!Q17</f>
        <v>0</v>
      </c>
      <c r="E16" s="2">
        <f>'Test Cases'!I17</f>
        <v>1</v>
      </c>
      <c r="F16" s="2">
        <f>'Test Cases'!J17</f>
        <v>1</v>
      </c>
      <c r="G16" s="2">
        <f>'Test Cases'!K17</f>
        <v>0</v>
      </c>
      <c r="H16" s="43">
        <v>0</v>
      </c>
      <c r="I16" s="44">
        <f>'Test Cases'!C17</f>
        <v>44440</v>
      </c>
      <c r="J16" s="2">
        <f>'Test Cases'!R17</f>
        <v>8301</v>
      </c>
      <c r="K16" s="43" t="s">
        <v>22</v>
      </c>
      <c r="L16" s="45">
        <f>'Test Cases'!U17</f>
        <v>1100000</v>
      </c>
      <c r="M16" s="43" t="s">
        <v>387</v>
      </c>
      <c r="N16" s="2">
        <f>'Test Cases'!H17</f>
        <v>0</v>
      </c>
      <c r="O16" s="2" t="str">
        <f>VLOOKUP('Test Cases'!V17,'Attribute Lists'!$B$155:$D$166,3,FALSE)</f>
        <v>Standard</v>
      </c>
      <c r="P16" s="2" t="str">
        <f>'Test Cases'!Y17</f>
        <v>N</v>
      </c>
      <c r="Q16" s="2" t="str">
        <f>'Test Cases'!AX17</f>
        <v>N</v>
      </c>
      <c r="R16" s="2">
        <f>'Test Cases'!AW17</f>
        <v>3</v>
      </c>
      <c r="S16" s="43">
        <v>1</v>
      </c>
      <c r="U16" s="2" t="str">
        <f>VLOOKUP('Test Cases'!AC17,'Attribute Lists'!$B$170:$D$185,3,FALSE)</f>
        <v>No Fence / Wall</v>
      </c>
      <c r="V16" s="2" t="str">
        <f>'Test Cases'!X17</f>
        <v>N</v>
      </c>
      <c r="W16" s="2" t="str">
        <f>VLOOKUP('Test Cases'!W17,'Attribute Lists'!$B$139:$D$151,3,FALSE)</f>
        <v>Standard</v>
      </c>
      <c r="X16" s="43" t="s">
        <v>388</v>
      </c>
      <c r="Y16" s="2" t="str">
        <f>'Test Cases'!AQ17</f>
        <v>N</v>
      </c>
      <c r="Z16" s="43" t="s">
        <v>45</v>
      </c>
      <c r="AA16" s="2" t="str">
        <f>'Test Cases'!AJ17</f>
        <v>Y</v>
      </c>
      <c r="AB16" s="2">
        <f>'Test Cases'!AK17</f>
        <v>10000</v>
      </c>
      <c r="AC16" s="2" t="str">
        <f>'Test Cases'!AL17</f>
        <v>N</v>
      </c>
      <c r="AD16" s="2" t="str">
        <f>'Test Cases'!AM17</f>
        <v>N</v>
      </c>
      <c r="AE16" s="2">
        <f>'Test Cases'!AN17</f>
        <v>0</v>
      </c>
      <c r="AF16" s="2" t="str">
        <f>'Test Cases'!AO17</f>
        <v>N</v>
      </c>
      <c r="AG16" s="2">
        <f>IFERROR(VLOOKUP('Test Cases'!AP17,'Attribute Lists'!$B$106:$C$110,0),0)</f>
        <v>0</v>
      </c>
      <c r="AH16" s="2" t="str">
        <f>'Test Cases'!AQ17</f>
        <v>N</v>
      </c>
      <c r="AI16" s="2" t="str">
        <f>IF(VLOOKUP('Test Cases'!AR17,'Attribute Lists'!$B$16:$D$18,3,FALSE)="Y","Extended","Limited")</f>
        <v>Limited</v>
      </c>
      <c r="AJ16" s="47" t="s">
        <v>45</v>
      </c>
      <c r="AK16" s="2" t="str">
        <f>'Test Cases'!AS17</f>
        <v>N</v>
      </c>
      <c r="AL16" s="2">
        <f>SUBSTITUTE(SUBSTITUTE('Test Cases'!AT17,"R",""),",","")*1</f>
        <v>0</v>
      </c>
      <c r="AM16" s="2" t="str">
        <f>'Test Cases'!AU17</f>
        <v>N</v>
      </c>
      <c r="AN16" s="2" t="str">
        <f>'Test Cases'!A17</f>
        <v>Other</v>
      </c>
    </row>
    <row r="17" spans="1:40" x14ac:dyDescent="0.3">
      <c r="A17" s="2" t="str">
        <f>"Test case "&amp;'Test Cases'!B18</f>
        <v>Test case 16</v>
      </c>
      <c r="B17" s="2">
        <f>'Test Cases'!O18</f>
        <v>1000</v>
      </c>
      <c r="C17" s="2">
        <f>'Test Cases'!P18</f>
        <v>1000</v>
      </c>
      <c r="D17" s="2">
        <f>'Test Cases'!Q18</f>
        <v>0</v>
      </c>
      <c r="E17" s="2">
        <f>'Test Cases'!I18</f>
        <v>0</v>
      </c>
      <c r="F17" s="2">
        <f>'Test Cases'!J18</f>
        <v>2</v>
      </c>
      <c r="G17" s="2">
        <f>'Test Cases'!K18</f>
        <v>0</v>
      </c>
      <c r="H17" s="43">
        <v>0</v>
      </c>
      <c r="I17" s="44">
        <f>'Test Cases'!C18</f>
        <v>44440</v>
      </c>
      <c r="J17" s="2">
        <f>'Test Cases'!R18</f>
        <v>7441</v>
      </c>
      <c r="K17" s="43" t="s">
        <v>22</v>
      </c>
      <c r="L17" s="45">
        <f>'Test Cases'!U18</f>
        <v>2000000</v>
      </c>
      <c r="M17" s="43" t="s">
        <v>387</v>
      </c>
      <c r="N17" s="2">
        <f>'Test Cases'!H18</f>
        <v>0</v>
      </c>
      <c r="O17" s="2" t="str">
        <f>VLOOKUP('Test Cases'!V18,'Attribute Lists'!$B$155:$D$166,3,FALSE)</f>
        <v>Standard</v>
      </c>
      <c r="P17" s="2" t="str">
        <f>'Test Cases'!Y18</f>
        <v>N</v>
      </c>
      <c r="Q17" s="2" t="str">
        <f>'Test Cases'!AX18</f>
        <v>N</v>
      </c>
      <c r="R17" s="2">
        <f>'Test Cases'!AW18</f>
        <v>3</v>
      </c>
      <c r="S17" s="43">
        <v>1</v>
      </c>
      <c r="U17" s="2" t="str">
        <f>VLOOKUP('Test Cases'!AC18,'Attribute Lists'!$B$170:$D$185,3,FALSE)</f>
        <v>No Fence / Wall</v>
      </c>
      <c r="V17" s="2" t="str">
        <f>'Test Cases'!X18</f>
        <v>N</v>
      </c>
      <c r="W17" s="2" t="str">
        <f>VLOOKUP('Test Cases'!W18,'Attribute Lists'!$B$139:$D$151,3,FALSE)</f>
        <v>Brick</v>
      </c>
      <c r="X17" s="43" t="s">
        <v>388</v>
      </c>
      <c r="Y17" s="2" t="str">
        <f>'Test Cases'!AQ18</f>
        <v>N</v>
      </c>
      <c r="Z17" s="43" t="s">
        <v>45</v>
      </c>
      <c r="AA17" s="2" t="str">
        <f>'Test Cases'!AJ18</f>
        <v>N</v>
      </c>
      <c r="AB17" s="2">
        <f>'Test Cases'!AK18</f>
        <v>0</v>
      </c>
      <c r="AC17" s="2" t="str">
        <f>'Test Cases'!AL18</f>
        <v>N</v>
      </c>
      <c r="AD17" s="2" t="str">
        <f>'Test Cases'!AM18</f>
        <v>N</v>
      </c>
      <c r="AE17" s="2">
        <f>'Test Cases'!AN18</f>
        <v>0</v>
      </c>
      <c r="AF17" s="2" t="str">
        <f>'Test Cases'!AO18</f>
        <v>N</v>
      </c>
      <c r="AG17" s="2">
        <f>IFERROR(VLOOKUP('Test Cases'!AP18,'Attribute Lists'!$B$106:$C$110,0),0)</f>
        <v>0</v>
      </c>
      <c r="AH17" s="2" t="str">
        <f>'Test Cases'!AQ18</f>
        <v>N</v>
      </c>
      <c r="AI17" s="2" t="str">
        <f>IF(VLOOKUP('Test Cases'!AR18,'Attribute Lists'!$B$16:$D$18,3,FALSE)="Y","Extended","Limited")</f>
        <v>Limited</v>
      </c>
      <c r="AJ17" s="47" t="s">
        <v>45</v>
      </c>
      <c r="AK17" s="2" t="str">
        <f>'Test Cases'!AS18</f>
        <v>N</v>
      </c>
      <c r="AL17" s="2">
        <f>SUBSTITUTE(SUBSTITUTE('Test Cases'!AT18,"R",""),",","")*1</f>
        <v>0</v>
      </c>
      <c r="AM17" s="2" t="str">
        <f>'Test Cases'!AU18</f>
        <v>N</v>
      </c>
      <c r="AN17" s="2" t="str">
        <f>'Test Cases'!A18</f>
        <v>Other</v>
      </c>
    </row>
    <row r="18" spans="1:40" x14ac:dyDescent="0.3">
      <c r="A18" s="2" t="str">
        <f>"Test case "&amp;'Test Cases'!B19</f>
        <v>Test case 17</v>
      </c>
      <c r="B18" s="2">
        <f>'Test Cases'!O19</f>
        <v>1000</v>
      </c>
      <c r="C18" s="2">
        <f>'Test Cases'!P19</f>
        <v>1000</v>
      </c>
      <c r="D18" s="2">
        <f>'Test Cases'!Q19</f>
        <v>0</v>
      </c>
      <c r="E18" s="2">
        <f>'Test Cases'!I19</f>
        <v>0</v>
      </c>
      <c r="F18" s="2">
        <f>'Test Cases'!J19</f>
        <v>0</v>
      </c>
      <c r="G18" s="2">
        <f>'Test Cases'!K19</f>
        <v>0</v>
      </c>
      <c r="H18" s="43">
        <v>0</v>
      </c>
      <c r="I18" s="44">
        <f>'Test Cases'!C19</f>
        <v>44440</v>
      </c>
      <c r="J18" s="2">
        <f>'Test Cases'!R19</f>
        <v>7441</v>
      </c>
      <c r="K18" s="43" t="s">
        <v>22</v>
      </c>
      <c r="L18" s="45">
        <f>'Test Cases'!U19</f>
        <v>2000000</v>
      </c>
      <c r="M18" s="43" t="s">
        <v>387</v>
      </c>
      <c r="N18" s="2">
        <f>'Test Cases'!H19</f>
        <v>0</v>
      </c>
      <c r="O18" s="2" t="str">
        <f>VLOOKUP('Test Cases'!V19,'Attribute Lists'!$B$155:$D$166,3,FALSE)</f>
        <v>Standard</v>
      </c>
      <c r="P18" s="2" t="str">
        <f>'Test Cases'!Y19</f>
        <v>N</v>
      </c>
      <c r="Q18" s="2" t="str">
        <f>'Test Cases'!AX19</f>
        <v>N</v>
      </c>
      <c r="R18" s="2">
        <f>'Test Cases'!AW19</f>
        <v>3</v>
      </c>
      <c r="S18" s="43">
        <v>1</v>
      </c>
      <c r="U18" s="2" t="str">
        <f>VLOOKUP('Test Cases'!AC19,'Attribute Lists'!$B$170:$D$185,3,FALSE)</f>
        <v>No Fence / Wall</v>
      </c>
      <c r="V18" s="2" t="str">
        <f>'Test Cases'!X19</f>
        <v>N</v>
      </c>
      <c r="W18" s="2" t="str">
        <f>VLOOKUP('Test Cases'!W19,'Attribute Lists'!$B$139:$D$151,3,FALSE)</f>
        <v>Brick and Clay</v>
      </c>
      <c r="X18" s="43" t="s">
        <v>388</v>
      </c>
      <c r="Y18" s="2" t="str">
        <f>'Test Cases'!AQ19</f>
        <v>N</v>
      </c>
      <c r="Z18" s="43" t="s">
        <v>45</v>
      </c>
      <c r="AA18" s="2" t="str">
        <f>'Test Cases'!AJ19</f>
        <v>N</v>
      </c>
      <c r="AB18" s="2">
        <f>'Test Cases'!AK19</f>
        <v>0</v>
      </c>
      <c r="AC18" s="2" t="str">
        <f>'Test Cases'!AL19</f>
        <v>N</v>
      </c>
      <c r="AD18" s="2" t="str">
        <f>'Test Cases'!AM19</f>
        <v>N</v>
      </c>
      <c r="AE18" s="2">
        <f>'Test Cases'!AN19</f>
        <v>0</v>
      </c>
      <c r="AF18" s="2" t="str">
        <f>'Test Cases'!AO19</f>
        <v>N</v>
      </c>
      <c r="AG18" s="2">
        <f>IFERROR(VLOOKUP('Test Cases'!AP19,'Attribute Lists'!$B$106:$C$110,0),0)</f>
        <v>0</v>
      </c>
      <c r="AH18" s="2" t="str">
        <f>'Test Cases'!AQ19</f>
        <v>N</v>
      </c>
      <c r="AI18" s="2" t="str">
        <f>IF(VLOOKUP('Test Cases'!AR19,'Attribute Lists'!$B$16:$D$18,3,FALSE)="Y","Extended","Limited")</f>
        <v>Limited</v>
      </c>
      <c r="AJ18" s="47" t="s">
        <v>45</v>
      </c>
      <c r="AK18" s="2" t="str">
        <f>'Test Cases'!AS19</f>
        <v>N</v>
      </c>
      <c r="AL18" s="2">
        <f>SUBSTITUTE(SUBSTITUTE('Test Cases'!AT19,"R",""),",","")*1</f>
        <v>0</v>
      </c>
      <c r="AM18" s="2" t="str">
        <f>'Test Cases'!AU19</f>
        <v>N</v>
      </c>
      <c r="AN18" s="2" t="str">
        <f>'Test Cases'!A19</f>
        <v>Other</v>
      </c>
    </row>
    <row r="19" spans="1:40" x14ac:dyDescent="0.3">
      <c r="A19" s="2" t="str">
        <f>"Test case "&amp;'Test Cases'!B20</f>
        <v>Test case 18</v>
      </c>
      <c r="B19" s="2">
        <f>'Test Cases'!O20</f>
        <v>1000</v>
      </c>
      <c r="C19" s="2">
        <f>'Test Cases'!P20</f>
        <v>1000</v>
      </c>
      <c r="D19" s="2">
        <f>'Test Cases'!Q20</f>
        <v>0</v>
      </c>
      <c r="E19" s="2">
        <f>'Test Cases'!I20</f>
        <v>1</v>
      </c>
      <c r="F19" s="2">
        <f>'Test Cases'!J20</f>
        <v>0</v>
      </c>
      <c r="G19" s="2">
        <f>'Test Cases'!K20</f>
        <v>0</v>
      </c>
      <c r="H19" s="43">
        <v>0</v>
      </c>
      <c r="I19" s="44">
        <f>'Test Cases'!C20</f>
        <v>44440</v>
      </c>
      <c r="J19" s="2">
        <f>'Test Cases'!R20</f>
        <v>7441</v>
      </c>
      <c r="K19" s="43" t="s">
        <v>22</v>
      </c>
      <c r="L19" s="45">
        <f>'Test Cases'!U20</f>
        <v>2000000</v>
      </c>
      <c r="M19" s="43" t="s">
        <v>387</v>
      </c>
      <c r="N19" s="2">
        <f>'Test Cases'!H20</f>
        <v>0</v>
      </c>
      <c r="O19" s="2" t="str">
        <f>VLOOKUP('Test Cases'!V20,'Attribute Lists'!$B$155:$D$166,3,FALSE)</f>
        <v>Standard</v>
      </c>
      <c r="P19" s="2" t="str">
        <f>'Test Cases'!Y20</f>
        <v>N</v>
      </c>
      <c r="Q19" s="2" t="str">
        <f>'Test Cases'!AX20</f>
        <v>Y</v>
      </c>
      <c r="R19" s="2">
        <f>'Test Cases'!AW20</f>
        <v>3</v>
      </c>
      <c r="S19" s="43">
        <v>1</v>
      </c>
      <c r="U19" s="2" t="str">
        <f>VLOOKUP('Test Cases'!AC20,'Attribute Lists'!$B$170:$D$185,3,FALSE)</f>
        <v>No Fence / Wall</v>
      </c>
      <c r="V19" s="2" t="str">
        <f>'Test Cases'!X20</f>
        <v>N</v>
      </c>
      <c r="W19" s="2" t="str">
        <f>VLOOKUP('Test Cases'!W20,'Attribute Lists'!$B$139:$D$151,3,FALSE)</f>
        <v>Clay</v>
      </c>
      <c r="X19" s="43" t="s">
        <v>388</v>
      </c>
      <c r="Y19" s="2" t="str">
        <f>'Test Cases'!AQ20</f>
        <v>N</v>
      </c>
      <c r="Z19" s="43" t="s">
        <v>45</v>
      </c>
      <c r="AA19" s="2" t="str">
        <f>'Test Cases'!AJ20</f>
        <v>N</v>
      </c>
      <c r="AB19" s="2">
        <f>'Test Cases'!AK20</f>
        <v>0</v>
      </c>
      <c r="AC19" s="2" t="str">
        <f>'Test Cases'!AL20</f>
        <v>N</v>
      </c>
      <c r="AD19" s="2" t="str">
        <f>'Test Cases'!AM20</f>
        <v>N</v>
      </c>
      <c r="AE19" s="2">
        <f>'Test Cases'!AN20</f>
        <v>0</v>
      </c>
      <c r="AF19" s="2" t="str">
        <f>'Test Cases'!AO20</f>
        <v>N</v>
      </c>
      <c r="AG19" s="2">
        <f>IFERROR(VLOOKUP('Test Cases'!AP20,'Attribute Lists'!$B$106:$C$110,0),0)</f>
        <v>0</v>
      </c>
      <c r="AH19" s="2" t="str">
        <f>'Test Cases'!AQ20</f>
        <v>N</v>
      </c>
      <c r="AI19" s="2" t="str">
        <f>IF(VLOOKUP('Test Cases'!AR20,'Attribute Lists'!$B$16:$D$18,3,FALSE)="Y","Extended","Limited")</f>
        <v>Limited</v>
      </c>
      <c r="AJ19" s="47" t="s">
        <v>45</v>
      </c>
      <c r="AK19" s="2" t="str">
        <f>'Test Cases'!AS20</f>
        <v>N</v>
      </c>
      <c r="AL19" s="2">
        <f>SUBSTITUTE(SUBSTITUTE('Test Cases'!AT20,"R",""),",","")*1</f>
        <v>0</v>
      </c>
      <c r="AM19" s="2" t="str">
        <f>'Test Cases'!AU20</f>
        <v>N</v>
      </c>
      <c r="AN19" s="2" t="str">
        <f>'Test Cases'!A20</f>
        <v>Other</v>
      </c>
    </row>
    <row r="20" spans="1:40" x14ac:dyDescent="0.3">
      <c r="A20" s="2" t="str">
        <f>"Test case "&amp;'Test Cases'!B21</f>
        <v>Test case 19</v>
      </c>
      <c r="B20" s="2">
        <f>'Test Cases'!O21</f>
        <v>1000</v>
      </c>
      <c r="C20" s="2">
        <f>'Test Cases'!P21</f>
        <v>1000</v>
      </c>
      <c r="D20" s="2">
        <f>'Test Cases'!Q21</f>
        <v>0</v>
      </c>
      <c r="E20" s="2">
        <f>'Test Cases'!I21</f>
        <v>0</v>
      </c>
      <c r="F20" s="2">
        <f>'Test Cases'!J21</f>
        <v>1</v>
      </c>
      <c r="G20" s="2">
        <f>'Test Cases'!K21</f>
        <v>0</v>
      </c>
      <c r="H20" s="43">
        <v>0</v>
      </c>
      <c r="I20" s="44">
        <f>'Test Cases'!C21</f>
        <v>44440</v>
      </c>
      <c r="J20" s="2">
        <f>'Test Cases'!R21</f>
        <v>7441</v>
      </c>
      <c r="K20" s="43" t="s">
        <v>22</v>
      </c>
      <c r="L20" s="45">
        <f>'Test Cases'!U21</f>
        <v>2000000</v>
      </c>
      <c r="M20" s="43" t="s">
        <v>387</v>
      </c>
      <c r="N20" s="2">
        <f>'Test Cases'!H21</f>
        <v>0</v>
      </c>
      <c r="O20" s="2" t="str">
        <f>VLOOKUP('Test Cases'!V21,'Attribute Lists'!$B$155:$D$166,3,FALSE)</f>
        <v>Standard</v>
      </c>
      <c r="P20" s="2" t="str">
        <f>'Test Cases'!Y21</f>
        <v>N</v>
      </c>
      <c r="Q20" s="2" t="str">
        <f>'Test Cases'!AX21</f>
        <v>N</v>
      </c>
      <c r="R20" s="2">
        <f>'Test Cases'!AW21</f>
        <v>3</v>
      </c>
      <c r="S20" s="43">
        <v>1</v>
      </c>
      <c r="T20" s="43">
        <v>1</v>
      </c>
      <c r="U20" s="2" t="str">
        <f>VLOOKUP('Test Cases'!AC21,'Attribute Lists'!$B$170:$D$185,3,FALSE)</f>
        <v>No Fence / Wall</v>
      </c>
      <c r="V20" s="2" t="str">
        <f>'Test Cases'!X21</f>
        <v>N</v>
      </c>
      <c r="W20" s="2" t="str">
        <f>VLOOKUP('Test Cases'!W21,'Attribute Lists'!$B$139:$D$151,3,FALSE)</f>
        <v>Concrete</v>
      </c>
      <c r="X20" s="43" t="s">
        <v>388</v>
      </c>
      <c r="Y20" s="2" t="str">
        <f>'Test Cases'!AQ21</f>
        <v>N</v>
      </c>
      <c r="Z20" s="43" t="s">
        <v>45</v>
      </c>
      <c r="AA20" s="2" t="str">
        <f>'Test Cases'!AJ21</f>
        <v>N</v>
      </c>
      <c r="AB20" s="2">
        <f>'Test Cases'!AK21</f>
        <v>0</v>
      </c>
      <c r="AC20" s="2" t="str">
        <f>'Test Cases'!AL21</f>
        <v>N</v>
      </c>
      <c r="AD20" s="2" t="str">
        <f>'Test Cases'!AM21</f>
        <v>Y</v>
      </c>
      <c r="AE20" s="2">
        <f>'Test Cases'!AN21</f>
        <v>20000</v>
      </c>
      <c r="AF20" s="2" t="str">
        <f>'Test Cases'!AO21</f>
        <v>N</v>
      </c>
      <c r="AG20" s="2">
        <f>IFERROR(VLOOKUP('Test Cases'!AP21,'Attribute Lists'!$B$106:$C$110,0),0)</f>
        <v>0</v>
      </c>
      <c r="AH20" s="2" t="str">
        <f>'Test Cases'!AQ21</f>
        <v>N</v>
      </c>
      <c r="AI20" s="2" t="str">
        <f>IF(VLOOKUP('Test Cases'!AR21,'Attribute Lists'!$B$16:$D$18,3,FALSE)="Y","Extended","Limited")</f>
        <v>Limited</v>
      </c>
      <c r="AJ20" s="47" t="s">
        <v>45</v>
      </c>
      <c r="AK20" s="2" t="str">
        <f>'Test Cases'!AS21</f>
        <v>N</v>
      </c>
      <c r="AL20" s="2">
        <f>SUBSTITUTE(SUBSTITUTE('Test Cases'!AT21,"R",""),",","")*1</f>
        <v>0</v>
      </c>
      <c r="AM20" s="2" t="str">
        <f>'Test Cases'!AU21</f>
        <v>N</v>
      </c>
      <c r="AN20" s="2" t="str">
        <f>'Test Cases'!A21</f>
        <v>Other</v>
      </c>
    </row>
    <row r="21" spans="1:40" x14ac:dyDescent="0.3">
      <c r="A21" s="2" t="str">
        <f>"Test case "&amp;'Test Cases'!B22</f>
        <v>Test case 20</v>
      </c>
      <c r="B21" s="2">
        <f>'Test Cases'!O22</f>
        <v>1000</v>
      </c>
      <c r="C21" s="2">
        <f>'Test Cases'!P22</f>
        <v>1000</v>
      </c>
      <c r="D21" s="2">
        <f>'Test Cases'!Q22</f>
        <v>0</v>
      </c>
      <c r="E21" s="2">
        <f>'Test Cases'!I22</f>
        <v>0</v>
      </c>
      <c r="F21" s="2">
        <f>'Test Cases'!J22</f>
        <v>0</v>
      </c>
      <c r="G21" s="2">
        <f>'Test Cases'!K22</f>
        <v>1</v>
      </c>
      <c r="H21" s="43">
        <v>0</v>
      </c>
      <c r="I21" s="44">
        <f>'Test Cases'!C22</f>
        <v>44440</v>
      </c>
      <c r="J21" s="2">
        <f>'Test Cases'!R22</f>
        <v>7441</v>
      </c>
      <c r="K21" s="43" t="s">
        <v>22</v>
      </c>
      <c r="L21" s="45">
        <f>'Test Cases'!U22</f>
        <v>2000000</v>
      </c>
      <c r="M21" s="43" t="s">
        <v>387</v>
      </c>
      <c r="N21" s="2">
        <f>'Test Cases'!H22</f>
        <v>0</v>
      </c>
      <c r="O21" s="2" t="str">
        <f>VLOOKUP('Test Cases'!V22,'Attribute Lists'!$B$155:$D$166,3,FALSE)</f>
        <v>Standard</v>
      </c>
      <c r="P21" s="2" t="str">
        <f>'Test Cases'!Y22</f>
        <v>Y</v>
      </c>
      <c r="Q21" s="2" t="str">
        <f>'Test Cases'!AX22</f>
        <v>N</v>
      </c>
      <c r="R21" s="2">
        <f>'Test Cases'!AW22</f>
        <v>3</v>
      </c>
      <c r="S21" s="43">
        <v>1</v>
      </c>
      <c r="T21" s="43">
        <v>1</v>
      </c>
      <c r="U21" s="2" t="str">
        <f>VLOOKUP('Test Cases'!AC22,'Attribute Lists'!$B$170:$D$185,3,FALSE)</f>
        <v>No Fence / Wall</v>
      </c>
      <c r="V21" s="2" t="str">
        <f>'Test Cases'!X22</f>
        <v>Y</v>
      </c>
      <c r="W21" s="2" t="str">
        <f>VLOOKUP('Test Cases'!W22,'Attribute Lists'!$B$139:$D$151,3,FALSE)</f>
        <v>Non-standard</v>
      </c>
      <c r="X21" s="43" t="s">
        <v>388</v>
      </c>
      <c r="Y21" s="2" t="str">
        <f>'Test Cases'!AQ22</f>
        <v>N</v>
      </c>
      <c r="Z21" s="43" t="s">
        <v>45</v>
      </c>
      <c r="AA21" s="2" t="str">
        <f>'Test Cases'!AJ22</f>
        <v>N</v>
      </c>
      <c r="AB21" s="2">
        <f>'Test Cases'!AK22</f>
        <v>0</v>
      </c>
      <c r="AC21" s="2" t="str">
        <f>'Test Cases'!AL22</f>
        <v>N</v>
      </c>
      <c r="AD21" s="2" t="str">
        <f>'Test Cases'!AM22</f>
        <v>N</v>
      </c>
      <c r="AE21" s="2">
        <f>'Test Cases'!AN22</f>
        <v>0</v>
      </c>
      <c r="AF21" s="2" t="str">
        <f>'Test Cases'!AO22</f>
        <v>Y</v>
      </c>
      <c r="AG21" s="2">
        <f>IFERROR(VLOOKUP('Test Cases'!AP22,'Attribute Lists'!$B$106:$C$110,0),0)</f>
        <v>0</v>
      </c>
      <c r="AH21" s="2" t="str">
        <f>'Test Cases'!AQ22</f>
        <v>N</v>
      </c>
      <c r="AI21" s="2" t="str">
        <f>IF(VLOOKUP('Test Cases'!AR22,'Attribute Lists'!$B$16:$D$18,3,FALSE)="Y","Extended","Limited")</f>
        <v>Limited</v>
      </c>
      <c r="AJ21" s="47" t="s">
        <v>45</v>
      </c>
      <c r="AK21" s="2" t="str">
        <f>'Test Cases'!AS22</f>
        <v>N</v>
      </c>
      <c r="AL21" s="2">
        <f>SUBSTITUTE(SUBSTITUTE('Test Cases'!AT22,"R",""),",","")*1</f>
        <v>0</v>
      </c>
      <c r="AM21" s="2" t="str">
        <f>'Test Cases'!AU22</f>
        <v>N</v>
      </c>
      <c r="AN21" s="2" t="str">
        <f>'Test Cases'!A22</f>
        <v>Other</v>
      </c>
    </row>
    <row r="22" spans="1:40" x14ac:dyDescent="0.3">
      <c r="A22" s="2" t="str">
        <f>"Test case "&amp;'Test Cases'!B23</f>
        <v>Test case 21</v>
      </c>
      <c r="B22" s="2">
        <f>'Test Cases'!O23</f>
        <v>1000</v>
      </c>
      <c r="C22" s="2">
        <f>'Test Cases'!P23</f>
        <v>1000</v>
      </c>
      <c r="D22" s="2">
        <f>'Test Cases'!Q23</f>
        <v>0</v>
      </c>
      <c r="E22" s="2">
        <f>'Test Cases'!I23</f>
        <v>1</v>
      </c>
      <c r="F22" s="2">
        <f>'Test Cases'!J23</f>
        <v>1</v>
      </c>
      <c r="G22" s="2">
        <f>'Test Cases'!K23</f>
        <v>1</v>
      </c>
      <c r="H22" s="43">
        <v>0</v>
      </c>
      <c r="I22" s="44">
        <f>'Test Cases'!C23</f>
        <v>44440</v>
      </c>
      <c r="J22" s="2">
        <f>'Test Cases'!R23</f>
        <v>7441</v>
      </c>
      <c r="K22" s="43" t="s">
        <v>22</v>
      </c>
      <c r="L22" s="45">
        <f>'Test Cases'!U23</f>
        <v>2000000</v>
      </c>
      <c r="M22" s="43" t="s">
        <v>387</v>
      </c>
      <c r="N22" s="2">
        <f>'Test Cases'!H23</f>
        <v>0</v>
      </c>
      <c r="O22" s="2" t="str">
        <f>VLOOKUP('Test Cases'!V23,'Attribute Lists'!$B$155:$D$166,3,FALSE)</f>
        <v>Standard</v>
      </c>
      <c r="P22" s="2" t="str">
        <f>'Test Cases'!Y23</f>
        <v>N</v>
      </c>
      <c r="Q22" s="2" t="str">
        <f>'Test Cases'!AX23</f>
        <v>Y</v>
      </c>
      <c r="R22" s="2">
        <f>'Test Cases'!AW23</f>
        <v>63</v>
      </c>
      <c r="S22" s="43">
        <v>1</v>
      </c>
      <c r="T22" s="43">
        <v>1</v>
      </c>
      <c r="U22" s="2" t="str">
        <f>VLOOKUP('Test Cases'!AC23,'Attribute Lists'!$B$170:$D$185,3,FALSE)</f>
        <v>No Fence / Wall</v>
      </c>
      <c r="V22" s="2" t="str">
        <f>'Test Cases'!X23</f>
        <v>N</v>
      </c>
      <c r="W22" s="2" t="str">
        <f>VLOOKUP('Test Cases'!W23,'Attribute Lists'!$B$139:$D$151,3,FALSE)</f>
        <v>Other</v>
      </c>
      <c r="X22" s="43" t="s">
        <v>388</v>
      </c>
      <c r="Y22" s="2" t="str">
        <f>'Test Cases'!AQ23</f>
        <v>N</v>
      </c>
      <c r="Z22" s="43" t="s">
        <v>45</v>
      </c>
      <c r="AA22" s="2" t="str">
        <f>'Test Cases'!AJ23</f>
        <v>N</v>
      </c>
      <c r="AB22" s="2">
        <f>'Test Cases'!AK23</f>
        <v>0</v>
      </c>
      <c r="AC22" s="2" t="str">
        <f>'Test Cases'!AL23</f>
        <v>N</v>
      </c>
      <c r="AD22" s="2" t="str">
        <f>'Test Cases'!AM23</f>
        <v>N</v>
      </c>
      <c r="AE22" s="2">
        <f>'Test Cases'!AN23</f>
        <v>0</v>
      </c>
      <c r="AF22" s="2" t="str">
        <f>'Test Cases'!AO23</f>
        <v>Y</v>
      </c>
      <c r="AG22" s="2">
        <f>IFERROR(VLOOKUP('Test Cases'!AP23,'Attribute Lists'!$B$106:$C$110,0),0)</f>
        <v>0</v>
      </c>
      <c r="AH22" s="2" t="str">
        <f>'Test Cases'!AQ23</f>
        <v>N</v>
      </c>
      <c r="AI22" s="2" t="str">
        <f>IF(VLOOKUP('Test Cases'!AR23,'Attribute Lists'!$B$16:$D$18,3,FALSE)="Y","Extended","Limited")</f>
        <v>Limited</v>
      </c>
      <c r="AJ22" s="47" t="s">
        <v>45</v>
      </c>
      <c r="AK22" s="2" t="str">
        <f>'Test Cases'!AS23</f>
        <v>N</v>
      </c>
      <c r="AL22" s="2">
        <f>SUBSTITUTE(SUBSTITUTE('Test Cases'!AT23,"R",""),",","")*1</f>
        <v>0</v>
      </c>
      <c r="AM22" s="2" t="str">
        <f>'Test Cases'!AU23</f>
        <v>N</v>
      </c>
      <c r="AN22" s="2" t="str">
        <f>'Test Cases'!A23</f>
        <v>Other</v>
      </c>
    </row>
    <row r="23" spans="1:40" x14ac:dyDescent="0.3">
      <c r="A23" s="2" t="str">
        <f>"Test case "&amp;'Test Cases'!B24</f>
        <v>Test case 22</v>
      </c>
      <c r="B23" s="2">
        <f>'Test Cases'!O24</f>
        <v>1000</v>
      </c>
      <c r="C23" s="2">
        <f>'Test Cases'!P24</f>
        <v>1000</v>
      </c>
      <c r="D23" s="2">
        <f>'Test Cases'!Q24</f>
        <v>0</v>
      </c>
      <c r="E23" s="2">
        <f>'Test Cases'!I24</f>
        <v>2</v>
      </c>
      <c r="F23" s="2">
        <f>'Test Cases'!J24</f>
        <v>0</v>
      </c>
      <c r="G23" s="2">
        <f>'Test Cases'!K24</f>
        <v>0</v>
      </c>
      <c r="H23" s="43">
        <v>0</v>
      </c>
      <c r="I23" s="44">
        <f>'Test Cases'!C24</f>
        <v>44440</v>
      </c>
      <c r="J23" s="2">
        <f>'Test Cases'!R24</f>
        <v>7441</v>
      </c>
      <c r="K23" s="43" t="s">
        <v>22</v>
      </c>
      <c r="L23" s="45">
        <f>'Test Cases'!U24</f>
        <v>2000000</v>
      </c>
      <c r="M23" s="43" t="s">
        <v>387</v>
      </c>
      <c r="N23" s="2">
        <f>'Test Cases'!H24</f>
        <v>0</v>
      </c>
      <c r="O23" s="2" t="str">
        <f>VLOOKUP('Test Cases'!V24,'Attribute Lists'!$B$155:$D$166,3,FALSE)</f>
        <v>Standard</v>
      </c>
      <c r="P23" s="2" t="str">
        <f>'Test Cases'!Y24</f>
        <v>N</v>
      </c>
      <c r="Q23" s="2" t="str">
        <f>'Test Cases'!AX24</f>
        <v>N</v>
      </c>
      <c r="R23" s="2">
        <f>'Test Cases'!AW24</f>
        <v>3</v>
      </c>
      <c r="S23" s="43">
        <v>1</v>
      </c>
      <c r="T23" s="43">
        <v>1</v>
      </c>
      <c r="U23" s="2" t="str">
        <f>VLOOKUP('Test Cases'!AC24,'Attribute Lists'!$B$170:$D$185,3,FALSE)</f>
        <v>No Fence / Wall</v>
      </c>
      <c r="V23" s="2" t="str">
        <f>'Test Cases'!X24</f>
        <v>N</v>
      </c>
      <c r="W23" s="2" t="str">
        <f>VLOOKUP('Test Cases'!W24,'Attribute Lists'!$B$139:$D$151,3,FALSE)</f>
        <v>Standard</v>
      </c>
      <c r="X23" s="43" t="s">
        <v>388</v>
      </c>
      <c r="Y23" s="2" t="str">
        <f>'Test Cases'!AQ24</f>
        <v>N</v>
      </c>
      <c r="Z23" s="43" t="s">
        <v>45</v>
      </c>
      <c r="AA23" s="2" t="str">
        <f>'Test Cases'!AJ24</f>
        <v>N</v>
      </c>
      <c r="AB23" s="2">
        <f>'Test Cases'!AK24</f>
        <v>0</v>
      </c>
      <c r="AC23" s="2" t="str">
        <f>'Test Cases'!AL24</f>
        <v>N</v>
      </c>
      <c r="AD23" s="2" t="str">
        <f>'Test Cases'!AM24</f>
        <v>N</v>
      </c>
      <c r="AE23" s="2">
        <f>'Test Cases'!AN24</f>
        <v>0</v>
      </c>
      <c r="AF23" s="2" t="str">
        <f>'Test Cases'!AO24</f>
        <v>N</v>
      </c>
      <c r="AG23" s="2">
        <f>IFERROR(VLOOKUP('Test Cases'!AP24,'Attribute Lists'!$B$106:$C$110,0),0)</f>
        <v>0</v>
      </c>
      <c r="AH23" s="2" t="str">
        <f>'Test Cases'!AQ24</f>
        <v>N</v>
      </c>
      <c r="AI23" s="2" t="str">
        <f>IF(VLOOKUP('Test Cases'!AR24,'Attribute Lists'!$B$16:$D$18,3,FALSE)="Y","Extended","Limited")</f>
        <v>Limited</v>
      </c>
      <c r="AJ23" s="47" t="s">
        <v>45</v>
      </c>
      <c r="AK23" s="2" t="str">
        <f>'Test Cases'!AS24</f>
        <v>N</v>
      </c>
      <c r="AL23" s="2">
        <f>SUBSTITUTE(SUBSTITUTE('Test Cases'!AT24,"R",""),",","")*1</f>
        <v>0</v>
      </c>
      <c r="AM23" s="2" t="str">
        <f>'Test Cases'!AU24</f>
        <v>N</v>
      </c>
      <c r="AN23" s="2" t="str">
        <f>'Test Cases'!A24</f>
        <v>Other</v>
      </c>
    </row>
    <row r="24" spans="1:40" x14ac:dyDescent="0.3">
      <c r="A24" s="2" t="str">
        <f>"Test case "&amp;'Test Cases'!B25</f>
        <v>Test case 23</v>
      </c>
      <c r="B24" s="2">
        <f>'Test Cases'!O25</f>
        <v>1000</v>
      </c>
      <c r="C24" s="2">
        <f>'Test Cases'!P25</f>
        <v>1000</v>
      </c>
      <c r="D24" s="2">
        <f>'Test Cases'!Q25</f>
        <v>0</v>
      </c>
      <c r="E24" s="2">
        <f>'Test Cases'!I25</f>
        <v>1</v>
      </c>
      <c r="F24" s="2">
        <f>'Test Cases'!J25</f>
        <v>1</v>
      </c>
      <c r="G24" s="2">
        <f>'Test Cases'!K25</f>
        <v>0</v>
      </c>
      <c r="H24" s="43">
        <v>0</v>
      </c>
      <c r="I24" s="44">
        <f>'Test Cases'!C25</f>
        <v>44440</v>
      </c>
      <c r="J24" s="2">
        <f>'Test Cases'!R25</f>
        <v>7441</v>
      </c>
      <c r="K24" s="43" t="s">
        <v>22</v>
      </c>
      <c r="L24" s="45">
        <f>'Test Cases'!U25</f>
        <v>2000000</v>
      </c>
      <c r="M24" s="43" t="s">
        <v>387</v>
      </c>
      <c r="N24" s="2">
        <f>'Test Cases'!H25</f>
        <v>0</v>
      </c>
      <c r="O24" s="2" t="str">
        <f>VLOOKUP('Test Cases'!V25,'Attribute Lists'!$B$155:$D$166,3,FALSE)</f>
        <v>Standard</v>
      </c>
      <c r="P24" s="2" t="str">
        <f>'Test Cases'!Y25</f>
        <v>N</v>
      </c>
      <c r="Q24" s="2" t="str">
        <f>'Test Cases'!AX25</f>
        <v>N</v>
      </c>
      <c r="R24" s="2">
        <f>'Test Cases'!AW25</f>
        <v>3</v>
      </c>
      <c r="S24" s="43">
        <v>1</v>
      </c>
      <c r="T24" s="43">
        <v>1</v>
      </c>
      <c r="U24" s="2" t="str">
        <f>VLOOKUP('Test Cases'!AC25,'Attribute Lists'!$B$170:$D$185,3,FALSE)</f>
        <v>No Fence / Wall</v>
      </c>
      <c r="V24" s="2" t="str">
        <f>'Test Cases'!X25</f>
        <v>N</v>
      </c>
      <c r="W24" s="2" t="str">
        <f>VLOOKUP('Test Cases'!W25,'Attribute Lists'!$B$139:$D$151,3,FALSE)</f>
        <v>Stone</v>
      </c>
      <c r="X24" s="43" t="s">
        <v>388</v>
      </c>
      <c r="Y24" s="2" t="str">
        <f>'Test Cases'!AQ25</f>
        <v>N</v>
      </c>
      <c r="Z24" s="43" t="s">
        <v>45</v>
      </c>
      <c r="AA24" s="2" t="str">
        <f>'Test Cases'!AJ25</f>
        <v>N</v>
      </c>
      <c r="AB24" s="2">
        <f>'Test Cases'!AK25</f>
        <v>0</v>
      </c>
      <c r="AC24" s="2" t="str">
        <f>'Test Cases'!AL25</f>
        <v>N</v>
      </c>
      <c r="AD24" s="2" t="str">
        <f>'Test Cases'!AM25</f>
        <v>N</v>
      </c>
      <c r="AE24" s="2">
        <f>'Test Cases'!AN25</f>
        <v>0</v>
      </c>
      <c r="AF24" s="2" t="str">
        <f>'Test Cases'!AO25</f>
        <v>N</v>
      </c>
      <c r="AG24" s="2">
        <f>IFERROR(VLOOKUP('Test Cases'!AP25,'Attribute Lists'!$B$106:$C$110,0),0)</f>
        <v>0</v>
      </c>
      <c r="AH24" s="2" t="str">
        <f>'Test Cases'!AQ25</f>
        <v>N</v>
      </c>
      <c r="AI24" s="2" t="str">
        <f>IF(VLOOKUP('Test Cases'!AR25,'Attribute Lists'!$B$16:$D$18,3,FALSE)="Y","Extended","Limited")</f>
        <v>Limited</v>
      </c>
      <c r="AJ24" s="47" t="s">
        <v>45</v>
      </c>
      <c r="AK24" s="2" t="str">
        <f>'Test Cases'!AS25</f>
        <v>N</v>
      </c>
      <c r="AL24" s="2">
        <f>SUBSTITUTE(SUBSTITUTE('Test Cases'!AT25,"R",""),",","")*1</f>
        <v>0</v>
      </c>
      <c r="AM24" s="2" t="str">
        <f>'Test Cases'!AU25</f>
        <v>N</v>
      </c>
      <c r="AN24" s="2" t="str">
        <f>'Test Cases'!A25</f>
        <v>Other</v>
      </c>
    </row>
    <row r="25" spans="1:40" x14ac:dyDescent="0.3">
      <c r="A25" s="2" t="str">
        <f>"Test case "&amp;'Test Cases'!B26</f>
        <v>Test case 24</v>
      </c>
      <c r="B25" s="2">
        <f>'Test Cases'!O26</f>
        <v>1000</v>
      </c>
      <c r="C25" s="2">
        <f>'Test Cases'!P26</f>
        <v>1000</v>
      </c>
      <c r="D25" s="2">
        <f>'Test Cases'!Q26</f>
        <v>0</v>
      </c>
      <c r="E25" s="2">
        <f>'Test Cases'!I26</f>
        <v>0</v>
      </c>
      <c r="F25" s="2">
        <f>'Test Cases'!J26</f>
        <v>2</v>
      </c>
      <c r="G25" s="2">
        <f>'Test Cases'!K26</f>
        <v>0</v>
      </c>
      <c r="H25" s="43">
        <v>0</v>
      </c>
      <c r="I25" s="44">
        <f>'Test Cases'!C26</f>
        <v>44440</v>
      </c>
      <c r="J25" s="2">
        <f>'Test Cases'!R26</f>
        <v>7441</v>
      </c>
      <c r="K25" s="43" t="s">
        <v>22</v>
      </c>
      <c r="L25" s="45">
        <f>'Test Cases'!U26</f>
        <v>2000000</v>
      </c>
      <c r="M25" s="43" t="s">
        <v>387</v>
      </c>
      <c r="N25" s="2">
        <f>'Test Cases'!H26</f>
        <v>0</v>
      </c>
      <c r="O25" s="2" t="str">
        <f>VLOOKUP('Test Cases'!V26,'Attribute Lists'!$B$155:$D$166,3,FALSE)</f>
        <v>Standard</v>
      </c>
      <c r="P25" s="2" t="str">
        <f>'Test Cases'!Y26</f>
        <v>N</v>
      </c>
      <c r="Q25" s="2" t="str">
        <f>'Test Cases'!AX26</f>
        <v>N</v>
      </c>
      <c r="R25" s="2">
        <f>'Test Cases'!AW26</f>
        <v>3</v>
      </c>
      <c r="S25" s="43">
        <v>1</v>
      </c>
      <c r="T25" s="43">
        <v>1</v>
      </c>
      <c r="U25" s="2" t="str">
        <f>VLOOKUP('Test Cases'!AC26,'Attribute Lists'!$B$170:$D$185,3,FALSE)</f>
        <v>No Fence / Wall</v>
      </c>
      <c r="V25" s="2" t="str">
        <f>'Test Cases'!X26</f>
        <v>N</v>
      </c>
      <c r="W25" s="2" t="str">
        <f>VLOOKUP('Test Cases'!W26,'Attribute Lists'!$B$139:$D$151,3,FALSE)</f>
        <v>Timber</v>
      </c>
      <c r="X25" s="43" t="s">
        <v>388</v>
      </c>
      <c r="Y25" s="2" t="str">
        <f>'Test Cases'!AQ26</f>
        <v>N</v>
      </c>
      <c r="Z25" s="43" t="s">
        <v>45</v>
      </c>
      <c r="AA25" s="2" t="str">
        <f>'Test Cases'!AJ26</f>
        <v>N</v>
      </c>
      <c r="AB25" s="2">
        <f>'Test Cases'!AK26</f>
        <v>0</v>
      </c>
      <c r="AC25" s="2" t="str">
        <f>'Test Cases'!AL26</f>
        <v>N</v>
      </c>
      <c r="AD25" s="2" t="str">
        <f>'Test Cases'!AM26</f>
        <v>N</v>
      </c>
      <c r="AE25" s="2">
        <f>'Test Cases'!AN26</f>
        <v>0</v>
      </c>
      <c r="AF25" s="2" t="str">
        <f>'Test Cases'!AO26</f>
        <v>N</v>
      </c>
      <c r="AG25" s="2">
        <f>IFERROR(VLOOKUP('Test Cases'!AP26,'Attribute Lists'!$B$106:$C$110,0),0)</f>
        <v>0</v>
      </c>
      <c r="AH25" s="2" t="str">
        <f>'Test Cases'!AQ26</f>
        <v>N</v>
      </c>
      <c r="AI25" s="2" t="str">
        <f>IF(VLOOKUP('Test Cases'!AR26,'Attribute Lists'!$B$16:$D$18,3,FALSE)="Y","Extended","Limited")</f>
        <v>Limited</v>
      </c>
      <c r="AJ25" s="47" t="s">
        <v>45</v>
      </c>
      <c r="AK25" s="2" t="str">
        <f>'Test Cases'!AS26</f>
        <v>N</v>
      </c>
      <c r="AL25" s="2">
        <f>SUBSTITUTE(SUBSTITUTE('Test Cases'!AT26,"R",""),",","")*1</f>
        <v>0</v>
      </c>
      <c r="AM25" s="2" t="str">
        <f>'Test Cases'!AU26</f>
        <v>N</v>
      </c>
      <c r="AN25" s="2" t="str">
        <f>'Test Cases'!A26</f>
        <v>Other</v>
      </c>
    </row>
    <row r="26" spans="1:40" x14ac:dyDescent="0.3">
      <c r="A26" s="2" t="str">
        <f>"Test case "&amp;'Test Cases'!B27</f>
        <v>Test case 25</v>
      </c>
      <c r="B26" s="2">
        <f>'Test Cases'!O27</f>
        <v>1000</v>
      </c>
      <c r="C26" s="2">
        <f>'Test Cases'!P27</f>
        <v>1000</v>
      </c>
      <c r="D26" s="2">
        <f>'Test Cases'!Q27</f>
        <v>0</v>
      </c>
      <c r="E26" s="2">
        <f>'Test Cases'!I27</f>
        <v>0</v>
      </c>
      <c r="F26" s="2">
        <f>'Test Cases'!J27</f>
        <v>0</v>
      </c>
      <c r="G26" s="2">
        <f>'Test Cases'!K27</f>
        <v>0</v>
      </c>
      <c r="H26" s="43">
        <v>0</v>
      </c>
      <c r="I26" s="44">
        <f>'Test Cases'!C27</f>
        <v>44440</v>
      </c>
      <c r="J26" s="2">
        <f>'Test Cases'!R27</f>
        <v>7441</v>
      </c>
      <c r="K26" s="43" t="s">
        <v>22</v>
      </c>
      <c r="L26" s="45">
        <f>'Test Cases'!U27</f>
        <v>2000000</v>
      </c>
      <c r="M26" s="43" t="s">
        <v>387</v>
      </c>
      <c r="N26" s="2">
        <f>'Test Cases'!H27</f>
        <v>0</v>
      </c>
      <c r="O26" s="2" t="str">
        <f>VLOOKUP('Test Cases'!V27,'Attribute Lists'!$B$155:$D$166,3,FALSE)</f>
        <v>Standard</v>
      </c>
      <c r="P26" s="2" t="str">
        <f>'Test Cases'!Y27</f>
        <v>N</v>
      </c>
      <c r="Q26" s="2" t="str">
        <f>'Test Cases'!AX27</f>
        <v>N</v>
      </c>
      <c r="R26" s="2">
        <f>'Test Cases'!AW27</f>
        <v>3</v>
      </c>
      <c r="S26" s="43">
        <v>1</v>
      </c>
      <c r="T26" s="43">
        <v>1</v>
      </c>
      <c r="U26" s="2" t="str">
        <f>VLOOKUP('Test Cases'!AC27,'Attribute Lists'!$B$170:$D$185,3,FALSE)</f>
        <v>No Fence / Wall</v>
      </c>
      <c r="V26" s="2" t="str">
        <f>'Test Cases'!X27</f>
        <v>N</v>
      </c>
      <c r="W26" s="2" t="str">
        <f>VLOOKUP('Test Cases'!W27,'Attribute Lists'!$B$139:$D$151,3,FALSE)</f>
        <v>Wood and Brick</v>
      </c>
      <c r="X26" s="43" t="s">
        <v>388</v>
      </c>
      <c r="Y26" s="2" t="str">
        <f>'Test Cases'!AQ27</f>
        <v>Y</v>
      </c>
      <c r="Z26" s="43" t="s">
        <v>45</v>
      </c>
      <c r="AA26" s="2" t="str">
        <f>'Test Cases'!AJ27</f>
        <v>Y</v>
      </c>
      <c r="AB26" s="2">
        <f>'Test Cases'!AK27</f>
        <v>10000</v>
      </c>
      <c r="AC26" s="2" t="str">
        <f>'Test Cases'!AL27</f>
        <v>Y</v>
      </c>
      <c r="AD26" s="2" t="str">
        <f>'Test Cases'!AM27</f>
        <v>Y</v>
      </c>
      <c r="AE26" s="2">
        <f>'Test Cases'!AN27</f>
        <v>20000</v>
      </c>
      <c r="AF26" s="2" t="str">
        <f>'Test Cases'!AO27</f>
        <v>Y</v>
      </c>
      <c r="AG26" s="2">
        <f>IFERROR(VLOOKUP('Test Cases'!AP27,'Attribute Lists'!$B$106:$C$110,0),0)</f>
        <v>0</v>
      </c>
      <c r="AH26" s="2" t="str">
        <f>'Test Cases'!AQ27</f>
        <v>Y</v>
      </c>
      <c r="AI26" s="2" t="str">
        <f>IF(VLOOKUP('Test Cases'!AR27,'Attribute Lists'!$B$16:$D$18,3,FALSE)="Y","Extended","Limited")</f>
        <v>Extended</v>
      </c>
      <c r="AJ26" s="47" t="s">
        <v>45</v>
      </c>
      <c r="AK26" s="2" t="str">
        <f>'Test Cases'!AS27</f>
        <v>Y</v>
      </c>
      <c r="AL26" s="2">
        <f>SUBSTITUTE(SUBSTITUTE('Test Cases'!AT27,"R",""),",","")*1</f>
        <v>10000</v>
      </c>
      <c r="AM26" s="2" t="str">
        <f>'Test Cases'!AU27</f>
        <v>N</v>
      </c>
      <c r="AN26" s="2" t="str">
        <f>'Test Cases'!A27</f>
        <v>Other</v>
      </c>
    </row>
    <row r="27" spans="1:40" x14ac:dyDescent="0.3">
      <c r="A27" s="2" t="str">
        <f>"Test case "&amp;'Test Cases'!B28</f>
        <v>Test case 26</v>
      </c>
      <c r="B27" s="2">
        <f>'Test Cases'!O28</f>
        <v>1000</v>
      </c>
      <c r="C27" s="2">
        <f>'Test Cases'!P28</f>
        <v>1000</v>
      </c>
      <c r="D27" s="2">
        <f>'Test Cases'!Q28</f>
        <v>0</v>
      </c>
      <c r="E27" s="2">
        <f>'Test Cases'!I28</f>
        <v>1</v>
      </c>
      <c r="F27" s="2">
        <f>'Test Cases'!J28</f>
        <v>0</v>
      </c>
      <c r="G27" s="2">
        <f>'Test Cases'!K28</f>
        <v>0</v>
      </c>
      <c r="H27" s="43">
        <v>0</v>
      </c>
      <c r="I27" s="44">
        <f>'Test Cases'!C28</f>
        <v>44440</v>
      </c>
      <c r="J27" s="2">
        <f>'Test Cases'!R28</f>
        <v>7780</v>
      </c>
      <c r="K27" s="43" t="s">
        <v>22</v>
      </c>
      <c r="L27" s="45">
        <f>'Test Cases'!U28</f>
        <v>2000000</v>
      </c>
      <c r="M27" s="43" t="s">
        <v>387</v>
      </c>
      <c r="N27" s="2">
        <f>'Test Cases'!H28</f>
        <v>0</v>
      </c>
      <c r="O27" s="2" t="str">
        <f>VLOOKUP('Test Cases'!V28,'Attribute Lists'!$B$155:$D$166,3,FALSE)</f>
        <v>Standard</v>
      </c>
      <c r="P27" s="2" t="str">
        <f>'Test Cases'!Y28</f>
        <v>N</v>
      </c>
      <c r="Q27" s="2" t="str">
        <f>'Test Cases'!AX28</f>
        <v>Y</v>
      </c>
      <c r="R27" s="2">
        <f>'Test Cases'!AW28</f>
        <v>3</v>
      </c>
      <c r="S27" s="43">
        <v>1</v>
      </c>
      <c r="T27" s="43">
        <v>1</v>
      </c>
      <c r="U27" s="2" t="str">
        <f>VLOOKUP('Test Cases'!AC28,'Attribute Lists'!$B$170:$D$185,3,FALSE)</f>
        <v>No Fence / Wall</v>
      </c>
      <c r="V27" s="2" t="str">
        <f>'Test Cases'!X28</f>
        <v>N</v>
      </c>
      <c r="W27" s="2" t="str">
        <f>VLOOKUP('Test Cases'!W28,'Attribute Lists'!$B$139:$D$151,3,FALSE)</f>
        <v>Run-Off</v>
      </c>
      <c r="X27" s="43" t="s">
        <v>388</v>
      </c>
      <c r="Y27" s="2" t="str">
        <f>'Test Cases'!AQ28</f>
        <v>Y</v>
      </c>
      <c r="Z27" s="43" t="s">
        <v>45</v>
      </c>
      <c r="AA27" s="2" t="str">
        <f>'Test Cases'!AJ28</f>
        <v>N</v>
      </c>
      <c r="AB27" s="2">
        <f>'Test Cases'!AK28</f>
        <v>0</v>
      </c>
      <c r="AC27" s="2" t="str">
        <f>'Test Cases'!AL28</f>
        <v>N</v>
      </c>
      <c r="AD27" s="2" t="str">
        <f>'Test Cases'!AM28</f>
        <v>N</v>
      </c>
      <c r="AE27" s="2">
        <f>'Test Cases'!AN28</f>
        <v>0</v>
      </c>
      <c r="AF27" s="2" t="str">
        <f>'Test Cases'!AO28</f>
        <v>N</v>
      </c>
      <c r="AG27" s="2">
        <f>IFERROR(VLOOKUP('Test Cases'!AP28,'Attribute Lists'!$B$106:$C$110,0),0)</f>
        <v>0</v>
      </c>
      <c r="AH27" s="2" t="str">
        <f>'Test Cases'!AQ28</f>
        <v>Y</v>
      </c>
      <c r="AI27" s="2" t="str">
        <f>IF(VLOOKUP('Test Cases'!AR28,'Attribute Lists'!$B$16:$D$18,3,FALSE)="Y","Extended","Limited")</f>
        <v>Extended</v>
      </c>
      <c r="AJ27" s="47" t="s">
        <v>45</v>
      </c>
      <c r="AK27" s="2" t="str">
        <f>'Test Cases'!AS28</f>
        <v>N</v>
      </c>
      <c r="AL27" s="2">
        <f>SUBSTITUTE(SUBSTITUTE('Test Cases'!AT28,"R",""),",","")*1</f>
        <v>30000</v>
      </c>
      <c r="AM27" s="2" t="str">
        <f>'Test Cases'!AU28</f>
        <v>N</v>
      </c>
      <c r="AN27" s="2" t="str">
        <f>'Test Cases'!A28</f>
        <v>Other</v>
      </c>
    </row>
    <row r="28" spans="1:40" x14ac:dyDescent="0.3">
      <c r="A28" s="2" t="str">
        <f>"Test case "&amp;'Test Cases'!B29</f>
        <v>Test case 27</v>
      </c>
      <c r="B28" s="2">
        <f>'Test Cases'!O29</f>
        <v>1000</v>
      </c>
      <c r="C28" s="2">
        <f>'Test Cases'!P29</f>
        <v>1000</v>
      </c>
      <c r="D28" s="2">
        <f>'Test Cases'!Q29</f>
        <v>0</v>
      </c>
      <c r="E28" s="2">
        <f>'Test Cases'!I29</f>
        <v>0</v>
      </c>
      <c r="F28" s="2">
        <f>'Test Cases'!J29</f>
        <v>1</v>
      </c>
      <c r="G28" s="2">
        <f>'Test Cases'!K29</f>
        <v>0</v>
      </c>
      <c r="H28" s="43">
        <v>0</v>
      </c>
      <c r="I28" s="44">
        <f>'Test Cases'!C29</f>
        <v>44440</v>
      </c>
      <c r="J28" s="2">
        <f>'Test Cases'!R29</f>
        <v>2170</v>
      </c>
      <c r="K28" s="43" t="s">
        <v>22</v>
      </c>
      <c r="L28" s="45">
        <f>'Test Cases'!U29</f>
        <v>2000000</v>
      </c>
      <c r="M28" s="43" t="s">
        <v>387</v>
      </c>
      <c r="N28" s="2">
        <f>'Test Cases'!H29</f>
        <v>0</v>
      </c>
      <c r="O28" s="2" t="str">
        <f>VLOOKUP('Test Cases'!V29,'Attribute Lists'!$B$155:$D$166,3,FALSE)</f>
        <v>Standard</v>
      </c>
      <c r="P28" s="2" t="str">
        <f>'Test Cases'!Y29</f>
        <v>N</v>
      </c>
      <c r="Q28" s="2" t="str">
        <f>'Test Cases'!AX29</f>
        <v>N</v>
      </c>
      <c r="R28" s="2">
        <f>'Test Cases'!AW29</f>
        <v>3</v>
      </c>
      <c r="S28" s="43">
        <v>1</v>
      </c>
      <c r="T28" s="43">
        <v>1</v>
      </c>
      <c r="U28" s="2" t="str">
        <f>VLOOKUP('Test Cases'!AC29,'Attribute Lists'!$B$170:$D$185,3,FALSE)</f>
        <v>No Fence / Wall</v>
      </c>
      <c r="V28" s="2" t="str">
        <f>'Test Cases'!X29</f>
        <v>N</v>
      </c>
      <c r="W28" s="2" t="str">
        <f>VLOOKUP('Test Cases'!W29,'Attribute Lists'!$B$139:$D$151,3,FALSE)</f>
        <v>Asbestos</v>
      </c>
      <c r="X28" s="43" t="s">
        <v>388</v>
      </c>
      <c r="Y28" s="2" t="str">
        <f>'Test Cases'!AQ29</f>
        <v>N</v>
      </c>
      <c r="Z28" s="43" t="s">
        <v>45</v>
      </c>
      <c r="AA28" s="2" t="str">
        <f>'Test Cases'!AJ29</f>
        <v>N</v>
      </c>
      <c r="AB28" s="2">
        <f>'Test Cases'!AK29</f>
        <v>0</v>
      </c>
      <c r="AC28" s="2" t="str">
        <f>'Test Cases'!AL29</f>
        <v>N</v>
      </c>
      <c r="AD28" s="2" t="str">
        <f>'Test Cases'!AM29</f>
        <v>N</v>
      </c>
      <c r="AE28" s="2">
        <f>'Test Cases'!AN29</f>
        <v>0</v>
      </c>
      <c r="AF28" s="2" t="str">
        <f>'Test Cases'!AO29</f>
        <v>N</v>
      </c>
      <c r="AG28" s="2">
        <f>IFERROR(VLOOKUP('Test Cases'!AP29,'Attribute Lists'!$B$106:$C$110,0),0)</f>
        <v>0</v>
      </c>
      <c r="AH28" s="2" t="str">
        <f>'Test Cases'!AQ29</f>
        <v>N</v>
      </c>
      <c r="AI28" s="2" t="str">
        <f>IF(VLOOKUP('Test Cases'!AR29,'Attribute Lists'!$B$16:$D$18,3,FALSE)="Y","Extended","Limited")</f>
        <v>Limited</v>
      </c>
      <c r="AJ28" s="47" t="s">
        <v>45</v>
      </c>
      <c r="AK28" s="2" t="str">
        <f>'Test Cases'!AS29</f>
        <v>N</v>
      </c>
      <c r="AL28" s="2">
        <f>SUBSTITUTE(SUBSTITUTE('Test Cases'!AT29,"R",""),",","")*1</f>
        <v>50000</v>
      </c>
      <c r="AM28" s="2" t="str">
        <f>'Test Cases'!AU29</f>
        <v>N</v>
      </c>
      <c r="AN28" s="2" t="str">
        <f>'Test Cases'!A29</f>
        <v>Other</v>
      </c>
    </row>
    <row r="29" spans="1:40" x14ac:dyDescent="0.3">
      <c r="A29" s="2" t="str">
        <f>"Test case "&amp;'Test Cases'!B30</f>
        <v>Test case 28</v>
      </c>
      <c r="B29" s="2">
        <f>'Test Cases'!O30</f>
        <v>1000</v>
      </c>
      <c r="C29" s="2">
        <f>'Test Cases'!P30</f>
        <v>1000</v>
      </c>
      <c r="D29" s="2">
        <f>'Test Cases'!Q30</f>
        <v>0</v>
      </c>
      <c r="E29" s="2">
        <f>'Test Cases'!I30</f>
        <v>0</v>
      </c>
      <c r="F29" s="2">
        <f>'Test Cases'!J30</f>
        <v>0</v>
      </c>
      <c r="G29" s="2">
        <f>'Test Cases'!K30</f>
        <v>1</v>
      </c>
      <c r="H29" s="43">
        <v>0</v>
      </c>
      <c r="I29" s="44">
        <f>'Test Cases'!C30</f>
        <v>44440</v>
      </c>
      <c r="J29" s="2">
        <f>'Test Cases'!R30</f>
        <v>2170</v>
      </c>
      <c r="K29" s="43" t="s">
        <v>22</v>
      </c>
      <c r="L29" s="45">
        <f>'Test Cases'!U30</f>
        <v>2000000</v>
      </c>
      <c r="M29" s="43" t="s">
        <v>387</v>
      </c>
      <c r="N29" s="2">
        <f>'Test Cases'!H30</f>
        <v>0</v>
      </c>
      <c r="O29" s="2" t="str">
        <f>VLOOKUP('Test Cases'!V30,'Attribute Lists'!$B$155:$D$166,3,FALSE)</f>
        <v>Standard</v>
      </c>
      <c r="P29" s="2" t="str">
        <f>'Test Cases'!Y30</f>
        <v>N</v>
      </c>
      <c r="Q29" s="2" t="str">
        <f>'Test Cases'!AX30</f>
        <v>N</v>
      </c>
      <c r="R29" s="2">
        <f>'Test Cases'!AW30</f>
        <v>3</v>
      </c>
      <c r="S29" s="43">
        <v>1</v>
      </c>
      <c r="T29" s="43">
        <v>1</v>
      </c>
      <c r="U29" s="2" t="str">
        <f>VLOOKUP('Test Cases'!AC30,'Attribute Lists'!$B$170:$D$185,3,FALSE)</f>
        <v>No Fence / Wall</v>
      </c>
      <c r="V29" s="2" t="str">
        <f>'Test Cases'!X30</f>
        <v>N</v>
      </c>
      <c r="W29" s="2" t="str">
        <f>VLOOKUP('Test Cases'!W30,'Attribute Lists'!$B$139:$D$151,3,FALSE)</f>
        <v>Timber frame with Gypsum cladding</v>
      </c>
      <c r="X29" s="43" t="s">
        <v>388</v>
      </c>
      <c r="Y29" s="2" t="str">
        <f>'Test Cases'!AQ30</f>
        <v>N</v>
      </c>
      <c r="Z29" s="43" t="s">
        <v>45</v>
      </c>
      <c r="AA29" s="2" t="str">
        <f>'Test Cases'!AJ30</f>
        <v>N</v>
      </c>
      <c r="AB29" s="2">
        <f>'Test Cases'!AK30</f>
        <v>0</v>
      </c>
      <c r="AC29" s="2" t="str">
        <f>'Test Cases'!AL30</f>
        <v>N</v>
      </c>
      <c r="AD29" s="2" t="str">
        <f>'Test Cases'!AM30</f>
        <v>N</v>
      </c>
      <c r="AE29" s="2">
        <f>'Test Cases'!AN30</f>
        <v>0</v>
      </c>
      <c r="AF29" s="2" t="str">
        <f>'Test Cases'!AO30</f>
        <v>N</v>
      </c>
      <c r="AG29" s="2">
        <f>IFERROR(VLOOKUP('Test Cases'!AP30,'Attribute Lists'!$B$106:$C$110,0),0)</f>
        <v>0</v>
      </c>
      <c r="AH29" s="2" t="str">
        <f>'Test Cases'!AQ30</f>
        <v>N</v>
      </c>
      <c r="AI29" s="2" t="str">
        <f>IF(VLOOKUP('Test Cases'!AR30,'Attribute Lists'!$B$16:$D$18,3,FALSE)="Y","Extended","Limited")</f>
        <v>Limited</v>
      </c>
      <c r="AJ29" s="47" t="s">
        <v>45</v>
      </c>
      <c r="AK29" s="2" t="str">
        <f>'Test Cases'!AS30</f>
        <v>N</v>
      </c>
      <c r="AL29" s="2">
        <f>SUBSTITUTE(SUBSTITUTE('Test Cases'!AT30,"R",""),",","")*1</f>
        <v>100000</v>
      </c>
      <c r="AM29" s="2" t="str">
        <f>'Test Cases'!AU30</f>
        <v>N</v>
      </c>
      <c r="AN29" s="2" t="str">
        <f>'Test Cases'!A30</f>
        <v>Other</v>
      </c>
    </row>
    <row r="30" spans="1:40" x14ac:dyDescent="0.3">
      <c r="A30" s="2" t="str">
        <f>"Test case "&amp;'Test Cases'!B31</f>
        <v>Test case 29</v>
      </c>
      <c r="B30" s="2">
        <f>'Test Cases'!O31</f>
        <v>1000</v>
      </c>
      <c r="C30" s="2">
        <f>'Test Cases'!P31</f>
        <v>1000</v>
      </c>
      <c r="D30" s="2">
        <f>'Test Cases'!Q31</f>
        <v>0</v>
      </c>
      <c r="E30" s="2">
        <f>'Test Cases'!I31</f>
        <v>1</v>
      </c>
      <c r="F30" s="2">
        <f>'Test Cases'!J31</f>
        <v>1</v>
      </c>
      <c r="G30" s="2">
        <f>'Test Cases'!K31</f>
        <v>1</v>
      </c>
      <c r="H30" s="43">
        <v>0</v>
      </c>
      <c r="I30" s="44">
        <f>'Test Cases'!C31</f>
        <v>44440</v>
      </c>
      <c r="J30" s="2">
        <f>'Test Cases'!R31</f>
        <v>157</v>
      </c>
      <c r="K30" s="43" t="s">
        <v>22</v>
      </c>
      <c r="L30" s="45">
        <f>'Test Cases'!U31</f>
        <v>2000000</v>
      </c>
      <c r="M30" s="43" t="s">
        <v>387</v>
      </c>
      <c r="N30" s="2">
        <f>'Test Cases'!H31</f>
        <v>0</v>
      </c>
      <c r="O30" s="2" t="str">
        <f>VLOOKUP('Test Cases'!V31,'Attribute Lists'!$B$155:$D$166,3,FALSE)</f>
        <v>Standard</v>
      </c>
      <c r="P30" s="2" t="str">
        <f>'Test Cases'!Y31</f>
        <v>N</v>
      </c>
      <c r="Q30" s="2" t="str">
        <f>'Test Cases'!AX31</f>
        <v>Y</v>
      </c>
      <c r="R30" s="2">
        <f>'Test Cases'!AW31</f>
        <v>63</v>
      </c>
      <c r="S30" s="43">
        <v>1</v>
      </c>
      <c r="T30" s="43">
        <v>1</v>
      </c>
      <c r="U30" s="2" t="str">
        <f>VLOOKUP('Test Cases'!AC31,'Attribute Lists'!$B$170:$D$185,3,FALSE)</f>
        <v>No Fence / Wall</v>
      </c>
      <c r="V30" s="2" t="str">
        <f>'Test Cases'!X31</f>
        <v>N</v>
      </c>
      <c r="W30" s="2" t="str">
        <f>VLOOKUP('Test Cases'!W31,'Attribute Lists'!$B$139:$D$151,3,FALSE)</f>
        <v>Standard</v>
      </c>
      <c r="X30" s="43" t="s">
        <v>388</v>
      </c>
      <c r="Y30" s="2" t="str">
        <f>'Test Cases'!AQ31</f>
        <v>N</v>
      </c>
      <c r="Z30" s="43" t="s">
        <v>45</v>
      </c>
      <c r="AA30" s="2" t="str">
        <f>'Test Cases'!AJ31</f>
        <v>N</v>
      </c>
      <c r="AB30" s="2">
        <f>'Test Cases'!AK31</f>
        <v>0</v>
      </c>
      <c r="AC30" s="2" t="str">
        <f>'Test Cases'!AL31</f>
        <v>N</v>
      </c>
      <c r="AD30" s="2" t="str">
        <f>'Test Cases'!AM31</f>
        <v>N</v>
      </c>
      <c r="AE30" s="2">
        <f>'Test Cases'!AN31</f>
        <v>0</v>
      </c>
      <c r="AF30" s="2" t="str">
        <f>'Test Cases'!AO31</f>
        <v>N</v>
      </c>
      <c r="AG30" s="2">
        <f>IFERROR(VLOOKUP('Test Cases'!AP31,'Attribute Lists'!$B$106:$C$110,0),0)</f>
        <v>0</v>
      </c>
      <c r="AH30" s="2" t="str">
        <f>'Test Cases'!AQ31</f>
        <v>N</v>
      </c>
      <c r="AI30" s="2" t="str">
        <f>IF(VLOOKUP('Test Cases'!AR31,'Attribute Lists'!$B$16:$D$18,3,FALSE)="Y","Extended","Limited")</f>
        <v>Limited</v>
      </c>
      <c r="AJ30" s="47" t="s">
        <v>45</v>
      </c>
      <c r="AK30" s="2" t="str">
        <f>'Test Cases'!AS31</f>
        <v>N</v>
      </c>
      <c r="AL30" s="2">
        <f>SUBSTITUTE(SUBSTITUTE('Test Cases'!AT31,"R",""),",","")*1</f>
        <v>250000</v>
      </c>
      <c r="AM30" s="2" t="str">
        <f>'Test Cases'!AU31</f>
        <v>N</v>
      </c>
      <c r="AN30" s="2" t="str">
        <f>'Test Cases'!A31</f>
        <v>Other</v>
      </c>
    </row>
    <row r="31" spans="1:40" x14ac:dyDescent="0.3">
      <c r="A31" s="2" t="str">
        <f>"Test case "&amp;'Test Cases'!B32</f>
        <v>Test case 30</v>
      </c>
      <c r="B31" s="2">
        <f>'Test Cases'!O32</f>
        <v>1000</v>
      </c>
      <c r="C31" s="2">
        <f>'Test Cases'!P32</f>
        <v>1000</v>
      </c>
      <c r="D31" s="2">
        <f>'Test Cases'!Q32</f>
        <v>0</v>
      </c>
      <c r="E31" s="2">
        <f>'Test Cases'!I32</f>
        <v>2</v>
      </c>
      <c r="F31" s="2">
        <f>'Test Cases'!J32</f>
        <v>0</v>
      </c>
      <c r="G31" s="2">
        <f>'Test Cases'!K32</f>
        <v>0</v>
      </c>
      <c r="H31" s="43">
        <v>0</v>
      </c>
      <c r="I31" s="44">
        <f>'Test Cases'!C32</f>
        <v>44440</v>
      </c>
      <c r="J31" s="2">
        <f>'Test Cases'!R32</f>
        <v>1459</v>
      </c>
      <c r="K31" s="43" t="s">
        <v>22</v>
      </c>
      <c r="L31" s="45">
        <f>'Test Cases'!U32</f>
        <v>2000000</v>
      </c>
      <c r="M31" s="43" t="s">
        <v>387</v>
      </c>
      <c r="N31" s="2">
        <f>'Test Cases'!H32</f>
        <v>0</v>
      </c>
      <c r="O31" s="2" t="str">
        <f>VLOOKUP('Test Cases'!V32,'Attribute Lists'!$B$155:$D$166,3,FALSE)</f>
        <v>Standard</v>
      </c>
      <c r="P31" s="2" t="str">
        <f>'Test Cases'!Y32</f>
        <v>N</v>
      </c>
      <c r="Q31" s="2" t="str">
        <f>'Test Cases'!AX32</f>
        <v>N</v>
      </c>
      <c r="R31" s="2">
        <f>'Test Cases'!AW32</f>
        <v>3</v>
      </c>
      <c r="S31" s="43">
        <v>1</v>
      </c>
      <c r="T31" s="43">
        <v>1</v>
      </c>
      <c r="U31" s="2" t="str">
        <f>VLOOKUP('Test Cases'!AC32,'Attribute Lists'!$B$170:$D$185,3,FALSE)</f>
        <v>No Fence / Wall</v>
      </c>
      <c r="V31" s="2" t="str">
        <f>'Test Cases'!X32</f>
        <v>N</v>
      </c>
      <c r="W31" s="2" t="str">
        <f>VLOOKUP('Test Cases'!W32,'Attribute Lists'!$B$139:$D$151,3,FALSE)</f>
        <v>Standard</v>
      </c>
      <c r="X31" s="43" t="s">
        <v>388</v>
      </c>
      <c r="Y31" s="2" t="str">
        <f>'Test Cases'!AQ32</f>
        <v>N</v>
      </c>
      <c r="Z31" s="43" t="s">
        <v>45</v>
      </c>
      <c r="AA31" s="2" t="str">
        <f>'Test Cases'!AJ32</f>
        <v>N</v>
      </c>
      <c r="AB31" s="2">
        <f>'Test Cases'!AK32</f>
        <v>0</v>
      </c>
      <c r="AC31" s="2" t="str">
        <f>'Test Cases'!AL32</f>
        <v>N</v>
      </c>
      <c r="AD31" s="2" t="str">
        <f>'Test Cases'!AM32</f>
        <v>N</v>
      </c>
      <c r="AE31" s="2">
        <f>'Test Cases'!AN32</f>
        <v>0</v>
      </c>
      <c r="AF31" s="2" t="str">
        <f>'Test Cases'!AO32</f>
        <v>N</v>
      </c>
      <c r="AG31" s="2">
        <f>IFERROR(VLOOKUP('Test Cases'!AP32,'Attribute Lists'!$B$106:$C$110,0),0)</f>
        <v>0</v>
      </c>
      <c r="AH31" s="2" t="str">
        <f>'Test Cases'!AQ32</f>
        <v>N</v>
      </c>
      <c r="AI31" s="2" t="str">
        <f>IF(VLOOKUP('Test Cases'!AR32,'Attribute Lists'!$B$16:$D$18,3,FALSE)="Y","Extended","Limited")</f>
        <v>Limited</v>
      </c>
      <c r="AJ31" s="47" t="s">
        <v>45</v>
      </c>
      <c r="AK31" s="2" t="str">
        <f>'Test Cases'!AS32</f>
        <v>N</v>
      </c>
      <c r="AL31" s="2">
        <f>SUBSTITUTE(SUBSTITUTE('Test Cases'!AT32,"R",""),",","")*1</f>
        <v>0</v>
      </c>
      <c r="AM31" s="2" t="str">
        <f>'Test Cases'!AU32</f>
        <v>Y</v>
      </c>
      <c r="AN31" s="2" t="str">
        <f>'Test Cases'!A32</f>
        <v>Other</v>
      </c>
    </row>
    <row r="32" spans="1:40" x14ac:dyDescent="0.3">
      <c r="A32" s="2" t="str">
        <f>"Test case "&amp;'Test Cases'!B33</f>
        <v>Test case 31</v>
      </c>
      <c r="B32" s="2">
        <f>'Test Cases'!O33</f>
        <v>1000</v>
      </c>
      <c r="C32" s="2">
        <f>'Test Cases'!P33</f>
        <v>1000</v>
      </c>
      <c r="D32" s="2">
        <f>'Test Cases'!Q33</f>
        <v>0</v>
      </c>
      <c r="E32" s="2">
        <f>'Test Cases'!I33</f>
        <v>1</v>
      </c>
      <c r="F32" s="2">
        <f>'Test Cases'!J33</f>
        <v>1</v>
      </c>
      <c r="G32" s="2">
        <f>'Test Cases'!K33</f>
        <v>0</v>
      </c>
      <c r="H32" s="43">
        <v>0</v>
      </c>
      <c r="I32" s="44">
        <f>'Test Cases'!C33</f>
        <v>44440</v>
      </c>
      <c r="J32" s="2">
        <f>'Test Cases'!R33</f>
        <v>2090</v>
      </c>
      <c r="K32" s="43" t="s">
        <v>22</v>
      </c>
      <c r="L32" s="45">
        <f>'Test Cases'!U33</f>
        <v>2000000</v>
      </c>
      <c r="M32" s="43" t="s">
        <v>387</v>
      </c>
      <c r="N32" s="2">
        <f>'Test Cases'!H33</f>
        <v>0</v>
      </c>
      <c r="O32" s="2" t="str">
        <f>VLOOKUP('Test Cases'!V33,'Attribute Lists'!$B$155:$D$166,3,FALSE)</f>
        <v>Standard</v>
      </c>
      <c r="P32" s="2" t="str">
        <f>'Test Cases'!Y33</f>
        <v>Y</v>
      </c>
      <c r="Q32" s="2" t="str">
        <f>'Test Cases'!AX33</f>
        <v>N</v>
      </c>
      <c r="R32" s="2">
        <f>'Test Cases'!AW33</f>
        <v>3</v>
      </c>
      <c r="S32" s="43">
        <v>1</v>
      </c>
      <c r="T32" s="43">
        <v>1</v>
      </c>
      <c r="U32" s="2" t="str">
        <f>VLOOKUP('Test Cases'!AC33,'Attribute Lists'!$B$170:$D$185,3,FALSE)</f>
        <v>No Fence / Wall</v>
      </c>
      <c r="V32" s="2" t="str">
        <f>'Test Cases'!X33</f>
        <v>Y</v>
      </c>
      <c r="W32" s="2" t="str">
        <f>VLOOKUP('Test Cases'!W33,'Attribute Lists'!$B$139:$D$151,3,FALSE)</f>
        <v>Non-standard</v>
      </c>
      <c r="X32" s="43" t="s">
        <v>388</v>
      </c>
      <c r="Y32" s="2" t="str">
        <f>'Test Cases'!AQ33</f>
        <v>N</v>
      </c>
      <c r="Z32" s="43" t="s">
        <v>45</v>
      </c>
      <c r="AA32" s="2" t="str">
        <f>'Test Cases'!AJ33</f>
        <v>N</v>
      </c>
      <c r="AB32" s="2">
        <f>'Test Cases'!AK33</f>
        <v>0</v>
      </c>
      <c r="AC32" s="2" t="str">
        <f>'Test Cases'!AL33</f>
        <v>N</v>
      </c>
      <c r="AD32" s="2" t="str">
        <f>'Test Cases'!AM33</f>
        <v>N</v>
      </c>
      <c r="AE32" s="2">
        <f>'Test Cases'!AN33</f>
        <v>0</v>
      </c>
      <c r="AF32" s="2" t="str">
        <f>'Test Cases'!AO33</f>
        <v>N</v>
      </c>
      <c r="AG32" s="2">
        <f>IFERROR(VLOOKUP('Test Cases'!AP33,'Attribute Lists'!$B$106:$C$110,0),0)</f>
        <v>0</v>
      </c>
      <c r="AH32" s="2" t="str">
        <f>'Test Cases'!AQ33</f>
        <v>N</v>
      </c>
      <c r="AI32" s="2" t="str">
        <f>IF(VLOOKUP('Test Cases'!AR33,'Attribute Lists'!$B$16:$D$18,3,FALSE)="Y","Extended","Limited")</f>
        <v>Limited</v>
      </c>
      <c r="AJ32" s="47" t="s">
        <v>45</v>
      </c>
      <c r="AK32" s="2" t="str">
        <f>'Test Cases'!AS33</f>
        <v>N</v>
      </c>
      <c r="AL32" s="2">
        <f>SUBSTITUTE(SUBSTITUTE('Test Cases'!AT33,"R",""),",","")*1</f>
        <v>0</v>
      </c>
      <c r="AM32" s="2" t="str">
        <f>'Test Cases'!AU33</f>
        <v>N</v>
      </c>
      <c r="AN32" s="2" t="str">
        <f>'Test Cases'!A33</f>
        <v>Other</v>
      </c>
    </row>
    <row r="33" spans="1:40" x14ac:dyDescent="0.3">
      <c r="A33" s="2" t="str">
        <f>"Test case "&amp;'Test Cases'!B34</f>
        <v>Test case 32</v>
      </c>
      <c r="B33" s="2">
        <f>'Test Cases'!O34</f>
        <v>1000</v>
      </c>
      <c r="C33" s="2">
        <f>'Test Cases'!P34</f>
        <v>1000</v>
      </c>
      <c r="D33" s="2">
        <f>'Test Cases'!Q34</f>
        <v>0</v>
      </c>
      <c r="E33" s="2">
        <f>'Test Cases'!I34</f>
        <v>0</v>
      </c>
      <c r="F33" s="2">
        <f>'Test Cases'!J34</f>
        <v>2</v>
      </c>
      <c r="G33" s="2">
        <f>'Test Cases'!K34</f>
        <v>0</v>
      </c>
      <c r="H33" s="43">
        <v>0</v>
      </c>
      <c r="I33" s="44">
        <f>'Test Cases'!C34</f>
        <v>44440</v>
      </c>
      <c r="J33" s="2">
        <f>'Test Cases'!R34</f>
        <v>5252</v>
      </c>
      <c r="K33" s="43" t="s">
        <v>22</v>
      </c>
      <c r="L33" s="45">
        <f>'Test Cases'!U34</f>
        <v>2000000</v>
      </c>
      <c r="M33" s="43" t="s">
        <v>387</v>
      </c>
      <c r="N33" s="2">
        <f>'Test Cases'!H34</f>
        <v>0</v>
      </c>
      <c r="O33" s="2" t="str">
        <f>VLOOKUP('Test Cases'!V34,'Attribute Lists'!$B$155:$D$166,3,FALSE)</f>
        <v>Standard</v>
      </c>
      <c r="P33" s="2" t="str">
        <f>'Test Cases'!Y34</f>
        <v>N</v>
      </c>
      <c r="Q33" s="2" t="str">
        <f>'Test Cases'!AX34</f>
        <v>N</v>
      </c>
      <c r="R33" s="2">
        <f>'Test Cases'!AW34</f>
        <v>3</v>
      </c>
      <c r="S33" s="43">
        <v>1</v>
      </c>
      <c r="T33" s="43">
        <v>1</v>
      </c>
      <c r="U33" s="2" t="str">
        <f>VLOOKUP('Test Cases'!AC34,'Attribute Lists'!$B$170:$D$185,3,FALSE)</f>
        <v>No Fence / Wall</v>
      </c>
      <c r="V33" s="2" t="str">
        <f>'Test Cases'!X34</f>
        <v>Y</v>
      </c>
      <c r="W33" s="2" t="str">
        <f>VLOOKUP('Test Cases'!W34,'Attribute Lists'!$B$139:$D$151,3,FALSE)</f>
        <v>Non-standard</v>
      </c>
      <c r="X33" s="43" t="s">
        <v>388</v>
      </c>
      <c r="Y33" s="2" t="str">
        <f>'Test Cases'!AQ34</f>
        <v>N</v>
      </c>
      <c r="Z33" s="43" t="s">
        <v>45</v>
      </c>
      <c r="AA33" s="2" t="str">
        <f>'Test Cases'!AJ34</f>
        <v>N</v>
      </c>
      <c r="AB33" s="2">
        <f>'Test Cases'!AK34</f>
        <v>0</v>
      </c>
      <c r="AC33" s="2" t="str">
        <f>'Test Cases'!AL34</f>
        <v>N</v>
      </c>
      <c r="AD33" s="2" t="str">
        <f>'Test Cases'!AM34</f>
        <v>N</v>
      </c>
      <c r="AE33" s="2">
        <f>'Test Cases'!AN34</f>
        <v>0</v>
      </c>
      <c r="AF33" s="2" t="str">
        <f>'Test Cases'!AO34</f>
        <v>N</v>
      </c>
      <c r="AG33" s="2">
        <f>IFERROR(VLOOKUP('Test Cases'!AP34,'Attribute Lists'!$B$106:$C$110,0),0)</f>
        <v>0</v>
      </c>
      <c r="AH33" s="2" t="str">
        <f>'Test Cases'!AQ34</f>
        <v>N</v>
      </c>
      <c r="AI33" s="2" t="str">
        <f>IF(VLOOKUP('Test Cases'!AR34,'Attribute Lists'!$B$16:$D$18,3,FALSE)="Y","Extended","Limited")</f>
        <v>Limited</v>
      </c>
      <c r="AJ33" s="47" t="s">
        <v>45</v>
      </c>
      <c r="AK33" s="2" t="str">
        <f>'Test Cases'!AS34</f>
        <v>N</v>
      </c>
      <c r="AL33" s="2">
        <f>SUBSTITUTE(SUBSTITUTE('Test Cases'!AT34,"R",""),",","")*1</f>
        <v>0</v>
      </c>
      <c r="AM33" s="2" t="str">
        <f>'Test Cases'!AU34</f>
        <v>N</v>
      </c>
      <c r="AN33" s="2" t="str">
        <f>'Test Cases'!A34</f>
        <v>Other</v>
      </c>
    </row>
    <row r="34" spans="1:40" x14ac:dyDescent="0.3">
      <c r="A34" s="2" t="str">
        <f>"Test case "&amp;'Test Cases'!B35</f>
        <v>Test case 33</v>
      </c>
      <c r="B34" s="2">
        <f>'Test Cases'!O35</f>
        <v>1000</v>
      </c>
      <c r="C34" s="2">
        <f>'Test Cases'!P35</f>
        <v>1000</v>
      </c>
      <c r="D34" s="2">
        <f>'Test Cases'!Q35</f>
        <v>0</v>
      </c>
      <c r="E34" s="2">
        <f>'Test Cases'!I35</f>
        <v>0</v>
      </c>
      <c r="F34" s="2">
        <f>'Test Cases'!J35</f>
        <v>0</v>
      </c>
      <c r="G34" s="2">
        <f>'Test Cases'!K35</f>
        <v>0</v>
      </c>
      <c r="H34" s="43">
        <v>0</v>
      </c>
      <c r="I34" s="44">
        <f>'Test Cases'!C35</f>
        <v>44440</v>
      </c>
      <c r="J34" s="2">
        <f>'Test Cases'!R35</f>
        <v>5252</v>
      </c>
      <c r="K34" s="43" t="s">
        <v>22</v>
      </c>
      <c r="L34" s="45">
        <f>'Test Cases'!U35</f>
        <v>2000000</v>
      </c>
      <c r="M34" s="43" t="s">
        <v>387</v>
      </c>
      <c r="N34" s="2">
        <f>'Test Cases'!H35</f>
        <v>0</v>
      </c>
      <c r="O34" s="2" t="str">
        <f>VLOOKUP('Test Cases'!V35,'Attribute Lists'!$B$155:$D$166,3,FALSE)</f>
        <v>Asbestos</v>
      </c>
      <c r="P34" s="2" t="str">
        <f>'Test Cases'!Y35</f>
        <v>N</v>
      </c>
      <c r="Q34" s="2" t="str">
        <f>'Test Cases'!AX35</f>
        <v>N</v>
      </c>
      <c r="R34" s="2">
        <f>'Test Cases'!AW35</f>
        <v>3</v>
      </c>
      <c r="S34" s="43">
        <v>1</v>
      </c>
      <c r="T34" s="43">
        <v>1</v>
      </c>
      <c r="U34" s="2" t="str">
        <f>VLOOKUP('Test Cases'!AC35,'Attribute Lists'!$B$170:$D$185,3,FALSE)</f>
        <v>No Fence / Wall</v>
      </c>
      <c r="V34" s="2" t="str">
        <f>'Test Cases'!X35</f>
        <v>N</v>
      </c>
      <c r="W34" s="2" t="str">
        <f>VLOOKUP('Test Cases'!W35,'Attribute Lists'!$B$139:$D$151,3,FALSE)</f>
        <v>Standard</v>
      </c>
      <c r="X34" s="43" t="s">
        <v>388</v>
      </c>
      <c r="Y34" s="2" t="str">
        <f>'Test Cases'!AQ35</f>
        <v>N</v>
      </c>
      <c r="Z34" s="43" t="s">
        <v>45</v>
      </c>
      <c r="AA34" s="2" t="str">
        <f>'Test Cases'!AJ35</f>
        <v>N</v>
      </c>
      <c r="AB34" s="2">
        <f>'Test Cases'!AK35</f>
        <v>0</v>
      </c>
      <c r="AC34" s="2" t="str">
        <f>'Test Cases'!AL35</f>
        <v>N</v>
      </c>
      <c r="AD34" s="2" t="str">
        <f>'Test Cases'!AM35</f>
        <v>N</v>
      </c>
      <c r="AE34" s="2">
        <f>'Test Cases'!AN35</f>
        <v>0</v>
      </c>
      <c r="AF34" s="2" t="str">
        <f>'Test Cases'!AO35</f>
        <v>N</v>
      </c>
      <c r="AG34" s="2">
        <f>IFERROR(VLOOKUP('Test Cases'!AP35,'Attribute Lists'!$B$106:$C$110,0),0)</f>
        <v>0</v>
      </c>
      <c r="AH34" s="2" t="str">
        <f>'Test Cases'!AQ35</f>
        <v>N</v>
      </c>
      <c r="AI34" s="2" t="str">
        <f>IF(VLOOKUP('Test Cases'!AR35,'Attribute Lists'!$B$16:$D$18,3,FALSE)="Y","Extended","Limited")</f>
        <v>Limited</v>
      </c>
      <c r="AJ34" s="47" t="s">
        <v>45</v>
      </c>
      <c r="AK34" s="2" t="str">
        <f>'Test Cases'!AS35</f>
        <v>N</v>
      </c>
      <c r="AL34" s="2">
        <f>SUBSTITUTE(SUBSTITUTE('Test Cases'!AT35,"R",""),",","")*1</f>
        <v>0</v>
      </c>
      <c r="AM34" s="2" t="str">
        <f>'Test Cases'!AU35</f>
        <v>N</v>
      </c>
      <c r="AN34" s="2" t="str">
        <f>'Test Cases'!A35</f>
        <v>Other</v>
      </c>
    </row>
    <row r="35" spans="1:40" x14ac:dyDescent="0.3">
      <c r="A35" s="2" t="str">
        <f>"Test case "&amp;'Test Cases'!B36</f>
        <v>Test case 34</v>
      </c>
      <c r="B35" s="2">
        <f>'Test Cases'!O36</f>
        <v>1000</v>
      </c>
      <c r="C35" s="2">
        <f>'Test Cases'!P36</f>
        <v>1000</v>
      </c>
      <c r="D35" s="2">
        <f>'Test Cases'!Q36</f>
        <v>0</v>
      </c>
      <c r="E35" s="2">
        <f>'Test Cases'!I36</f>
        <v>1</v>
      </c>
      <c r="F35" s="2">
        <f>'Test Cases'!J36</f>
        <v>0</v>
      </c>
      <c r="G35" s="2">
        <f>'Test Cases'!K36</f>
        <v>0</v>
      </c>
      <c r="H35" s="43">
        <v>0</v>
      </c>
      <c r="I35" s="44">
        <f>'Test Cases'!C36</f>
        <v>44440</v>
      </c>
      <c r="J35" s="2">
        <f>'Test Cases'!R36</f>
        <v>5252</v>
      </c>
      <c r="K35" s="43" t="s">
        <v>22</v>
      </c>
      <c r="L35" s="45">
        <f>'Test Cases'!U36</f>
        <v>2000000</v>
      </c>
      <c r="M35" s="43" t="s">
        <v>387</v>
      </c>
      <c r="N35" s="2">
        <f>'Test Cases'!H36</f>
        <v>0</v>
      </c>
      <c r="O35" s="2" t="str">
        <f>VLOOKUP('Test Cases'!V36,'Attribute Lists'!$B$155:$D$166,3,FALSE)</f>
        <v>Chromadeck</v>
      </c>
      <c r="P35" s="2" t="str">
        <f>'Test Cases'!Y36</f>
        <v>N</v>
      </c>
      <c r="Q35" s="2" t="str">
        <f>'Test Cases'!AX36</f>
        <v>Y</v>
      </c>
      <c r="R35" s="2">
        <f>'Test Cases'!AW36</f>
        <v>3</v>
      </c>
      <c r="S35" s="43">
        <v>1</v>
      </c>
      <c r="T35" s="43">
        <v>1</v>
      </c>
      <c r="U35" s="2" t="str">
        <f>VLOOKUP('Test Cases'!AC36,'Attribute Lists'!$B$170:$D$185,3,FALSE)</f>
        <v>No Fence / Wall</v>
      </c>
      <c r="V35" s="2" t="str">
        <f>'Test Cases'!X36</f>
        <v>N</v>
      </c>
      <c r="W35" s="2" t="str">
        <f>VLOOKUP('Test Cases'!W36,'Attribute Lists'!$B$139:$D$151,3,FALSE)</f>
        <v>Standard</v>
      </c>
      <c r="X35" s="43" t="s">
        <v>388</v>
      </c>
      <c r="Y35" s="2" t="str">
        <f>'Test Cases'!AQ36</f>
        <v>N</v>
      </c>
      <c r="Z35" s="43" t="s">
        <v>45</v>
      </c>
      <c r="AA35" s="2" t="str">
        <f>'Test Cases'!AJ36</f>
        <v>Y</v>
      </c>
      <c r="AB35" s="2">
        <f>'Test Cases'!AK36</f>
        <v>10000</v>
      </c>
      <c r="AC35" s="2" t="str">
        <f>'Test Cases'!AL36</f>
        <v>N</v>
      </c>
      <c r="AD35" s="2" t="str">
        <f>'Test Cases'!AM36</f>
        <v>N</v>
      </c>
      <c r="AE35" s="2">
        <f>'Test Cases'!AN36</f>
        <v>0</v>
      </c>
      <c r="AF35" s="2" t="str">
        <f>'Test Cases'!AO36</f>
        <v>N</v>
      </c>
      <c r="AG35" s="2">
        <f>IFERROR(VLOOKUP('Test Cases'!AP36,'Attribute Lists'!$B$106:$C$110,0),0)</f>
        <v>0</v>
      </c>
      <c r="AH35" s="2" t="str">
        <f>'Test Cases'!AQ36</f>
        <v>N</v>
      </c>
      <c r="AI35" s="2" t="str">
        <f>IF(VLOOKUP('Test Cases'!AR36,'Attribute Lists'!$B$16:$D$18,3,FALSE)="Y","Extended","Limited")</f>
        <v>Limited</v>
      </c>
      <c r="AJ35" s="47" t="s">
        <v>45</v>
      </c>
      <c r="AK35" s="2" t="str">
        <f>'Test Cases'!AS36</f>
        <v>N</v>
      </c>
      <c r="AL35" s="2">
        <f>SUBSTITUTE(SUBSTITUTE('Test Cases'!AT36,"R",""),",","")*1</f>
        <v>0</v>
      </c>
      <c r="AM35" s="2" t="str">
        <f>'Test Cases'!AU36</f>
        <v>N</v>
      </c>
      <c r="AN35" s="2" t="str">
        <f>'Test Cases'!A36</f>
        <v>Other</v>
      </c>
    </row>
    <row r="36" spans="1:40" x14ac:dyDescent="0.3">
      <c r="A36" s="2" t="str">
        <f>"Test case "&amp;'Test Cases'!B37</f>
        <v>Test case 35</v>
      </c>
      <c r="B36" s="2">
        <f>'Test Cases'!O37</f>
        <v>1000</v>
      </c>
      <c r="C36" s="2">
        <f>'Test Cases'!P37</f>
        <v>1000</v>
      </c>
      <c r="D36" s="2">
        <f>'Test Cases'!Q37</f>
        <v>0</v>
      </c>
      <c r="E36" s="2">
        <f>'Test Cases'!I37</f>
        <v>0</v>
      </c>
      <c r="F36" s="2">
        <f>'Test Cases'!J37</f>
        <v>1</v>
      </c>
      <c r="G36" s="2">
        <f>'Test Cases'!K37</f>
        <v>0</v>
      </c>
      <c r="H36" s="43">
        <v>0</v>
      </c>
      <c r="I36" s="44">
        <f>'Test Cases'!C37</f>
        <v>44440</v>
      </c>
      <c r="J36" s="2">
        <f>'Test Cases'!R37</f>
        <v>5252</v>
      </c>
      <c r="K36" s="43" t="s">
        <v>22</v>
      </c>
      <c r="L36" s="45">
        <f>'Test Cases'!U37</f>
        <v>2000000</v>
      </c>
      <c r="M36" s="43" t="s">
        <v>387</v>
      </c>
      <c r="N36" s="2">
        <f>'Test Cases'!H37</f>
        <v>0</v>
      </c>
      <c r="O36" s="2" t="str">
        <f>VLOOKUP('Test Cases'!V37,'Attribute Lists'!$B$155:$D$166,3,FALSE)</f>
        <v>Concrete</v>
      </c>
      <c r="P36" s="2" t="str">
        <f>'Test Cases'!Y37</f>
        <v>N</v>
      </c>
      <c r="Q36" s="2" t="str">
        <f>'Test Cases'!AX37</f>
        <v>N</v>
      </c>
      <c r="R36" s="2">
        <f>'Test Cases'!AW37</f>
        <v>3</v>
      </c>
      <c r="S36" s="43">
        <v>1</v>
      </c>
      <c r="T36" s="43">
        <v>1</v>
      </c>
      <c r="U36" s="2" t="str">
        <f>VLOOKUP('Test Cases'!AC37,'Attribute Lists'!$B$170:$D$185,3,FALSE)</f>
        <v>No Fence / Wall</v>
      </c>
      <c r="V36" s="2" t="str">
        <f>'Test Cases'!X37</f>
        <v>N</v>
      </c>
      <c r="W36" s="2" t="str">
        <f>VLOOKUP('Test Cases'!W37,'Attribute Lists'!$B$139:$D$151,3,FALSE)</f>
        <v>Standard</v>
      </c>
      <c r="X36" s="43" t="s">
        <v>388</v>
      </c>
      <c r="Y36" s="2" t="str">
        <f>'Test Cases'!AQ37</f>
        <v>N</v>
      </c>
      <c r="Z36" s="43" t="s">
        <v>45</v>
      </c>
      <c r="AA36" s="2" t="str">
        <f>'Test Cases'!AJ37</f>
        <v>Y</v>
      </c>
      <c r="AB36" s="2">
        <f>'Test Cases'!AK37</f>
        <v>10000</v>
      </c>
      <c r="AC36" s="2" t="str">
        <f>'Test Cases'!AL37</f>
        <v>N</v>
      </c>
      <c r="AD36" s="2" t="str">
        <f>'Test Cases'!AM37</f>
        <v>N</v>
      </c>
      <c r="AE36" s="2">
        <f>'Test Cases'!AN37</f>
        <v>0</v>
      </c>
      <c r="AF36" s="2" t="str">
        <f>'Test Cases'!AO37</f>
        <v>N</v>
      </c>
      <c r="AG36" s="2">
        <f>IFERROR(VLOOKUP('Test Cases'!AP37,'Attribute Lists'!$B$106:$C$110,0),0)</f>
        <v>0</v>
      </c>
      <c r="AH36" s="2" t="str">
        <f>'Test Cases'!AQ37</f>
        <v>N</v>
      </c>
      <c r="AI36" s="2" t="str">
        <f>IF(VLOOKUP('Test Cases'!AR37,'Attribute Lists'!$B$16:$D$18,3,FALSE)="Y","Extended","Limited")</f>
        <v>Limited</v>
      </c>
      <c r="AJ36" s="47" t="s">
        <v>45</v>
      </c>
      <c r="AK36" s="2" t="str">
        <f>'Test Cases'!AS37</f>
        <v>N</v>
      </c>
      <c r="AL36" s="2">
        <f>SUBSTITUTE(SUBSTITUTE('Test Cases'!AT37,"R",""),",","")*1</f>
        <v>0</v>
      </c>
      <c r="AM36" s="2" t="str">
        <f>'Test Cases'!AU37</f>
        <v>N</v>
      </c>
      <c r="AN36" s="2" t="str">
        <f>'Test Cases'!A37</f>
        <v>Other</v>
      </c>
    </row>
    <row r="37" spans="1:40" x14ac:dyDescent="0.3">
      <c r="A37" s="2" t="str">
        <f>"Test case "&amp;'Test Cases'!B38</f>
        <v>Test case 36</v>
      </c>
      <c r="B37" s="2">
        <f>'Test Cases'!O38</f>
        <v>1000</v>
      </c>
      <c r="C37" s="2">
        <f>'Test Cases'!P38</f>
        <v>1000</v>
      </c>
      <c r="D37" s="2">
        <f>'Test Cases'!Q38</f>
        <v>0</v>
      </c>
      <c r="E37" s="2">
        <f>'Test Cases'!I38</f>
        <v>0</v>
      </c>
      <c r="F37" s="2">
        <f>'Test Cases'!J38</f>
        <v>0</v>
      </c>
      <c r="G37" s="2">
        <f>'Test Cases'!K38</f>
        <v>1</v>
      </c>
      <c r="H37" s="43">
        <v>0</v>
      </c>
      <c r="I37" s="44">
        <f>'Test Cases'!C38</f>
        <v>44440</v>
      </c>
      <c r="J37" s="2">
        <f>'Test Cases'!R38</f>
        <v>5252</v>
      </c>
      <c r="K37" s="43" t="s">
        <v>22</v>
      </c>
      <c r="L37" s="45">
        <f>'Test Cases'!U38</f>
        <v>2000000</v>
      </c>
      <c r="M37" s="43" t="s">
        <v>387</v>
      </c>
      <c r="N37" s="2">
        <f>'Test Cases'!H38</f>
        <v>0</v>
      </c>
      <c r="O37" s="2" t="str">
        <f>VLOOKUP('Test Cases'!V38,'Attribute Lists'!$B$155:$D$166,3,FALSE)</f>
        <v>Corrugated Iron</v>
      </c>
      <c r="P37" s="2" t="str">
        <f>'Test Cases'!Y38</f>
        <v>N</v>
      </c>
      <c r="Q37" s="2" t="str">
        <f>'Test Cases'!AX38</f>
        <v>N</v>
      </c>
      <c r="R37" s="2">
        <f>'Test Cases'!AW38</f>
        <v>3</v>
      </c>
      <c r="S37" s="43">
        <v>1</v>
      </c>
      <c r="T37" s="43">
        <v>1</v>
      </c>
      <c r="U37" s="2" t="str">
        <f>VLOOKUP('Test Cases'!AC38,'Attribute Lists'!$B$170:$D$185,3,FALSE)</f>
        <v>No Fence / Wall</v>
      </c>
      <c r="V37" s="2" t="str">
        <f>'Test Cases'!X38</f>
        <v>N</v>
      </c>
      <c r="W37" s="2" t="str">
        <f>VLOOKUP('Test Cases'!W38,'Attribute Lists'!$B$139:$D$151,3,FALSE)</f>
        <v>Standard</v>
      </c>
      <c r="X37" s="43" t="s">
        <v>388</v>
      </c>
      <c r="Y37" s="2" t="str">
        <f>'Test Cases'!AQ38</f>
        <v>N</v>
      </c>
      <c r="Z37" s="43" t="s">
        <v>45</v>
      </c>
      <c r="AA37" s="2" t="str">
        <f>'Test Cases'!AJ38</f>
        <v>N</v>
      </c>
      <c r="AB37" s="2">
        <f>'Test Cases'!AK38</f>
        <v>0</v>
      </c>
      <c r="AC37" s="2" t="str">
        <f>'Test Cases'!AL38</f>
        <v>N</v>
      </c>
      <c r="AD37" s="2" t="str">
        <f>'Test Cases'!AM38</f>
        <v>N</v>
      </c>
      <c r="AE37" s="2">
        <f>'Test Cases'!AN38</f>
        <v>0</v>
      </c>
      <c r="AF37" s="2" t="str">
        <f>'Test Cases'!AO38</f>
        <v>N</v>
      </c>
      <c r="AG37" s="2">
        <f>IFERROR(VLOOKUP('Test Cases'!AP38,'Attribute Lists'!$B$106:$C$110,0),0)</f>
        <v>0</v>
      </c>
      <c r="AH37" s="2" t="str">
        <f>'Test Cases'!AQ38</f>
        <v>N</v>
      </c>
      <c r="AI37" s="2" t="str">
        <f>IF(VLOOKUP('Test Cases'!AR38,'Attribute Lists'!$B$16:$D$18,3,FALSE)="Y","Extended","Limited")</f>
        <v>Limited</v>
      </c>
      <c r="AJ37" s="47" t="s">
        <v>45</v>
      </c>
      <c r="AK37" s="2" t="str">
        <f>'Test Cases'!AS38</f>
        <v>N</v>
      </c>
      <c r="AL37" s="2">
        <f>SUBSTITUTE(SUBSTITUTE('Test Cases'!AT38,"R",""),",","")*1</f>
        <v>0</v>
      </c>
      <c r="AM37" s="2" t="str">
        <f>'Test Cases'!AU38</f>
        <v>N</v>
      </c>
      <c r="AN37" s="2" t="str">
        <f>'Test Cases'!A38</f>
        <v>Other</v>
      </c>
    </row>
    <row r="38" spans="1:40" x14ac:dyDescent="0.3">
      <c r="A38" s="2" t="str">
        <f>"Test case "&amp;'Test Cases'!B39</f>
        <v>Test case 37</v>
      </c>
      <c r="B38" s="2">
        <f>'Test Cases'!O39</f>
        <v>1000</v>
      </c>
      <c r="C38" s="2">
        <f>'Test Cases'!P39</f>
        <v>1000</v>
      </c>
      <c r="D38" s="2">
        <f>'Test Cases'!Q39</f>
        <v>0</v>
      </c>
      <c r="E38" s="2">
        <f>'Test Cases'!I39</f>
        <v>1</v>
      </c>
      <c r="F38" s="2">
        <f>'Test Cases'!J39</f>
        <v>1</v>
      </c>
      <c r="G38" s="2">
        <f>'Test Cases'!K39</f>
        <v>1</v>
      </c>
      <c r="H38" s="43">
        <v>0</v>
      </c>
      <c r="I38" s="44">
        <f>'Test Cases'!C39</f>
        <v>44440</v>
      </c>
      <c r="J38" s="2">
        <f>'Test Cases'!R39</f>
        <v>7780</v>
      </c>
      <c r="K38" s="43" t="s">
        <v>22</v>
      </c>
      <c r="L38" s="45">
        <f>'Test Cases'!U39</f>
        <v>2000000</v>
      </c>
      <c r="M38" s="43" t="s">
        <v>387</v>
      </c>
      <c r="N38" s="2">
        <f>'Test Cases'!H39</f>
        <v>0</v>
      </c>
      <c r="O38" s="2" t="str">
        <f>VLOOKUP('Test Cases'!V39,'Attribute Lists'!$B$155:$D$166,3,FALSE)</f>
        <v>Standard</v>
      </c>
      <c r="P38" s="2" t="str">
        <f>'Test Cases'!Y39</f>
        <v>Y</v>
      </c>
      <c r="Q38" s="2" t="str">
        <f>'Test Cases'!AX39</f>
        <v>Y</v>
      </c>
      <c r="R38" s="2">
        <f>'Test Cases'!AW39</f>
        <v>63</v>
      </c>
      <c r="S38" s="43">
        <v>1</v>
      </c>
      <c r="T38" s="43">
        <v>1</v>
      </c>
      <c r="U38" s="2" t="str">
        <f>VLOOKUP('Test Cases'!AC39,'Attribute Lists'!$B$170:$D$185,3,FALSE)</f>
        <v>Wire Fence (Any Height)</v>
      </c>
      <c r="V38" s="2" t="str">
        <f>'Test Cases'!X39</f>
        <v>Y</v>
      </c>
      <c r="W38" s="2" t="str">
        <f>VLOOKUP('Test Cases'!W39,'Attribute Lists'!$B$139:$D$151,3,FALSE)</f>
        <v>Standard</v>
      </c>
      <c r="X38" s="43" t="s">
        <v>388</v>
      </c>
      <c r="Y38" s="2" t="str">
        <f>'Test Cases'!AQ39</f>
        <v>N</v>
      </c>
      <c r="Z38" s="43" t="s">
        <v>45</v>
      </c>
      <c r="AA38" s="2" t="str">
        <f>'Test Cases'!AJ39</f>
        <v>N</v>
      </c>
      <c r="AB38" s="2">
        <f>'Test Cases'!AK39</f>
        <v>0</v>
      </c>
      <c r="AC38" s="2" t="str">
        <f>'Test Cases'!AL39</f>
        <v>N</v>
      </c>
      <c r="AD38" s="2" t="str">
        <f>'Test Cases'!AM39</f>
        <v>N</v>
      </c>
      <c r="AE38" s="2">
        <f>'Test Cases'!AN39</f>
        <v>0</v>
      </c>
      <c r="AF38" s="2" t="str">
        <f>'Test Cases'!AO39</f>
        <v>N</v>
      </c>
      <c r="AG38" s="2">
        <f>IFERROR(VLOOKUP('Test Cases'!AP39,'Attribute Lists'!$B$106:$C$110,0),0)</f>
        <v>0</v>
      </c>
      <c r="AH38" s="2" t="str">
        <f>'Test Cases'!AQ39</f>
        <v>N</v>
      </c>
      <c r="AI38" s="2" t="str">
        <f>IF(VLOOKUP('Test Cases'!AR39,'Attribute Lists'!$B$16:$D$18,3,FALSE)="Y","Extended","Limited")</f>
        <v>Limited</v>
      </c>
      <c r="AJ38" s="47" t="s">
        <v>45</v>
      </c>
      <c r="AK38" s="2" t="str">
        <f>'Test Cases'!AS39</f>
        <v>N</v>
      </c>
      <c r="AL38" s="2">
        <f>SUBSTITUTE(SUBSTITUTE('Test Cases'!AT39,"R",""),",","")*1</f>
        <v>0</v>
      </c>
      <c r="AM38" s="2" t="str">
        <f>'Test Cases'!AU39</f>
        <v>N</v>
      </c>
      <c r="AN38" s="2" t="str">
        <f>'Test Cases'!A39</f>
        <v>Other</v>
      </c>
    </row>
    <row r="39" spans="1:40" x14ac:dyDescent="0.3">
      <c r="A39" s="2" t="str">
        <f>"Test case "&amp;'Test Cases'!B40</f>
        <v>Test case 38</v>
      </c>
      <c r="B39" s="2">
        <f>'Test Cases'!O40</f>
        <v>1000</v>
      </c>
      <c r="C39" s="2">
        <f>'Test Cases'!P40</f>
        <v>1000</v>
      </c>
      <c r="D39" s="2">
        <f>'Test Cases'!Q40</f>
        <v>0</v>
      </c>
      <c r="E39" s="2">
        <f>'Test Cases'!I40</f>
        <v>2</v>
      </c>
      <c r="F39" s="2">
        <f>'Test Cases'!J40</f>
        <v>0</v>
      </c>
      <c r="G39" s="2">
        <f>'Test Cases'!K40</f>
        <v>0</v>
      </c>
      <c r="H39" s="43">
        <v>0</v>
      </c>
      <c r="I39" s="44">
        <f>'Test Cases'!C40</f>
        <v>44440</v>
      </c>
      <c r="J39" s="2">
        <f>'Test Cases'!R40</f>
        <v>3201</v>
      </c>
      <c r="K39" s="43" t="s">
        <v>22</v>
      </c>
      <c r="L39" s="45">
        <f>'Test Cases'!U40</f>
        <v>2000000</v>
      </c>
      <c r="M39" s="43" t="s">
        <v>387</v>
      </c>
      <c r="N39" s="2">
        <f>'Test Cases'!H40</f>
        <v>0</v>
      </c>
      <c r="O39" s="2" t="str">
        <f>VLOOKUP('Test Cases'!V40,'Attribute Lists'!$B$155:$D$166,3,FALSE)</f>
        <v>Other</v>
      </c>
      <c r="P39" s="2" t="str">
        <f>'Test Cases'!Y40</f>
        <v>N</v>
      </c>
      <c r="Q39" s="2" t="str">
        <f>'Test Cases'!AX40</f>
        <v>N</v>
      </c>
      <c r="R39" s="2">
        <f>'Test Cases'!AW40</f>
        <v>3</v>
      </c>
      <c r="S39" s="43">
        <v>1</v>
      </c>
      <c r="T39" s="43">
        <v>1</v>
      </c>
      <c r="U39" s="2" t="str">
        <f>VLOOKUP('Test Cases'!AC40,'Attribute Lists'!$B$170:$D$185,3,FALSE)</f>
        <v>Brick wall less than 1.8m</v>
      </c>
      <c r="V39" s="2" t="str">
        <f>'Test Cases'!X40</f>
        <v>N</v>
      </c>
      <c r="W39" s="2" t="str">
        <f>VLOOKUP('Test Cases'!W40,'Attribute Lists'!$B$139:$D$151,3,FALSE)</f>
        <v>Standard</v>
      </c>
      <c r="X39" s="43" t="s">
        <v>388</v>
      </c>
      <c r="Y39" s="2" t="str">
        <f>'Test Cases'!AQ40</f>
        <v>N</v>
      </c>
      <c r="Z39" s="43" t="s">
        <v>45</v>
      </c>
      <c r="AA39" s="2" t="str">
        <f>'Test Cases'!AJ40</f>
        <v>N</v>
      </c>
      <c r="AB39" s="2">
        <f>'Test Cases'!AK40</f>
        <v>0</v>
      </c>
      <c r="AC39" s="2" t="str">
        <f>'Test Cases'!AL40</f>
        <v>N</v>
      </c>
      <c r="AD39" s="2" t="str">
        <f>'Test Cases'!AM40</f>
        <v>N</v>
      </c>
      <c r="AE39" s="2">
        <f>'Test Cases'!AN40</f>
        <v>0</v>
      </c>
      <c r="AF39" s="2" t="str">
        <f>'Test Cases'!AO40</f>
        <v>N</v>
      </c>
      <c r="AG39" s="2">
        <f>IFERROR(VLOOKUP('Test Cases'!AP40,'Attribute Lists'!$B$106:$C$110,0),0)</f>
        <v>0</v>
      </c>
      <c r="AH39" s="2" t="str">
        <f>'Test Cases'!AQ40</f>
        <v>N</v>
      </c>
      <c r="AI39" s="2" t="str">
        <f>IF(VLOOKUP('Test Cases'!AR40,'Attribute Lists'!$B$16:$D$18,3,FALSE)="Y","Extended","Limited")</f>
        <v>Limited</v>
      </c>
      <c r="AJ39" s="47" t="s">
        <v>45</v>
      </c>
      <c r="AK39" s="2" t="str">
        <f>'Test Cases'!AS40</f>
        <v>N</v>
      </c>
      <c r="AL39" s="2">
        <f>SUBSTITUTE(SUBSTITUTE('Test Cases'!AT40,"R",""),",","")*1</f>
        <v>0</v>
      </c>
      <c r="AM39" s="2" t="str">
        <f>'Test Cases'!AU40</f>
        <v>N</v>
      </c>
      <c r="AN39" s="2" t="str">
        <f>'Test Cases'!A40</f>
        <v>Other</v>
      </c>
    </row>
    <row r="40" spans="1:40" x14ac:dyDescent="0.3">
      <c r="A40" s="2" t="str">
        <f>"Test case "&amp;'Test Cases'!B41</f>
        <v>Test case 39</v>
      </c>
      <c r="B40" s="2">
        <f>'Test Cases'!O41</f>
        <v>1000</v>
      </c>
      <c r="C40" s="2">
        <f>'Test Cases'!P41</f>
        <v>1000</v>
      </c>
      <c r="D40" s="2">
        <f>'Test Cases'!Q41</f>
        <v>0</v>
      </c>
      <c r="E40" s="2">
        <f>'Test Cases'!I41</f>
        <v>1</v>
      </c>
      <c r="F40" s="2">
        <f>'Test Cases'!J41</f>
        <v>1</v>
      </c>
      <c r="G40" s="2">
        <f>'Test Cases'!K41</f>
        <v>0</v>
      </c>
      <c r="H40" s="43">
        <v>0</v>
      </c>
      <c r="I40" s="44">
        <f>'Test Cases'!C41</f>
        <v>44440</v>
      </c>
      <c r="J40" s="2">
        <f>'Test Cases'!R41</f>
        <v>3610</v>
      </c>
      <c r="K40" s="43" t="s">
        <v>22</v>
      </c>
      <c r="L40" s="45">
        <f>'Test Cases'!U41</f>
        <v>2000000</v>
      </c>
      <c r="M40" s="43" t="s">
        <v>387</v>
      </c>
      <c r="N40" s="2">
        <f>'Test Cases'!H41</f>
        <v>0</v>
      </c>
      <c r="O40" s="2" t="str">
        <f>VLOOKUP('Test Cases'!V41,'Attribute Lists'!$B$155:$D$166,3,FALSE)</f>
        <v>Shingles</v>
      </c>
      <c r="P40" s="2" t="str">
        <f>'Test Cases'!Y41</f>
        <v>N</v>
      </c>
      <c r="Q40" s="2" t="str">
        <f>'Test Cases'!AX41</f>
        <v>N</v>
      </c>
      <c r="R40" s="2">
        <f>'Test Cases'!AW41</f>
        <v>3</v>
      </c>
      <c r="S40" s="43">
        <v>1</v>
      </c>
      <c r="T40" s="43">
        <v>1</v>
      </c>
      <c r="U40" s="2" t="str">
        <f>VLOOKUP('Test Cases'!AC41,'Attribute Lists'!$B$170:$D$185,3,FALSE)</f>
        <v>Brick Wall (At Least 1.8M)</v>
      </c>
      <c r="V40" s="2" t="str">
        <f>'Test Cases'!X41</f>
        <v>N</v>
      </c>
      <c r="W40" s="2" t="str">
        <f>VLOOKUP('Test Cases'!W41,'Attribute Lists'!$B$139:$D$151,3,FALSE)</f>
        <v>Standard</v>
      </c>
      <c r="X40" s="43" t="s">
        <v>388</v>
      </c>
      <c r="Y40" s="2" t="str">
        <f>'Test Cases'!AQ41</f>
        <v>N</v>
      </c>
      <c r="Z40" s="43" t="s">
        <v>45</v>
      </c>
      <c r="AA40" s="2" t="str">
        <f>'Test Cases'!AJ41</f>
        <v>N</v>
      </c>
      <c r="AB40" s="2">
        <f>'Test Cases'!AK41</f>
        <v>0</v>
      </c>
      <c r="AC40" s="2" t="str">
        <f>'Test Cases'!AL41</f>
        <v>N</v>
      </c>
      <c r="AD40" s="2" t="str">
        <f>'Test Cases'!AM41</f>
        <v>Y</v>
      </c>
      <c r="AE40" s="2">
        <f>'Test Cases'!AN41</f>
        <v>20000</v>
      </c>
      <c r="AF40" s="2" t="str">
        <f>'Test Cases'!AO41</f>
        <v>N</v>
      </c>
      <c r="AG40" s="2">
        <f>IFERROR(VLOOKUP('Test Cases'!AP41,'Attribute Lists'!$B$106:$C$110,0),0)</f>
        <v>0</v>
      </c>
      <c r="AH40" s="2" t="str">
        <f>'Test Cases'!AQ41</f>
        <v>N</v>
      </c>
      <c r="AI40" s="2" t="str">
        <f>IF(VLOOKUP('Test Cases'!AR41,'Attribute Lists'!$B$16:$D$18,3,FALSE)="Y","Extended","Limited")</f>
        <v>Limited</v>
      </c>
      <c r="AJ40" s="47" t="s">
        <v>45</v>
      </c>
      <c r="AK40" s="2" t="str">
        <f>'Test Cases'!AS41</f>
        <v>N</v>
      </c>
      <c r="AL40" s="2">
        <f>SUBSTITUTE(SUBSTITUTE('Test Cases'!AT41,"R",""),",","")*1</f>
        <v>0</v>
      </c>
      <c r="AM40" s="2" t="str">
        <f>'Test Cases'!AU41</f>
        <v>N</v>
      </c>
      <c r="AN40" s="2" t="str">
        <f>'Test Cases'!A41</f>
        <v>Other</v>
      </c>
    </row>
    <row r="41" spans="1:40" x14ac:dyDescent="0.3">
      <c r="A41" s="2" t="str">
        <f>"Test case "&amp;'Test Cases'!B42</f>
        <v>Test case 40</v>
      </c>
      <c r="B41" s="2">
        <f>'Test Cases'!O42</f>
        <v>1000</v>
      </c>
      <c r="C41" s="2">
        <f>'Test Cases'!P42</f>
        <v>1000</v>
      </c>
      <c r="D41" s="2">
        <f>'Test Cases'!Q42</f>
        <v>0</v>
      </c>
      <c r="E41" s="2">
        <f>'Test Cases'!I42</f>
        <v>0</v>
      </c>
      <c r="F41" s="2">
        <f>'Test Cases'!J42</f>
        <v>2</v>
      </c>
      <c r="G41" s="2">
        <f>'Test Cases'!K42</f>
        <v>0</v>
      </c>
      <c r="H41" s="43">
        <v>0</v>
      </c>
      <c r="I41" s="44">
        <f>'Test Cases'!C42</f>
        <v>44440</v>
      </c>
      <c r="J41" s="2">
        <f>'Test Cases'!R42</f>
        <v>3610</v>
      </c>
      <c r="K41" s="43" t="s">
        <v>22</v>
      </c>
      <c r="L41" s="45">
        <f>'Test Cases'!U42</f>
        <v>2000000</v>
      </c>
      <c r="M41" s="43" t="s">
        <v>387</v>
      </c>
      <c r="N41" s="2">
        <f>'Test Cases'!H42</f>
        <v>0</v>
      </c>
      <c r="O41" s="2" t="str">
        <f>VLOOKUP('Test Cases'!V42,'Attribute Lists'!$B$155:$D$166,3,FALSE)</f>
        <v>Slate</v>
      </c>
      <c r="P41" s="2" t="str">
        <f>'Test Cases'!Y42</f>
        <v>N</v>
      </c>
      <c r="Q41" s="2" t="str">
        <f>'Test Cases'!AX42</f>
        <v>N</v>
      </c>
      <c r="R41" s="2">
        <f>'Test Cases'!AW42</f>
        <v>3</v>
      </c>
      <c r="S41" s="43">
        <v>1</v>
      </c>
      <c r="T41" s="43">
        <v>1</v>
      </c>
      <c r="U41" s="2" t="str">
        <f>VLOOKUP('Test Cases'!AC42,'Attribute Lists'!$B$170:$D$185,3,FALSE)</f>
        <v>Brick Wall (At Least 1.8M) With Electric Fencing</v>
      </c>
      <c r="V41" s="2" t="str">
        <f>'Test Cases'!X42</f>
        <v>N</v>
      </c>
      <c r="W41" s="2" t="str">
        <f>VLOOKUP('Test Cases'!W42,'Attribute Lists'!$B$139:$D$151,3,FALSE)</f>
        <v>Standard</v>
      </c>
      <c r="X41" s="43" t="s">
        <v>388</v>
      </c>
      <c r="Y41" s="2" t="str">
        <f>'Test Cases'!AQ42</f>
        <v>N</v>
      </c>
      <c r="Z41" s="43" t="s">
        <v>45</v>
      </c>
      <c r="AA41" s="2" t="str">
        <f>'Test Cases'!AJ42</f>
        <v>N</v>
      </c>
      <c r="AB41" s="2">
        <f>'Test Cases'!AK42</f>
        <v>0</v>
      </c>
      <c r="AC41" s="2" t="str">
        <f>'Test Cases'!AL42</f>
        <v>N</v>
      </c>
      <c r="AD41" s="2" t="str">
        <f>'Test Cases'!AM42</f>
        <v>N</v>
      </c>
      <c r="AE41" s="2">
        <f>'Test Cases'!AN42</f>
        <v>0</v>
      </c>
      <c r="AF41" s="2" t="str">
        <f>'Test Cases'!AO42</f>
        <v>N</v>
      </c>
      <c r="AG41" s="2">
        <f>IFERROR(VLOOKUP('Test Cases'!AP42,'Attribute Lists'!$B$106:$C$110,0),0)</f>
        <v>0</v>
      </c>
      <c r="AH41" s="2" t="str">
        <f>'Test Cases'!AQ42</f>
        <v>N</v>
      </c>
      <c r="AI41" s="2" t="str">
        <f>IF(VLOOKUP('Test Cases'!AR42,'Attribute Lists'!$B$16:$D$18,3,FALSE)="Y","Extended","Limited")</f>
        <v>Limited</v>
      </c>
      <c r="AJ41" s="47" t="s">
        <v>45</v>
      </c>
      <c r="AK41" s="2" t="str">
        <f>'Test Cases'!AS42</f>
        <v>N</v>
      </c>
      <c r="AL41" s="2">
        <f>SUBSTITUTE(SUBSTITUTE('Test Cases'!AT42,"R",""),",","")*1</f>
        <v>0</v>
      </c>
      <c r="AM41" s="2" t="str">
        <f>'Test Cases'!AU42</f>
        <v>N</v>
      </c>
      <c r="AN41" s="2" t="str">
        <f>'Test Cases'!A42</f>
        <v>Other</v>
      </c>
    </row>
    <row r="42" spans="1:40" x14ac:dyDescent="0.3">
      <c r="A42" s="2" t="str">
        <f>"Test case "&amp;'Test Cases'!B43</f>
        <v>Test case 41</v>
      </c>
      <c r="B42" s="2">
        <f>'Test Cases'!O43</f>
        <v>1000</v>
      </c>
      <c r="C42" s="2">
        <f>'Test Cases'!P43</f>
        <v>1000</v>
      </c>
      <c r="D42" s="2">
        <f>'Test Cases'!Q43</f>
        <v>0</v>
      </c>
      <c r="E42" s="2">
        <f>'Test Cases'!I43</f>
        <v>0</v>
      </c>
      <c r="F42" s="2">
        <f>'Test Cases'!J43</f>
        <v>0</v>
      </c>
      <c r="G42" s="2">
        <f>'Test Cases'!K43</f>
        <v>0</v>
      </c>
      <c r="H42" s="43">
        <v>0</v>
      </c>
      <c r="I42" s="44">
        <f>'Test Cases'!C43</f>
        <v>44440</v>
      </c>
      <c r="J42" s="2">
        <f>'Test Cases'!R43</f>
        <v>2193</v>
      </c>
      <c r="K42" s="43" t="s">
        <v>22</v>
      </c>
      <c r="L42" s="45">
        <f>'Test Cases'!U43</f>
        <v>2000000</v>
      </c>
      <c r="M42" s="43" t="s">
        <v>387</v>
      </c>
      <c r="N42" s="2">
        <f>'Test Cases'!H43</f>
        <v>0</v>
      </c>
      <c r="O42" s="2" t="str">
        <f>VLOOKUP('Test Cases'!V43,'Attribute Lists'!$B$155:$D$166,3,FALSE)</f>
        <v>Standard</v>
      </c>
      <c r="P42" s="2" t="str">
        <f>'Test Cases'!Y43</f>
        <v>N</v>
      </c>
      <c r="Q42" s="2" t="str">
        <f>'Test Cases'!AX43</f>
        <v>N</v>
      </c>
      <c r="R42" s="2">
        <f>'Test Cases'!AW43</f>
        <v>3</v>
      </c>
      <c r="S42" s="43">
        <v>1</v>
      </c>
      <c r="T42" s="43">
        <v>1</v>
      </c>
      <c r="U42" s="2" t="str">
        <f>VLOOKUP('Test Cases'!AC43,'Attribute Lists'!$B$170:$D$185,3,FALSE)</f>
        <v>Pre-cast wall less than 1.8m</v>
      </c>
      <c r="V42" s="2" t="str">
        <f>'Test Cases'!X43</f>
        <v>N</v>
      </c>
      <c r="W42" s="2" t="str">
        <f>VLOOKUP('Test Cases'!W43,'Attribute Lists'!$B$139:$D$151,3,FALSE)</f>
        <v>Standard</v>
      </c>
      <c r="X42" s="43" t="s">
        <v>388</v>
      </c>
      <c r="Y42" s="2" t="str">
        <f>'Test Cases'!AQ43</f>
        <v>N</v>
      </c>
      <c r="Z42" s="43" t="s">
        <v>45</v>
      </c>
      <c r="AA42" s="2" t="str">
        <f>'Test Cases'!AJ43</f>
        <v>N</v>
      </c>
      <c r="AB42" s="2">
        <f>'Test Cases'!AK43</f>
        <v>0</v>
      </c>
      <c r="AC42" s="2" t="str">
        <f>'Test Cases'!AL43</f>
        <v>N</v>
      </c>
      <c r="AD42" s="2" t="str">
        <f>'Test Cases'!AM43</f>
        <v>N</v>
      </c>
      <c r="AE42" s="2">
        <f>'Test Cases'!AN43</f>
        <v>0</v>
      </c>
      <c r="AF42" s="2" t="str">
        <f>'Test Cases'!AO43</f>
        <v>N</v>
      </c>
      <c r="AG42" s="2">
        <f>IFERROR(VLOOKUP('Test Cases'!AP43,'Attribute Lists'!$B$106:$C$110,0),0)</f>
        <v>0</v>
      </c>
      <c r="AH42" s="2" t="str">
        <f>'Test Cases'!AQ43</f>
        <v>N</v>
      </c>
      <c r="AI42" s="2" t="str">
        <f>IF(VLOOKUP('Test Cases'!AR43,'Attribute Lists'!$B$16:$D$18,3,FALSE)="Y","Extended","Limited")</f>
        <v>Limited</v>
      </c>
      <c r="AJ42" s="47" t="s">
        <v>45</v>
      </c>
      <c r="AK42" s="2" t="str">
        <f>'Test Cases'!AS43</f>
        <v>N</v>
      </c>
      <c r="AL42" s="2">
        <f>SUBSTITUTE(SUBSTITUTE('Test Cases'!AT43,"R",""),",","")*1</f>
        <v>0</v>
      </c>
      <c r="AM42" s="2" t="str">
        <f>'Test Cases'!AU43</f>
        <v>N</v>
      </c>
      <c r="AN42" s="2" t="str">
        <f>'Test Cases'!A43</f>
        <v>Other</v>
      </c>
    </row>
    <row r="43" spans="1:40" x14ac:dyDescent="0.3">
      <c r="A43" s="2" t="str">
        <f>"Test case "&amp;'Test Cases'!B44</f>
        <v>Test case 42</v>
      </c>
      <c r="B43" s="2">
        <f>'Test Cases'!O44</f>
        <v>1000</v>
      </c>
      <c r="C43" s="2">
        <f>'Test Cases'!P44</f>
        <v>1000</v>
      </c>
      <c r="D43" s="2">
        <f>'Test Cases'!Q44</f>
        <v>0</v>
      </c>
      <c r="E43" s="2">
        <f>'Test Cases'!I44</f>
        <v>1</v>
      </c>
      <c r="F43" s="2">
        <f>'Test Cases'!J44</f>
        <v>0</v>
      </c>
      <c r="G43" s="2">
        <f>'Test Cases'!K44</f>
        <v>0</v>
      </c>
      <c r="H43" s="43">
        <v>0</v>
      </c>
      <c r="I43" s="44">
        <f>'Test Cases'!C44</f>
        <v>44440</v>
      </c>
      <c r="J43" s="2">
        <f>'Test Cases'!R44</f>
        <v>2193</v>
      </c>
      <c r="K43" s="43" t="s">
        <v>22</v>
      </c>
      <c r="L43" s="45">
        <f>'Test Cases'!U44</f>
        <v>2000000</v>
      </c>
      <c r="M43" s="43" t="s">
        <v>387</v>
      </c>
      <c r="N43" s="2">
        <f>'Test Cases'!H44</f>
        <v>0</v>
      </c>
      <c r="O43" s="2" t="str">
        <f>VLOOKUP('Test Cases'!V44,'Attribute Lists'!$B$155:$D$166,3,FALSE)</f>
        <v>Thatch</v>
      </c>
      <c r="P43" s="2" t="str">
        <f>'Test Cases'!Y44</f>
        <v>N</v>
      </c>
      <c r="Q43" s="2" t="str">
        <f>'Test Cases'!AX44</f>
        <v>Y</v>
      </c>
      <c r="R43" s="2">
        <f>'Test Cases'!AW44</f>
        <v>3</v>
      </c>
      <c r="S43" s="43">
        <v>1</v>
      </c>
      <c r="T43" s="43">
        <v>1</v>
      </c>
      <c r="U43" s="2" t="str">
        <f>VLOOKUP('Test Cases'!AC44,'Attribute Lists'!$B$170:$D$185,3,FALSE)</f>
        <v>Precast Wall (At Least 1.8M)</v>
      </c>
      <c r="V43" s="2" t="str">
        <f>'Test Cases'!X44</f>
        <v>N</v>
      </c>
      <c r="W43" s="2" t="str">
        <f>VLOOKUP('Test Cases'!W44,'Attribute Lists'!$B$139:$D$151,3,FALSE)</f>
        <v>Standard</v>
      </c>
      <c r="X43" s="43" t="s">
        <v>388</v>
      </c>
      <c r="Y43" s="2" t="str">
        <f>'Test Cases'!AQ44</f>
        <v>N</v>
      </c>
      <c r="Z43" s="43" t="s">
        <v>45</v>
      </c>
      <c r="AA43" s="2" t="str">
        <f>'Test Cases'!AJ44</f>
        <v>N</v>
      </c>
      <c r="AB43" s="2">
        <f>'Test Cases'!AK44</f>
        <v>0</v>
      </c>
      <c r="AC43" s="2" t="str">
        <f>'Test Cases'!AL44</f>
        <v>N</v>
      </c>
      <c r="AD43" s="2" t="str">
        <f>'Test Cases'!AM44</f>
        <v>N</v>
      </c>
      <c r="AE43" s="2">
        <f>'Test Cases'!AN44</f>
        <v>0</v>
      </c>
      <c r="AF43" s="2" t="str">
        <f>'Test Cases'!AO44</f>
        <v>N</v>
      </c>
      <c r="AG43" s="2">
        <f>IFERROR(VLOOKUP('Test Cases'!AP44,'Attribute Lists'!$B$106:$C$110,0),0)</f>
        <v>0</v>
      </c>
      <c r="AH43" s="2" t="str">
        <f>'Test Cases'!AQ44</f>
        <v>N</v>
      </c>
      <c r="AI43" s="2" t="str">
        <f>IF(VLOOKUP('Test Cases'!AR44,'Attribute Lists'!$B$16:$D$18,3,FALSE)="Y","Extended","Limited")</f>
        <v>Limited</v>
      </c>
      <c r="AJ43" s="47" t="s">
        <v>45</v>
      </c>
      <c r="AK43" s="2" t="str">
        <f>'Test Cases'!AS44</f>
        <v>N</v>
      </c>
      <c r="AL43" s="2">
        <f>SUBSTITUTE(SUBSTITUTE('Test Cases'!AT44,"R",""),",","")*1</f>
        <v>0</v>
      </c>
      <c r="AM43" s="2" t="str">
        <f>'Test Cases'!AU44</f>
        <v>N</v>
      </c>
      <c r="AN43" s="2" t="str">
        <f>'Test Cases'!A44</f>
        <v>Other</v>
      </c>
    </row>
    <row r="44" spans="1:40" x14ac:dyDescent="0.3">
      <c r="A44" s="2" t="str">
        <f>"Test case "&amp;'Test Cases'!B45</f>
        <v>Test case 43</v>
      </c>
      <c r="B44" s="2">
        <f>'Test Cases'!O45</f>
        <v>1000</v>
      </c>
      <c r="C44" s="2">
        <f>'Test Cases'!P45</f>
        <v>1000</v>
      </c>
      <c r="D44" s="2">
        <f>'Test Cases'!Q45</f>
        <v>0</v>
      </c>
      <c r="E44" s="2">
        <f>'Test Cases'!I45</f>
        <v>0</v>
      </c>
      <c r="F44" s="2">
        <f>'Test Cases'!J45</f>
        <v>1</v>
      </c>
      <c r="G44" s="2">
        <f>'Test Cases'!K45</f>
        <v>0</v>
      </c>
      <c r="H44" s="43">
        <v>0</v>
      </c>
      <c r="I44" s="44">
        <f>'Test Cases'!C45</f>
        <v>44440</v>
      </c>
      <c r="J44" s="2">
        <f>'Test Cases'!R45</f>
        <v>2193</v>
      </c>
      <c r="K44" s="43" t="s">
        <v>22</v>
      </c>
      <c r="L44" s="45">
        <f>'Test Cases'!U45</f>
        <v>2000000</v>
      </c>
      <c r="M44" s="43" t="s">
        <v>387</v>
      </c>
      <c r="N44" s="2">
        <f>'Test Cases'!H45</f>
        <v>0</v>
      </c>
      <c r="O44" s="2" t="str">
        <f>VLOOKUP('Test Cases'!V45,'Attribute Lists'!$B$155:$D$166,3,FALSE)</f>
        <v>Tiles</v>
      </c>
      <c r="P44" s="2" t="str">
        <f>'Test Cases'!Y45</f>
        <v>N</v>
      </c>
      <c r="Q44" s="2" t="str">
        <f>'Test Cases'!AX45</f>
        <v>N</v>
      </c>
      <c r="R44" s="2">
        <f>'Test Cases'!AW45</f>
        <v>3</v>
      </c>
      <c r="S44" s="43">
        <v>1</v>
      </c>
      <c r="T44" s="43">
        <v>1</v>
      </c>
      <c r="U44" s="2" t="str">
        <f>VLOOKUP('Test Cases'!AC45,'Attribute Lists'!$B$170:$D$185,3,FALSE)</f>
        <v>Pre-cast wall more than 1.8m with electric fencing</v>
      </c>
      <c r="V44" s="2" t="str">
        <f>'Test Cases'!X45</f>
        <v>N</v>
      </c>
      <c r="W44" s="2" t="str">
        <f>VLOOKUP('Test Cases'!W45,'Attribute Lists'!$B$139:$D$151,3,FALSE)</f>
        <v>Standard</v>
      </c>
      <c r="X44" s="43" t="s">
        <v>388</v>
      </c>
      <c r="Y44" s="2" t="str">
        <f>'Test Cases'!AQ45</f>
        <v>N</v>
      </c>
      <c r="Z44" s="43" t="s">
        <v>45</v>
      </c>
      <c r="AA44" s="2" t="str">
        <f>'Test Cases'!AJ45</f>
        <v>N</v>
      </c>
      <c r="AB44" s="2">
        <f>'Test Cases'!AK45</f>
        <v>0</v>
      </c>
      <c r="AC44" s="2" t="str">
        <f>'Test Cases'!AL45</f>
        <v>N</v>
      </c>
      <c r="AD44" s="2" t="str">
        <f>'Test Cases'!AM45</f>
        <v>N</v>
      </c>
      <c r="AE44" s="2">
        <f>'Test Cases'!AN45</f>
        <v>0</v>
      </c>
      <c r="AF44" s="2" t="str">
        <f>'Test Cases'!AO45</f>
        <v>N</v>
      </c>
      <c r="AG44" s="2">
        <f>IFERROR(VLOOKUP('Test Cases'!AP45,'Attribute Lists'!$B$106:$C$110,0),0)</f>
        <v>0</v>
      </c>
      <c r="AH44" s="2" t="str">
        <f>'Test Cases'!AQ45</f>
        <v>N</v>
      </c>
      <c r="AI44" s="2" t="str">
        <f>IF(VLOOKUP('Test Cases'!AR45,'Attribute Lists'!$B$16:$D$18,3,FALSE)="Y","Extended","Limited")</f>
        <v>Limited</v>
      </c>
      <c r="AJ44" s="47" t="s">
        <v>45</v>
      </c>
      <c r="AK44" s="2" t="str">
        <f>'Test Cases'!AS45</f>
        <v>N</v>
      </c>
      <c r="AL44" s="2">
        <f>SUBSTITUTE(SUBSTITUTE('Test Cases'!AT45,"R",""),",","")*1</f>
        <v>0</v>
      </c>
      <c r="AM44" s="2" t="str">
        <f>'Test Cases'!AU45</f>
        <v>N</v>
      </c>
      <c r="AN44" s="2" t="str">
        <f>'Test Cases'!A45</f>
        <v>Other</v>
      </c>
    </row>
    <row r="45" spans="1:40" x14ac:dyDescent="0.3">
      <c r="A45" s="2" t="str">
        <f>"Test case "&amp;'Test Cases'!B46</f>
        <v>Test case 44</v>
      </c>
      <c r="B45" s="2">
        <f>'Test Cases'!O46</f>
        <v>1000</v>
      </c>
      <c r="C45" s="2">
        <f>'Test Cases'!P46</f>
        <v>1000</v>
      </c>
      <c r="D45" s="2">
        <f>'Test Cases'!Q46</f>
        <v>0</v>
      </c>
      <c r="E45" s="2">
        <f>'Test Cases'!I46</f>
        <v>0</v>
      </c>
      <c r="F45" s="2">
        <f>'Test Cases'!J46</f>
        <v>0</v>
      </c>
      <c r="G45" s="2">
        <f>'Test Cases'!K46</f>
        <v>1</v>
      </c>
      <c r="H45" s="43">
        <v>0</v>
      </c>
      <c r="I45" s="44">
        <f>'Test Cases'!C46</f>
        <v>44440</v>
      </c>
      <c r="J45" s="2">
        <f>'Test Cases'!R46</f>
        <v>7130</v>
      </c>
      <c r="K45" s="43" t="s">
        <v>22</v>
      </c>
      <c r="L45" s="45">
        <f>'Test Cases'!U46</f>
        <v>2000000</v>
      </c>
      <c r="M45" s="43" t="s">
        <v>387</v>
      </c>
      <c r="N45" s="2">
        <f>'Test Cases'!H46</f>
        <v>0</v>
      </c>
      <c r="O45" s="2" t="str">
        <f>VLOOKUP('Test Cases'!V46,'Attribute Lists'!$B$155:$D$166,3,FALSE)</f>
        <v>Run-Off</v>
      </c>
      <c r="P45" s="2" t="str">
        <f>'Test Cases'!Y46</f>
        <v>N</v>
      </c>
      <c r="Q45" s="2" t="str">
        <f>'Test Cases'!AX46</f>
        <v>N</v>
      </c>
      <c r="R45" s="2">
        <f>'Test Cases'!AW46</f>
        <v>3</v>
      </c>
      <c r="S45" s="43">
        <v>1</v>
      </c>
      <c r="T45" s="43">
        <v>1</v>
      </c>
      <c r="U45" s="2" t="str">
        <f>VLOOKUP('Test Cases'!AC46,'Attribute Lists'!$B$170:$D$185,3,FALSE)</f>
        <v>Palisade fence less than 1.8m</v>
      </c>
      <c r="V45" s="2" t="str">
        <f>'Test Cases'!X46</f>
        <v>N</v>
      </c>
      <c r="W45" s="2" t="str">
        <f>VLOOKUP('Test Cases'!W46,'Attribute Lists'!$B$139:$D$151,3,FALSE)</f>
        <v>Standard</v>
      </c>
      <c r="X45" s="43" t="s">
        <v>388</v>
      </c>
      <c r="Y45" s="2" t="str">
        <f>'Test Cases'!AQ46</f>
        <v>N</v>
      </c>
      <c r="Z45" s="43" t="s">
        <v>45</v>
      </c>
      <c r="AA45" s="2" t="str">
        <f>'Test Cases'!AJ46</f>
        <v>N</v>
      </c>
      <c r="AB45" s="2">
        <f>'Test Cases'!AK46</f>
        <v>0</v>
      </c>
      <c r="AC45" s="2" t="str">
        <f>'Test Cases'!AL46</f>
        <v>N</v>
      </c>
      <c r="AD45" s="2" t="str">
        <f>'Test Cases'!AM46</f>
        <v>N</v>
      </c>
      <c r="AE45" s="2">
        <f>'Test Cases'!AN46</f>
        <v>0</v>
      </c>
      <c r="AF45" s="2" t="str">
        <f>'Test Cases'!AO46</f>
        <v>N</v>
      </c>
      <c r="AG45" s="2">
        <f>IFERROR(VLOOKUP('Test Cases'!AP46,'Attribute Lists'!$B$106:$C$110,0),0)</f>
        <v>0</v>
      </c>
      <c r="AH45" s="2" t="str">
        <f>'Test Cases'!AQ46</f>
        <v>N</v>
      </c>
      <c r="AI45" s="2" t="str">
        <f>IF(VLOOKUP('Test Cases'!AR46,'Attribute Lists'!$B$16:$D$18,3,FALSE)="Y","Extended","Limited")</f>
        <v>Limited</v>
      </c>
      <c r="AJ45" s="47" t="s">
        <v>45</v>
      </c>
      <c r="AK45" s="2" t="str">
        <f>'Test Cases'!AS46</f>
        <v>N</v>
      </c>
      <c r="AL45" s="2">
        <f>SUBSTITUTE(SUBSTITUTE('Test Cases'!AT46,"R",""),",","")*1</f>
        <v>0</v>
      </c>
      <c r="AM45" s="2" t="str">
        <f>'Test Cases'!AU46</f>
        <v>N</v>
      </c>
      <c r="AN45" s="2" t="str">
        <f>'Test Cases'!A46</f>
        <v>Other</v>
      </c>
    </row>
    <row r="46" spans="1:40" x14ac:dyDescent="0.3">
      <c r="A46" s="2" t="str">
        <f>"Test case "&amp;'Test Cases'!B47</f>
        <v>Test case 45</v>
      </c>
      <c r="B46" s="2">
        <f>'Test Cases'!O47</f>
        <v>1000</v>
      </c>
      <c r="C46" s="2">
        <f>'Test Cases'!P47</f>
        <v>1000</v>
      </c>
      <c r="D46" s="2">
        <f>'Test Cases'!Q47</f>
        <v>0</v>
      </c>
      <c r="E46" s="2">
        <f>'Test Cases'!I47</f>
        <v>1</v>
      </c>
      <c r="F46" s="2">
        <f>'Test Cases'!J47</f>
        <v>1</v>
      </c>
      <c r="G46" s="2">
        <f>'Test Cases'!K47</f>
        <v>1</v>
      </c>
      <c r="H46" s="43">
        <v>0</v>
      </c>
      <c r="I46" s="44">
        <f>'Test Cases'!C47</f>
        <v>44440</v>
      </c>
      <c r="J46" s="2">
        <f>'Test Cases'!R47</f>
        <v>2193</v>
      </c>
      <c r="K46" s="43" t="s">
        <v>22</v>
      </c>
      <c r="L46" s="45">
        <f>'Test Cases'!U47</f>
        <v>2000000</v>
      </c>
      <c r="M46" s="43" t="s">
        <v>387</v>
      </c>
      <c r="N46" s="2">
        <f>'Test Cases'!H47</f>
        <v>0</v>
      </c>
      <c r="O46" s="2" t="str">
        <f>VLOOKUP('Test Cases'!V47,'Attribute Lists'!$B$155:$D$166,3,FALSE)</f>
        <v>Standard</v>
      </c>
      <c r="P46" s="2" t="str">
        <f>'Test Cases'!Y47</f>
        <v>N</v>
      </c>
      <c r="Q46" s="2" t="str">
        <f>'Test Cases'!AX47</f>
        <v>Y</v>
      </c>
      <c r="R46" s="2">
        <f>'Test Cases'!AW47</f>
        <v>63</v>
      </c>
      <c r="S46" s="43">
        <v>1</v>
      </c>
      <c r="T46" s="43">
        <v>1</v>
      </c>
      <c r="U46" s="2" t="str">
        <f>VLOOKUP('Test Cases'!AC47,'Attribute Lists'!$B$170:$D$185,3,FALSE)</f>
        <v>Palisade fence more than 1.8m</v>
      </c>
      <c r="V46" s="2" t="str">
        <f>'Test Cases'!X47</f>
        <v>N</v>
      </c>
      <c r="W46" s="2" t="str">
        <f>VLOOKUP('Test Cases'!W47,'Attribute Lists'!$B$139:$D$151,3,FALSE)</f>
        <v>Standard</v>
      </c>
      <c r="X46" s="43" t="s">
        <v>388</v>
      </c>
      <c r="Y46" s="2" t="str">
        <f>'Test Cases'!AQ47</f>
        <v>N</v>
      </c>
      <c r="Z46" s="43" t="s">
        <v>45</v>
      </c>
      <c r="AA46" s="2" t="str">
        <f>'Test Cases'!AJ47</f>
        <v>N</v>
      </c>
      <c r="AB46" s="2">
        <f>'Test Cases'!AK47</f>
        <v>0</v>
      </c>
      <c r="AC46" s="2" t="str">
        <f>'Test Cases'!AL47</f>
        <v>N</v>
      </c>
      <c r="AD46" s="2" t="str">
        <f>'Test Cases'!AM47</f>
        <v>N</v>
      </c>
      <c r="AE46" s="2">
        <f>'Test Cases'!AN47</f>
        <v>0</v>
      </c>
      <c r="AF46" s="2" t="str">
        <f>'Test Cases'!AO47</f>
        <v>N</v>
      </c>
      <c r="AG46" s="2">
        <f>IFERROR(VLOOKUP('Test Cases'!AP47,'Attribute Lists'!$B$106:$C$110,0),0)</f>
        <v>0</v>
      </c>
      <c r="AH46" s="2" t="str">
        <f>'Test Cases'!AQ47</f>
        <v>N</v>
      </c>
      <c r="AI46" s="2" t="str">
        <f>IF(VLOOKUP('Test Cases'!AR47,'Attribute Lists'!$B$16:$D$18,3,FALSE)="Y","Extended","Limited")</f>
        <v>Limited</v>
      </c>
      <c r="AJ46" s="47" t="s">
        <v>45</v>
      </c>
      <c r="AK46" s="2" t="str">
        <f>'Test Cases'!AS47</f>
        <v>N</v>
      </c>
      <c r="AL46" s="2">
        <f>SUBSTITUTE(SUBSTITUTE('Test Cases'!AT47,"R",""),",","")*1</f>
        <v>0</v>
      </c>
      <c r="AM46" s="2" t="str">
        <f>'Test Cases'!AU47</f>
        <v>N</v>
      </c>
      <c r="AN46" s="2" t="str">
        <f>'Test Cases'!A47</f>
        <v>Other</v>
      </c>
    </row>
    <row r="47" spans="1:40" x14ac:dyDescent="0.3">
      <c r="A47" s="2" t="str">
        <f>"Test case "&amp;'Test Cases'!B48</f>
        <v>Test case 46</v>
      </c>
      <c r="B47" s="2">
        <f>'Test Cases'!O48</f>
        <v>1000</v>
      </c>
      <c r="C47" s="2">
        <f>'Test Cases'!P48</f>
        <v>1000</v>
      </c>
      <c r="D47" s="2">
        <f>'Test Cases'!Q48</f>
        <v>0</v>
      </c>
      <c r="E47" s="2">
        <f>'Test Cases'!I48</f>
        <v>2</v>
      </c>
      <c r="F47" s="2">
        <f>'Test Cases'!J48</f>
        <v>0</v>
      </c>
      <c r="G47" s="2">
        <f>'Test Cases'!K48</f>
        <v>0</v>
      </c>
      <c r="H47" s="43">
        <v>0</v>
      </c>
      <c r="I47" s="44">
        <f>'Test Cases'!C48</f>
        <v>44440</v>
      </c>
      <c r="J47" s="2">
        <f>'Test Cases'!R48</f>
        <v>2170</v>
      </c>
      <c r="K47" s="43" t="s">
        <v>22</v>
      </c>
      <c r="L47" s="45">
        <f>'Test Cases'!U48</f>
        <v>2000000</v>
      </c>
      <c r="M47" s="43" t="s">
        <v>387</v>
      </c>
      <c r="N47" s="2">
        <f>'Test Cases'!H48</f>
        <v>0</v>
      </c>
      <c r="O47" s="2" t="str">
        <f>VLOOKUP('Test Cases'!V48,'Attribute Lists'!$B$155:$D$166,3,FALSE)</f>
        <v>Standard</v>
      </c>
      <c r="P47" s="2" t="str">
        <f>'Test Cases'!Y48</f>
        <v>N</v>
      </c>
      <c r="Q47" s="2" t="str">
        <f>'Test Cases'!AX48</f>
        <v>N</v>
      </c>
      <c r="R47" s="2">
        <f>'Test Cases'!AW48</f>
        <v>3</v>
      </c>
      <c r="S47" s="43">
        <v>1</v>
      </c>
      <c r="T47" s="43">
        <v>1</v>
      </c>
      <c r="U47" s="2" t="str">
        <f>VLOOKUP('Test Cases'!AC48,'Attribute Lists'!$B$170:$D$185,3,FALSE)</f>
        <v>Palisade fence more than 1.8m with electric fencing</v>
      </c>
      <c r="V47" s="2" t="str">
        <f>'Test Cases'!X48</f>
        <v>N</v>
      </c>
      <c r="W47" s="2" t="str">
        <f>VLOOKUP('Test Cases'!W48,'Attribute Lists'!$B$139:$D$151,3,FALSE)</f>
        <v>Standard</v>
      </c>
      <c r="X47" s="43" t="s">
        <v>388</v>
      </c>
      <c r="Y47" s="2" t="str">
        <f>'Test Cases'!AQ48</f>
        <v>N</v>
      </c>
      <c r="Z47" s="43" t="s">
        <v>45</v>
      </c>
      <c r="AA47" s="2" t="str">
        <f>'Test Cases'!AJ48</f>
        <v>N</v>
      </c>
      <c r="AB47" s="2">
        <f>'Test Cases'!AK48</f>
        <v>0</v>
      </c>
      <c r="AC47" s="2" t="str">
        <f>'Test Cases'!AL48</f>
        <v>N</v>
      </c>
      <c r="AD47" s="2" t="str">
        <f>'Test Cases'!AM48</f>
        <v>N</v>
      </c>
      <c r="AE47" s="2">
        <f>'Test Cases'!AN48</f>
        <v>0</v>
      </c>
      <c r="AF47" s="2" t="str">
        <f>'Test Cases'!AO48</f>
        <v>N</v>
      </c>
      <c r="AG47" s="2">
        <f>IFERROR(VLOOKUP('Test Cases'!AP48,'Attribute Lists'!$B$106:$C$110,0),0)</f>
        <v>0</v>
      </c>
      <c r="AH47" s="2" t="str">
        <f>'Test Cases'!AQ48</f>
        <v>N</v>
      </c>
      <c r="AI47" s="2" t="str">
        <f>IF(VLOOKUP('Test Cases'!AR48,'Attribute Lists'!$B$16:$D$18,3,FALSE)="Y","Extended","Limited")</f>
        <v>Limited</v>
      </c>
      <c r="AJ47" s="47" t="s">
        <v>45</v>
      </c>
      <c r="AK47" s="2" t="str">
        <f>'Test Cases'!AS48</f>
        <v>N</v>
      </c>
      <c r="AL47" s="2">
        <f>SUBSTITUTE(SUBSTITUTE('Test Cases'!AT48,"R",""),",","")*1</f>
        <v>0</v>
      </c>
      <c r="AM47" s="2" t="str">
        <f>'Test Cases'!AU48</f>
        <v>N</v>
      </c>
      <c r="AN47" s="2" t="str">
        <f>'Test Cases'!A48</f>
        <v>Other</v>
      </c>
    </row>
    <row r="48" spans="1:40" x14ac:dyDescent="0.3">
      <c r="A48" s="2" t="str">
        <f>"Test case "&amp;'Test Cases'!B49</f>
        <v>Test case 47</v>
      </c>
      <c r="B48" s="2">
        <f>'Test Cases'!O49</f>
        <v>1000</v>
      </c>
      <c r="C48" s="2">
        <f>'Test Cases'!P49</f>
        <v>1000</v>
      </c>
      <c r="D48" s="2">
        <f>'Test Cases'!Q49</f>
        <v>0</v>
      </c>
      <c r="E48" s="2">
        <f>'Test Cases'!I49</f>
        <v>1</v>
      </c>
      <c r="F48" s="2">
        <f>'Test Cases'!J49</f>
        <v>1</v>
      </c>
      <c r="G48" s="2">
        <f>'Test Cases'!K49</f>
        <v>0</v>
      </c>
      <c r="H48" s="43">
        <v>0</v>
      </c>
      <c r="I48" s="44">
        <f>'Test Cases'!C49</f>
        <v>44440</v>
      </c>
      <c r="J48" s="2">
        <f>'Test Cases'!R49</f>
        <v>2193</v>
      </c>
      <c r="K48" s="43" t="s">
        <v>22</v>
      </c>
      <c r="L48" s="45">
        <f>'Test Cases'!U49</f>
        <v>2000000</v>
      </c>
      <c r="M48" s="43" t="s">
        <v>387</v>
      </c>
      <c r="N48" s="2">
        <f>'Test Cases'!H49</f>
        <v>0</v>
      </c>
      <c r="O48" s="2" t="str">
        <f>VLOOKUP('Test Cases'!V49,'Attribute Lists'!$B$155:$D$166,3,FALSE)</f>
        <v>Standard</v>
      </c>
      <c r="P48" s="2" t="str">
        <f>'Test Cases'!Y49</f>
        <v>N</v>
      </c>
      <c r="Q48" s="2" t="str">
        <f>'Test Cases'!AX49</f>
        <v>N</v>
      </c>
      <c r="R48" s="2">
        <f>'Test Cases'!AW49</f>
        <v>3</v>
      </c>
      <c r="S48" s="43">
        <v>1</v>
      </c>
      <c r="T48" s="43">
        <v>1</v>
      </c>
      <c r="U48" s="2" t="str">
        <f>VLOOKUP('Test Cases'!AC49,'Attribute Lists'!$B$170:$D$185,3,FALSE)</f>
        <v>Wood fence less than 1.8m</v>
      </c>
      <c r="V48" s="2" t="str">
        <f>'Test Cases'!X49</f>
        <v>N</v>
      </c>
      <c r="W48" s="2" t="str">
        <f>VLOOKUP('Test Cases'!W49,'Attribute Lists'!$B$139:$D$151,3,FALSE)</f>
        <v>Standard</v>
      </c>
      <c r="X48" s="43" t="s">
        <v>388</v>
      </c>
      <c r="Y48" s="2" t="str">
        <f>'Test Cases'!AQ49</f>
        <v>N</v>
      </c>
      <c r="Z48" s="43" t="s">
        <v>45</v>
      </c>
      <c r="AA48" s="2" t="str">
        <f>'Test Cases'!AJ49</f>
        <v>N</v>
      </c>
      <c r="AB48" s="2">
        <f>'Test Cases'!AK49</f>
        <v>0</v>
      </c>
      <c r="AC48" s="2" t="str">
        <f>'Test Cases'!AL49</f>
        <v>N</v>
      </c>
      <c r="AD48" s="2" t="str">
        <f>'Test Cases'!AM49</f>
        <v>N</v>
      </c>
      <c r="AE48" s="2">
        <f>'Test Cases'!AN49</f>
        <v>0</v>
      </c>
      <c r="AF48" s="2" t="str">
        <f>'Test Cases'!AO49</f>
        <v>N</v>
      </c>
      <c r="AG48" s="2">
        <f>IFERROR(VLOOKUP('Test Cases'!AP49,'Attribute Lists'!$B$106:$C$110,0),0)</f>
        <v>0</v>
      </c>
      <c r="AH48" s="2" t="str">
        <f>'Test Cases'!AQ49</f>
        <v>N</v>
      </c>
      <c r="AI48" s="2" t="str">
        <f>IF(VLOOKUP('Test Cases'!AR49,'Attribute Lists'!$B$16:$D$18,3,FALSE)="Y","Extended","Limited")</f>
        <v>Limited</v>
      </c>
      <c r="AJ48" s="47" t="s">
        <v>45</v>
      </c>
      <c r="AK48" s="2" t="str">
        <f>'Test Cases'!AS49</f>
        <v>N</v>
      </c>
      <c r="AL48" s="2">
        <f>SUBSTITUTE(SUBSTITUTE('Test Cases'!AT49,"R",""),",","")*1</f>
        <v>0</v>
      </c>
      <c r="AM48" s="2" t="str">
        <f>'Test Cases'!AU49</f>
        <v>N</v>
      </c>
      <c r="AN48" s="2" t="str">
        <f>'Test Cases'!A49</f>
        <v>Other</v>
      </c>
    </row>
    <row r="49" spans="1:40" x14ac:dyDescent="0.3">
      <c r="A49" s="2" t="str">
        <f>"Test case "&amp;'Test Cases'!B50</f>
        <v>Test case 48</v>
      </c>
      <c r="B49" s="2">
        <f>'Test Cases'!O50</f>
        <v>1000</v>
      </c>
      <c r="C49" s="2">
        <f>'Test Cases'!P50</f>
        <v>1000</v>
      </c>
      <c r="D49" s="2">
        <f>'Test Cases'!Q50</f>
        <v>0</v>
      </c>
      <c r="E49" s="2">
        <f>'Test Cases'!I50</f>
        <v>0</v>
      </c>
      <c r="F49" s="2">
        <f>'Test Cases'!J50</f>
        <v>2</v>
      </c>
      <c r="G49" s="2">
        <f>'Test Cases'!K50</f>
        <v>0</v>
      </c>
      <c r="H49" s="43">
        <v>0</v>
      </c>
      <c r="I49" s="44">
        <f>'Test Cases'!C50</f>
        <v>44440</v>
      </c>
      <c r="J49" s="2">
        <f>'Test Cases'!R50</f>
        <v>299</v>
      </c>
      <c r="K49" s="43" t="s">
        <v>22</v>
      </c>
      <c r="L49" s="45">
        <f>'Test Cases'!U50</f>
        <v>2000000</v>
      </c>
      <c r="M49" s="43" t="s">
        <v>387</v>
      </c>
      <c r="N49" s="2">
        <f>'Test Cases'!H50</f>
        <v>0</v>
      </c>
      <c r="O49" s="2" t="str">
        <f>VLOOKUP('Test Cases'!V50,'Attribute Lists'!$B$155:$D$166,3,FALSE)</f>
        <v>Standard</v>
      </c>
      <c r="P49" s="2" t="str">
        <f>'Test Cases'!Y50</f>
        <v>N</v>
      </c>
      <c r="Q49" s="2" t="str">
        <f>'Test Cases'!AX50</f>
        <v>N</v>
      </c>
      <c r="R49" s="2">
        <f>'Test Cases'!AW50</f>
        <v>3</v>
      </c>
      <c r="S49" s="43">
        <v>1</v>
      </c>
      <c r="T49" s="43">
        <v>1</v>
      </c>
      <c r="U49" s="2" t="str">
        <f>VLOOKUP('Test Cases'!AC50,'Attribute Lists'!$B$170:$D$185,3,FALSE)</f>
        <v>Wood Fence (At Least 1.8M)</v>
      </c>
      <c r="V49" s="2" t="str">
        <f>'Test Cases'!X50</f>
        <v>N</v>
      </c>
      <c r="W49" s="2" t="str">
        <f>VLOOKUP('Test Cases'!W50,'Attribute Lists'!$B$139:$D$151,3,FALSE)</f>
        <v>Standard</v>
      </c>
      <c r="X49" s="43" t="s">
        <v>388</v>
      </c>
      <c r="Y49" s="2" t="str">
        <f>'Test Cases'!AQ50</f>
        <v>N</v>
      </c>
      <c r="Z49" s="43" t="s">
        <v>45</v>
      </c>
      <c r="AA49" s="2" t="str">
        <f>'Test Cases'!AJ50</f>
        <v>N</v>
      </c>
      <c r="AB49" s="2">
        <f>'Test Cases'!AK50</f>
        <v>0</v>
      </c>
      <c r="AC49" s="2" t="str">
        <f>'Test Cases'!AL50</f>
        <v>N</v>
      </c>
      <c r="AD49" s="2" t="str">
        <f>'Test Cases'!AM50</f>
        <v>N</v>
      </c>
      <c r="AE49" s="2">
        <f>'Test Cases'!AN50</f>
        <v>0</v>
      </c>
      <c r="AF49" s="2" t="str">
        <f>'Test Cases'!AO50</f>
        <v>N</v>
      </c>
      <c r="AG49" s="2">
        <f>IFERROR(VLOOKUP('Test Cases'!AP50,'Attribute Lists'!$B$106:$C$110,0),0)</f>
        <v>0</v>
      </c>
      <c r="AH49" s="2" t="str">
        <f>'Test Cases'!AQ50</f>
        <v>N</v>
      </c>
      <c r="AI49" s="2" t="str">
        <f>IF(VLOOKUP('Test Cases'!AR50,'Attribute Lists'!$B$16:$D$18,3,FALSE)="Y","Extended","Limited")</f>
        <v>Limited</v>
      </c>
      <c r="AJ49" s="47" t="s">
        <v>45</v>
      </c>
      <c r="AK49" s="2" t="str">
        <f>'Test Cases'!AS50</f>
        <v>N</v>
      </c>
      <c r="AL49" s="2">
        <f>SUBSTITUTE(SUBSTITUTE('Test Cases'!AT50,"R",""),",","")*1</f>
        <v>0</v>
      </c>
      <c r="AM49" s="2" t="str">
        <f>'Test Cases'!AU50</f>
        <v>N</v>
      </c>
      <c r="AN49" s="2" t="str">
        <f>'Test Cases'!A50</f>
        <v>Other</v>
      </c>
    </row>
    <row r="50" spans="1:40" x14ac:dyDescent="0.3">
      <c r="A50" s="2" t="str">
        <f>"Test case "&amp;'Test Cases'!B51</f>
        <v>Test case 49</v>
      </c>
      <c r="B50" s="2">
        <f>'Test Cases'!O51</f>
        <v>1000</v>
      </c>
      <c r="C50" s="2">
        <f>'Test Cases'!P51</f>
        <v>1000</v>
      </c>
      <c r="D50" s="2">
        <f>'Test Cases'!Q51</f>
        <v>0</v>
      </c>
      <c r="E50" s="2">
        <f>'Test Cases'!I51</f>
        <v>0</v>
      </c>
      <c r="F50" s="2">
        <f>'Test Cases'!J51</f>
        <v>0</v>
      </c>
      <c r="G50" s="2">
        <f>'Test Cases'!K51</f>
        <v>0</v>
      </c>
      <c r="H50" s="43">
        <v>0</v>
      </c>
      <c r="I50" s="44">
        <f>'Test Cases'!C51</f>
        <v>44440</v>
      </c>
      <c r="J50" s="2">
        <f>'Test Cases'!R51</f>
        <v>299</v>
      </c>
      <c r="K50" s="43" t="s">
        <v>22</v>
      </c>
      <c r="L50" s="45">
        <f>'Test Cases'!U51</f>
        <v>2000000</v>
      </c>
      <c r="M50" s="43" t="s">
        <v>387</v>
      </c>
      <c r="N50" s="2">
        <f>'Test Cases'!H51</f>
        <v>0</v>
      </c>
      <c r="O50" s="2" t="str">
        <f>VLOOKUP('Test Cases'!V51,'Attribute Lists'!$B$155:$D$166,3,FALSE)</f>
        <v>Standard</v>
      </c>
      <c r="P50" s="2" t="str">
        <f>'Test Cases'!Y51</f>
        <v>N</v>
      </c>
      <c r="Q50" s="2" t="str">
        <f>'Test Cases'!AX51</f>
        <v>N</v>
      </c>
      <c r="R50" s="2">
        <f>'Test Cases'!AW51</f>
        <v>3</v>
      </c>
      <c r="S50" s="43">
        <v>1</v>
      </c>
      <c r="T50" s="43">
        <v>1</v>
      </c>
      <c r="U50" s="2" t="str">
        <f>VLOOKUP('Test Cases'!AC51,'Attribute Lists'!$B$170:$D$185,3,FALSE)</f>
        <v>Wood fence more than 1.8m with electric fencing</v>
      </c>
      <c r="V50" s="2" t="str">
        <f>'Test Cases'!X51</f>
        <v>N</v>
      </c>
      <c r="W50" s="2" t="str">
        <f>VLOOKUP('Test Cases'!W51,'Attribute Lists'!$B$139:$D$151,3,FALSE)</f>
        <v>Standard</v>
      </c>
      <c r="X50" s="43" t="s">
        <v>388</v>
      </c>
      <c r="Y50" s="2" t="str">
        <f>'Test Cases'!AQ51</f>
        <v>N</v>
      </c>
      <c r="Z50" s="43" t="s">
        <v>45</v>
      </c>
      <c r="AA50" s="2" t="str">
        <f>'Test Cases'!AJ51</f>
        <v>N</v>
      </c>
      <c r="AB50" s="2">
        <f>'Test Cases'!AK51</f>
        <v>0</v>
      </c>
      <c r="AC50" s="2" t="str">
        <f>'Test Cases'!AL51</f>
        <v>N</v>
      </c>
      <c r="AD50" s="2" t="str">
        <f>'Test Cases'!AM51</f>
        <v>N</v>
      </c>
      <c r="AE50" s="2">
        <f>'Test Cases'!AN51</f>
        <v>0</v>
      </c>
      <c r="AF50" s="2" t="str">
        <f>'Test Cases'!AO51</f>
        <v>N</v>
      </c>
      <c r="AG50" s="2">
        <f>IFERROR(VLOOKUP('Test Cases'!AP51,'Attribute Lists'!$B$106:$C$110,0),0)</f>
        <v>0</v>
      </c>
      <c r="AH50" s="2" t="str">
        <f>'Test Cases'!AQ51</f>
        <v>N</v>
      </c>
      <c r="AI50" s="2" t="str">
        <f>IF(VLOOKUP('Test Cases'!AR51,'Attribute Lists'!$B$16:$D$18,3,FALSE)="Y","Extended","Limited")</f>
        <v>Limited</v>
      </c>
      <c r="AJ50" s="47" t="s">
        <v>45</v>
      </c>
      <c r="AK50" s="2" t="str">
        <f>'Test Cases'!AS51</f>
        <v>N</v>
      </c>
      <c r="AL50" s="2">
        <f>SUBSTITUTE(SUBSTITUTE('Test Cases'!AT51,"R",""),",","")*1</f>
        <v>0</v>
      </c>
      <c r="AM50" s="2" t="str">
        <f>'Test Cases'!AU51</f>
        <v>N</v>
      </c>
      <c r="AN50" s="2" t="str">
        <f>'Test Cases'!A51</f>
        <v>Other</v>
      </c>
    </row>
    <row r="51" spans="1:40" x14ac:dyDescent="0.3">
      <c r="A51" s="2" t="str">
        <f>"Test case "&amp;'Test Cases'!B52</f>
        <v>Test case 50</v>
      </c>
      <c r="B51" s="2">
        <f>'Test Cases'!O52</f>
        <v>1000</v>
      </c>
      <c r="C51" s="2">
        <f>'Test Cases'!P52</f>
        <v>1000</v>
      </c>
      <c r="D51" s="2">
        <f>'Test Cases'!Q52</f>
        <v>0</v>
      </c>
      <c r="E51" s="2">
        <f>'Test Cases'!I52</f>
        <v>0</v>
      </c>
      <c r="F51" s="2">
        <f>'Test Cases'!J52</f>
        <v>0</v>
      </c>
      <c r="G51" s="2">
        <f>'Test Cases'!K52</f>
        <v>0</v>
      </c>
      <c r="H51" s="43">
        <v>0</v>
      </c>
      <c r="I51" s="44">
        <f>'Test Cases'!C52</f>
        <v>44440</v>
      </c>
      <c r="J51" s="2">
        <f>'Test Cases'!R52</f>
        <v>299</v>
      </c>
      <c r="K51" s="43" t="s">
        <v>22</v>
      </c>
      <c r="L51" s="45">
        <f>'Test Cases'!U52</f>
        <v>2000000</v>
      </c>
      <c r="M51" s="43" t="s">
        <v>387</v>
      </c>
      <c r="N51" s="2">
        <f>'Test Cases'!H52</f>
        <v>0</v>
      </c>
      <c r="O51" s="2" t="str">
        <f>VLOOKUP('Test Cases'!V52,'Attribute Lists'!$B$155:$D$166,3,FALSE)</f>
        <v>Standard</v>
      </c>
      <c r="P51" s="2" t="str">
        <f>'Test Cases'!Y52</f>
        <v>N</v>
      </c>
      <c r="Q51" s="2" t="str">
        <f>'Test Cases'!AX52</f>
        <v>N</v>
      </c>
      <c r="R51" s="2">
        <f>'Test Cases'!AW52</f>
        <v>3</v>
      </c>
      <c r="S51" s="43">
        <v>1</v>
      </c>
      <c r="T51" s="43">
        <v>1</v>
      </c>
      <c r="U51" s="2" t="str">
        <f>VLOOKUP('Test Cases'!AC52,'Attribute Lists'!$B$170:$D$185,3,FALSE)</f>
        <v>Electric Fencing only</v>
      </c>
      <c r="V51" s="2" t="str">
        <f>'Test Cases'!X52</f>
        <v>N</v>
      </c>
      <c r="W51" s="2" t="str">
        <f>VLOOKUP('Test Cases'!W52,'Attribute Lists'!$B$139:$D$151,3,FALSE)</f>
        <v>Standard</v>
      </c>
      <c r="X51" s="43" t="s">
        <v>388</v>
      </c>
      <c r="Y51" s="2" t="str">
        <f>'Test Cases'!AQ52</f>
        <v>N</v>
      </c>
      <c r="Z51" s="43" t="s">
        <v>45</v>
      </c>
      <c r="AA51" s="2" t="str">
        <f>'Test Cases'!AJ52</f>
        <v>N</v>
      </c>
      <c r="AB51" s="2">
        <f>'Test Cases'!AK52</f>
        <v>0</v>
      </c>
      <c r="AC51" s="2" t="str">
        <f>'Test Cases'!AL52</f>
        <v>N</v>
      </c>
      <c r="AD51" s="2" t="str">
        <f>'Test Cases'!AM52</f>
        <v>N</v>
      </c>
      <c r="AE51" s="2">
        <f>'Test Cases'!AN52</f>
        <v>0</v>
      </c>
      <c r="AF51" s="2" t="str">
        <f>'Test Cases'!AO52</f>
        <v>N</v>
      </c>
      <c r="AG51" s="2">
        <f>IFERROR(VLOOKUP('Test Cases'!AP52,'Attribute Lists'!$B$106:$C$110,0),0)</f>
        <v>0</v>
      </c>
      <c r="AH51" s="2" t="str">
        <f>'Test Cases'!AQ52</f>
        <v>N</v>
      </c>
      <c r="AI51" s="2" t="str">
        <f>IF(VLOOKUP('Test Cases'!AR52,'Attribute Lists'!$B$16:$D$18,3,FALSE)="Y","Extended","Limited")</f>
        <v>Limited</v>
      </c>
      <c r="AJ51" s="47" t="s">
        <v>45</v>
      </c>
      <c r="AK51" s="2" t="str">
        <f>'Test Cases'!AS52</f>
        <v>N</v>
      </c>
      <c r="AL51" s="2">
        <f>SUBSTITUTE(SUBSTITUTE('Test Cases'!AT52,"R",""),",","")*1</f>
        <v>0</v>
      </c>
      <c r="AM51" s="2" t="str">
        <f>'Test Cases'!AU52</f>
        <v>N</v>
      </c>
      <c r="AN51" s="2" t="str">
        <f>'Test Cases'!A52</f>
        <v>Other</v>
      </c>
    </row>
    <row r="52" spans="1:40" x14ac:dyDescent="0.3">
      <c r="A52" s="2" t="str">
        <f>"Test case "&amp;'Test Cases'!B53</f>
        <v>Test case 51</v>
      </c>
      <c r="B52" s="2">
        <f>'Test Cases'!O53</f>
        <v>1000</v>
      </c>
      <c r="C52" s="2">
        <f>'Test Cases'!P53</f>
        <v>1000</v>
      </c>
      <c r="D52" s="2">
        <f>'Test Cases'!Q53</f>
        <v>0</v>
      </c>
      <c r="E52" s="2">
        <f>'Test Cases'!I53</f>
        <v>0</v>
      </c>
      <c r="F52" s="2">
        <f>'Test Cases'!J53</f>
        <v>0</v>
      </c>
      <c r="G52" s="2">
        <f>'Test Cases'!K53</f>
        <v>0</v>
      </c>
      <c r="H52" s="43">
        <v>0</v>
      </c>
      <c r="I52" s="44">
        <f>'Test Cases'!C53</f>
        <v>44440</v>
      </c>
      <c r="J52" s="2">
        <f>'Test Cases'!R53</f>
        <v>5252</v>
      </c>
      <c r="K52" s="43" t="s">
        <v>22</v>
      </c>
      <c r="L52" s="45">
        <f>'Test Cases'!U53</f>
        <v>2000000</v>
      </c>
      <c r="M52" s="43" t="s">
        <v>387</v>
      </c>
      <c r="N52" s="2">
        <f>'Test Cases'!H53</f>
        <v>0</v>
      </c>
      <c r="O52" s="2" t="str">
        <f>VLOOKUP('Test Cases'!V53,'Attribute Lists'!$B$155:$D$166,3,FALSE)</f>
        <v>Standard</v>
      </c>
      <c r="P52" s="2" t="str">
        <f>'Test Cases'!Y53</f>
        <v>N</v>
      </c>
      <c r="Q52" s="2" t="str">
        <f>'Test Cases'!AX53</f>
        <v>N</v>
      </c>
      <c r="R52" s="2">
        <f>'Test Cases'!AW53</f>
        <v>3</v>
      </c>
      <c r="S52" s="43">
        <v>1</v>
      </c>
      <c r="T52" s="43">
        <v>1</v>
      </c>
      <c r="U52" s="2" t="str">
        <f>VLOOKUP('Test Cases'!AC53,'Attribute Lists'!$B$170:$D$185,3,FALSE)</f>
        <v>Unknown</v>
      </c>
      <c r="V52" s="2" t="str">
        <f>'Test Cases'!X53</f>
        <v>N</v>
      </c>
      <c r="W52" s="2" t="str">
        <f>VLOOKUP('Test Cases'!W53,'Attribute Lists'!$B$139:$D$151,3,FALSE)</f>
        <v>Standard</v>
      </c>
      <c r="X52" s="43" t="s">
        <v>388</v>
      </c>
      <c r="Y52" s="2" t="str">
        <f>'Test Cases'!AQ53</f>
        <v>N</v>
      </c>
      <c r="Z52" s="43" t="s">
        <v>45</v>
      </c>
      <c r="AA52" s="2" t="str">
        <f>'Test Cases'!AJ53</f>
        <v>N</v>
      </c>
      <c r="AB52" s="2">
        <f>'Test Cases'!AK53</f>
        <v>0</v>
      </c>
      <c r="AC52" s="2" t="str">
        <f>'Test Cases'!AL53</f>
        <v>N</v>
      </c>
      <c r="AD52" s="2" t="str">
        <f>'Test Cases'!AM53</f>
        <v>N</v>
      </c>
      <c r="AE52" s="2">
        <f>'Test Cases'!AN53</f>
        <v>0</v>
      </c>
      <c r="AF52" s="2" t="str">
        <f>'Test Cases'!AO53</f>
        <v>N</v>
      </c>
      <c r="AG52" s="2">
        <f>IFERROR(VLOOKUP('Test Cases'!AP53,'Attribute Lists'!$B$106:$C$110,0),0)</f>
        <v>0</v>
      </c>
      <c r="AH52" s="2" t="str">
        <f>'Test Cases'!AQ53</f>
        <v>N</v>
      </c>
      <c r="AI52" s="2" t="str">
        <f>IF(VLOOKUP('Test Cases'!AR53,'Attribute Lists'!$B$16:$D$18,3,FALSE)="Y","Extended","Limited")</f>
        <v>Limited</v>
      </c>
      <c r="AJ52" s="47" t="s">
        <v>45</v>
      </c>
      <c r="AK52" s="2" t="str">
        <f>'Test Cases'!AS53</f>
        <v>N</v>
      </c>
      <c r="AL52" s="2">
        <f>SUBSTITUTE(SUBSTITUTE('Test Cases'!AT53,"R",""),",","")*1</f>
        <v>0</v>
      </c>
      <c r="AM52" s="2" t="str">
        <f>'Test Cases'!AU53</f>
        <v>N</v>
      </c>
      <c r="AN52" s="2" t="str">
        <f>'Test Cases'!A53</f>
        <v>Other</v>
      </c>
    </row>
    <row r="53" spans="1:40" x14ac:dyDescent="0.3">
      <c r="A53" s="2" t="str">
        <f>"Test case "&amp;'Test Cases'!B54</f>
        <v>Test case 52</v>
      </c>
      <c r="B53" s="2">
        <f>'Test Cases'!O54</f>
        <v>1000</v>
      </c>
      <c r="C53" s="2">
        <f>'Test Cases'!P54</f>
        <v>1000</v>
      </c>
      <c r="D53" s="2">
        <f>'Test Cases'!Q54</f>
        <v>0</v>
      </c>
      <c r="E53" s="2">
        <f>'Test Cases'!I54</f>
        <v>0</v>
      </c>
      <c r="F53" s="2">
        <f>'Test Cases'!J54</f>
        <v>0</v>
      </c>
      <c r="G53" s="2">
        <f>'Test Cases'!K54</f>
        <v>0</v>
      </c>
      <c r="H53" s="43">
        <v>0</v>
      </c>
      <c r="I53" s="44">
        <f>'Test Cases'!C54</f>
        <v>44440</v>
      </c>
      <c r="J53" s="2">
        <f>'Test Cases'!R54</f>
        <v>5252</v>
      </c>
      <c r="K53" s="43" t="s">
        <v>22</v>
      </c>
      <c r="L53" s="45">
        <f>'Test Cases'!U54</f>
        <v>2000000</v>
      </c>
      <c r="M53" s="43" t="s">
        <v>387</v>
      </c>
      <c r="N53" s="2">
        <f>'Test Cases'!H54</f>
        <v>0</v>
      </c>
      <c r="O53" s="2" t="str">
        <f>VLOOKUP('Test Cases'!V54,'Attribute Lists'!$B$155:$D$166,3,FALSE)</f>
        <v>Standard</v>
      </c>
      <c r="P53" s="2" t="str">
        <f>'Test Cases'!Y54</f>
        <v>N</v>
      </c>
      <c r="Q53" s="2" t="str">
        <f>'Test Cases'!AX54</f>
        <v>N</v>
      </c>
      <c r="R53" s="2">
        <f>'Test Cases'!AW54</f>
        <v>3</v>
      </c>
      <c r="S53" s="43">
        <v>1</v>
      </c>
      <c r="T53" s="43">
        <v>1</v>
      </c>
      <c r="U53" s="2" t="str">
        <f>VLOOKUP('Test Cases'!AC54,'Attribute Lists'!$B$170:$D$185,3,FALSE)</f>
        <v>No Fence / Wall</v>
      </c>
      <c r="V53" s="2" t="str">
        <f>'Test Cases'!X54</f>
        <v>N</v>
      </c>
      <c r="W53" s="2" t="str">
        <f>VLOOKUP('Test Cases'!W54,'Attribute Lists'!$B$139:$D$151,3,FALSE)</f>
        <v>Standard</v>
      </c>
      <c r="X53" s="43" t="s">
        <v>388</v>
      </c>
      <c r="Y53" s="2" t="str">
        <f>'Test Cases'!AQ54</f>
        <v>N</v>
      </c>
      <c r="Z53" s="43" t="s">
        <v>45</v>
      </c>
      <c r="AA53" s="2" t="str">
        <f>'Test Cases'!AJ54</f>
        <v>N</v>
      </c>
      <c r="AB53" s="2">
        <f>'Test Cases'!AK54</f>
        <v>0</v>
      </c>
      <c r="AC53" s="2" t="str">
        <f>'Test Cases'!AL54</f>
        <v>N</v>
      </c>
      <c r="AD53" s="2" t="str">
        <f>'Test Cases'!AM54</f>
        <v>N</v>
      </c>
      <c r="AE53" s="2">
        <f>'Test Cases'!AN54</f>
        <v>0</v>
      </c>
      <c r="AF53" s="2" t="str">
        <f>'Test Cases'!AO54</f>
        <v>N</v>
      </c>
      <c r="AG53" s="2">
        <f>IFERROR(VLOOKUP('Test Cases'!AP54,'Attribute Lists'!$B$106:$C$110,0),0)</f>
        <v>0</v>
      </c>
      <c r="AH53" s="2" t="str">
        <f>'Test Cases'!AQ54</f>
        <v>N</v>
      </c>
      <c r="AI53" s="2" t="str">
        <f>IF(VLOOKUP('Test Cases'!AR54,'Attribute Lists'!$B$16:$D$18,3,FALSE)="Y","Extended","Limited")</f>
        <v>Limited</v>
      </c>
      <c r="AJ53" s="47" t="s">
        <v>45</v>
      </c>
      <c r="AK53" s="2" t="str">
        <f>'Test Cases'!AS54</f>
        <v>N</v>
      </c>
      <c r="AL53" s="2">
        <f>SUBSTITUTE(SUBSTITUTE('Test Cases'!AT54,"R",""),",","")*1</f>
        <v>0</v>
      </c>
      <c r="AM53" s="2" t="str">
        <f>'Test Cases'!AU54</f>
        <v>N</v>
      </c>
      <c r="AN53" s="2" t="str">
        <f>'Test Cases'!A54</f>
        <v>Other</v>
      </c>
    </row>
    <row r="54" spans="1:40" x14ac:dyDescent="0.3">
      <c r="A54" s="2" t="str">
        <f>"Test case "&amp;'Test Cases'!B55</f>
        <v>Test case 53</v>
      </c>
      <c r="B54" s="2">
        <f>'Test Cases'!O55</f>
        <v>1000</v>
      </c>
      <c r="C54" s="2">
        <f>'Test Cases'!P55</f>
        <v>1000</v>
      </c>
      <c r="D54" s="2">
        <f>'Test Cases'!Q55</f>
        <v>0</v>
      </c>
      <c r="E54" s="2">
        <f>'Test Cases'!I55</f>
        <v>0</v>
      </c>
      <c r="F54" s="2">
        <f>'Test Cases'!J55</f>
        <v>0</v>
      </c>
      <c r="G54" s="2">
        <f>'Test Cases'!K55</f>
        <v>0</v>
      </c>
      <c r="H54" s="43">
        <v>0</v>
      </c>
      <c r="I54" s="44">
        <f>'Test Cases'!C55</f>
        <v>44440</v>
      </c>
      <c r="J54" s="2">
        <f>'Test Cases'!R55</f>
        <v>5252</v>
      </c>
      <c r="K54" s="43" t="s">
        <v>22</v>
      </c>
      <c r="L54" s="45">
        <f>'Test Cases'!U55</f>
        <v>2000000</v>
      </c>
      <c r="M54" s="43" t="s">
        <v>387</v>
      </c>
      <c r="N54" s="2">
        <f>'Test Cases'!H55</f>
        <v>0</v>
      </c>
      <c r="O54" s="2" t="str">
        <f>VLOOKUP('Test Cases'!V55,'Attribute Lists'!$B$155:$D$166,3,FALSE)</f>
        <v>Standard</v>
      </c>
      <c r="P54" s="2" t="str">
        <f>'Test Cases'!Y55</f>
        <v>N</v>
      </c>
      <c r="Q54" s="2" t="str">
        <f>'Test Cases'!AX55</f>
        <v>N</v>
      </c>
      <c r="R54" s="2">
        <f>'Test Cases'!AW55</f>
        <v>3</v>
      </c>
      <c r="S54" s="43">
        <v>1</v>
      </c>
      <c r="T54" s="43">
        <v>1</v>
      </c>
      <c r="U54" s="2" t="str">
        <f>VLOOKUP('Test Cases'!AC55,'Attribute Lists'!$B$170:$D$185,3,FALSE)</f>
        <v>No Fence / Wall</v>
      </c>
      <c r="V54" s="2" t="str">
        <f>'Test Cases'!X55</f>
        <v>N</v>
      </c>
      <c r="W54" s="2" t="str">
        <f>VLOOKUP('Test Cases'!W55,'Attribute Lists'!$B$139:$D$151,3,FALSE)</f>
        <v>Standard</v>
      </c>
      <c r="X54" s="43" t="s">
        <v>388</v>
      </c>
      <c r="Y54" s="2" t="str">
        <f>'Test Cases'!AQ55</f>
        <v>N</v>
      </c>
      <c r="Z54" s="43" t="s">
        <v>45</v>
      </c>
      <c r="AA54" s="2" t="str">
        <f>'Test Cases'!AJ55</f>
        <v>N</v>
      </c>
      <c r="AB54" s="2">
        <f>'Test Cases'!AK55</f>
        <v>0</v>
      </c>
      <c r="AC54" s="2" t="str">
        <f>'Test Cases'!AL55</f>
        <v>N</v>
      </c>
      <c r="AD54" s="2" t="str">
        <f>'Test Cases'!AM55</f>
        <v>N</v>
      </c>
      <c r="AE54" s="2">
        <f>'Test Cases'!AN55</f>
        <v>0</v>
      </c>
      <c r="AF54" s="2" t="str">
        <f>'Test Cases'!AO55</f>
        <v>N</v>
      </c>
      <c r="AG54" s="2">
        <f>IFERROR(VLOOKUP('Test Cases'!AP55,'Attribute Lists'!$B$106:$C$110,0),0)</f>
        <v>0</v>
      </c>
      <c r="AH54" s="2" t="str">
        <f>'Test Cases'!AQ55</f>
        <v>N</v>
      </c>
      <c r="AI54" s="2" t="str">
        <f>IF(VLOOKUP('Test Cases'!AR55,'Attribute Lists'!$B$16:$D$18,3,FALSE)="Y","Extended","Limited")</f>
        <v>Limited</v>
      </c>
      <c r="AJ54" s="47" t="s">
        <v>45</v>
      </c>
      <c r="AK54" s="2" t="str">
        <f>'Test Cases'!AS55</f>
        <v>N</v>
      </c>
      <c r="AL54" s="2">
        <f>SUBSTITUTE(SUBSTITUTE('Test Cases'!AT55,"R",""),",","")*1</f>
        <v>0</v>
      </c>
      <c r="AM54" s="2" t="str">
        <f>'Test Cases'!AU55</f>
        <v>N</v>
      </c>
      <c r="AN54" s="2" t="str">
        <f>'Test Cases'!A55</f>
        <v>Other</v>
      </c>
    </row>
    <row r="55" spans="1:40" x14ac:dyDescent="0.3">
      <c r="A55" s="2" t="str">
        <f>"Test case "&amp;'Test Cases'!B56</f>
        <v>Test case 54</v>
      </c>
      <c r="B55" s="2">
        <f>'Test Cases'!O56</f>
        <v>1000</v>
      </c>
      <c r="C55" s="2">
        <f>'Test Cases'!P56</f>
        <v>1000</v>
      </c>
      <c r="D55" s="2">
        <f>'Test Cases'!Q56</f>
        <v>0</v>
      </c>
      <c r="E55" s="2">
        <f>'Test Cases'!I56</f>
        <v>0</v>
      </c>
      <c r="F55" s="2">
        <f>'Test Cases'!J56</f>
        <v>0</v>
      </c>
      <c r="G55" s="2">
        <f>'Test Cases'!K56</f>
        <v>0</v>
      </c>
      <c r="H55" s="43">
        <v>0</v>
      </c>
      <c r="I55" s="44">
        <f>'Test Cases'!C56</f>
        <v>44440</v>
      </c>
      <c r="J55" s="2">
        <f>'Test Cases'!R56</f>
        <v>5252</v>
      </c>
      <c r="K55" s="43" t="s">
        <v>22</v>
      </c>
      <c r="L55" s="45">
        <f>'Test Cases'!U56</f>
        <v>2000000</v>
      </c>
      <c r="M55" s="43" t="s">
        <v>387</v>
      </c>
      <c r="N55" s="2">
        <f>'Test Cases'!H56</f>
        <v>0</v>
      </c>
      <c r="O55" s="2" t="str">
        <f>VLOOKUP('Test Cases'!V56,'Attribute Lists'!$B$155:$D$166,3,FALSE)</f>
        <v>Standard</v>
      </c>
      <c r="P55" s="2" t="str">
        <f>'Test Cases'!Y56</f>
        <v>N</v>
      </c>
      <c r="Q55" s="2" t="str">
        <f>'Test Cases'!AX56</f>
        <v>N</v>
      </c>
      <c r="R55" s="2">
        <f>'Test Cases'!AW56</f>
        <v>3</v>
      </c>
      <c r="S55" s="43">
        <v>1</v>
      </c>
      <c r="T55" s="43">
        <v>1</v>
      </c>
      <c r="U55" s="2" t="str">
        <f>VLOOKUP('Test Cases'!AC56,'Attribute Lists'!$B$170:$D$185,3,FALSE)</f>
        <v>No Fence / Wall</v>
      </c>
      <c r="V55" s="2" t="str">
        <f>'Test Cases'!X56</f>
        <v>N</v>
      </c>
      <c r="W55" s="2" t="str">
        <f>VLOOKUP('Test Cases'!W56,'Attribute Lists'!$B$139:$D$151,3,FALSE)</f>
        <v>Standard</v>
      </c>
      <c r="X55" s="43" t="s">
        <v>388</v>
      </c>
      <c r="Y55" s="2" t="str">
        <f>'Test Cases'!AQ56</f>
        <v>N</v>
      </c>
      <c r="Z55" s="43" t="s">
        <v>45</v>
      </c>
      <c r="AA55" s="2" t="str">
        <f>'Test Cases'!AJ56</f>
        <v>N</v>
      </c>
      <c r="AB55" s="2">
        <f>'Test Cases'!AK56</f>
        <v>0</v>
      </c>
      <c r="AC55" s="2" t="str">
        <f>'Test Cases'!AL56</f>
        <v>N</v>
      </c>
      <c r="AD55" s="2" t="str">
        <f>'Test Cases'!AM56</f>
        <v>N</v>
      </c>
      <c r="AE55" s="2">
        <f>'Test Cases'!AN56</f>
        <v>0</v>
      </c>
      <c r="AF55" s="2" t="str">
        <f>'Test Cases'!AO56</f>
        <v>N</v>
      </c>
      <c r="AG55" s="2">
        <f>IFERROR(VLOOKUP('Test Cases'!AP56,'Attribute Lists'!$B$106:$C$110,0),0)</f>
        <v>0</v>
      </c>
      <c r="AH55" s="2" t="str">
        <f>'Test Cases'!AQ56</f>
        <v>N</v>
      </c>
      <c r="AI55" s="2" t="str">
        <f>IF(VLOOKUP('Test Cases'!AR56,'Attribute Lists'!$B$16:$D$18,3,FALSE)="Y","Extended","Limited")</f>
        <v>Limited</v>
      </c>
      <c r="AJ55" s="47" t="s">
        <v>45</v>
      </c>
      <c r="AK55" s="2" t="str">
        <f>'Test Cases'!AS56</f>
        <v>N</v>
      </c>
      <c r="AL55" s="2">
        <f>SUBSTITUTE(SUBSTITUTE('Test Cases'!AT56,"R",""),",","")*1</f>
        <v>0</v>
      </c>
      <c r="AM55" s="2" t="str">
        <f>'Test Cases'!AU56</f>
        <v>N</v>
      </c>
      <c r="AN55" s="2" t="str">
        <f>'Test Cases'!A56</f>
        <v>Other</v>
      </c>
    </row>
    <row r="56" spans="1:40" x14ac:dyDescent="0.3">
      <c r="A56" s="2" t="str">
        <f>"Test case "&amp;'Test Cases'!B57</f>
        <v>Test case 55</v>
      </c>
      <c r="B56" s="2">
        <f>'Test Cases'!O57</f>
        <v>1000</v>
      </c>
      <c r="C56" s="2">
        <f>'Test Cases'!P57</f>
        <v>1000</v>
      </c>
      <c r="D56" s="2">
        <f>'Test Cases'!Q57</f>
        <v>0</v>
      </c>
      <c r="E56" s="2">
        <f>'Test Cases'!I57</f>
        <v>1</v>
      </c>
      <c r="F56" s="2">
        <f>'Test Cases'!J57</f>
        <v>0</v>
      </c>
      <c r="G56" s="2">
        <f>'Test Cases'!K57</f>
        <v>0</v>
      </c>
      <c r="H56" s="43">
        <v>0</v>
      </c>
      <c r="I56" s="44">
        <f>'Test Cases'!C57</f>
        <v>44440</v>
      </c>
      <c r="J56" s="2">
        <f>'Test Cases'!R57</f>
        <v>3201</v>
      </c>
      <c r="K56" s="43" t="s">
        <v>22</v>
      </c>
      <c r="L56" s="45">
        <f>'Test Cases'!U57</f>
        <v>3500000</v>
      </c>
      <c r="M56" s="43" t="s">
        <v>387</v>
      </c>
      <c r="N56" s="2">
        <f>'Test Cases'!H57</f>
        <v>0</v>
      </c>
      <c r="O56" s="2" t="str">
        <f>VLOOKUP('Test Cases'!V57,'Attribute Lists'!$B$155:$D$166,3,FALSE)</f>
        <v>Thatch</v>
      </c>
      <c r="P56" s="2" t="str">
        <f>'Test Cases'!Y57</f>
        <v>N</v>
      </c>
      <c r="Q56" s="2" t="str">
        <f>'Test Cases'!AX57</f>
        <v>N</v>
      </c>
      <c r="R56" s="2">
        <f>'Test Cases'!AW57</f>
        <v>3</v>
      </c>
      <c r="S56" s="43">
        <v>1</v>
      </c>
      <c r="T56" s="43">
        <v>1</v>
      </c>
      <c r="U56" s="2" t="str">
        <f>VLOOKUP('Test Cases'!AC57,'Attribute Lists'!$B$170:$D$185,3,FALSE)</f>
        <v>Precast Wall (At Least 1.8M)</v>
      </c>
      <c r="V56" s="2" t="str">
        <f>'Test Cases'!X57</f>
        <v>N</v>
      </c>
      <c r="W56" s="2" t="str">
        <f>VLOOKUP('Test Cases'!W57,'Attribute Lists'!$B$139:$D$151,3,FALSE)</f>
        <v>Standard</v>
      </c>
      <c r="X56" s="43" t="s">
        <v>388</v>
      </c>
      <c r="Y56" s="2" t="str">
        <f>'Test Cases'!AQ57</f>
        <v>N</v>
      </c>
      <c r="Z56" s="43" t="s">
        <v>45</v>
      </c>
      <c r="AA56" s="2" t="str">
        <f>'Test Cases'!AJ57</f>
        <v>N</v>
      </c>
      <c r="AB56" s="2">
        <f>'Test Cases'!AK57</f>
        <v>0</v>
      </c>
      <c r="AC56" s="2" t="str">
        <f>'Test Cases'!AL57</f>
        <v>N</v>
      </c>
      <c r="AD56" s="2" t="str">
        <f>'Test Cases'!AM57</f>
        <v>N</v>
      </c>
      <c r="AE56" s="2">
        <f>'Test Cases'!AN57</f>
        <v>0</v>
      </c>
      <c r="AF56" s="2" t="str">
        <f>'Test Cases'!AO57</f>
        <v>N</v>
      </c>
      <c r="AG56" s="2">
        <f>IFERROR(VLOOKUP('Test Cases'!AP57,'Attribute Lists'!$B$106:$C$110,0),0)</f>
        <v>0</v>
      </c>
      <c r="AH56" s="2" t="str">
        <f>'Test Cases'!AQ57</f>
        <v>N</v>
      </c>
      <c r="AI56" s="2" t="str">
        <f>IF(VLOOKUP('Test Cases'!AR57,'Attribute Lists'!$B$16:$D$18,3,FALSE)="Y","Extended","Limited")</f>
        <v>Limited</v>
      </c>
      <c r="AJ56" s="47" t="s">
        <v>45</v>
      </c>
      <c r="AK56" s="2" t="str">
        <f>'Test Cases'!AS57</f>
        <v>N</v>
      </c>
      <c r="AL56" s="2">
        <f>SUBSTITUTE(SUBSTITUTE('Test Cases'!AT57,"R",""),",","")*1</f>
        <v>0</v>
      </c>
      <c r="AM56" s="2" t="str">
        <f>'Test Cases'!AU57</f>
        <v>N</v>
      </c>
      <c r="AN56" s="2" t="str">
        <f>'Test Cases'!A57</f>
        <v>Other</v>
      </c>
    </row>
    <row r="57" spans="1:40" x14ac:dyDescent="0.3">
      <c r="A57" s="2" t="str">
        <f>"Test case "&amp;'Test Cases'!B58</f>
        <v>Test case 56</v>
      </c>
      <c r="B57" s="2">
        <f>'Test Cases'!O58</f>
        <v>1000</v>
      </c>
      <c r="C57" s="2">
        <f>'Test Cases'!P58</f>
        <v>1000</v>
      </c>
      <c r="D57" s="2">
        <f>'Test Cases'!Q58</f>
        <v>0</v>
      </c>
      <c r="E57" s="2">
        <f>'Test Cases'!I58</f>
        <v>1</v>
      </c>
      <c r="F57" s="2">
        <f>'Test Cases'!J58</f>
        <v>1</v>
      </c>
      <c r="G57" s="2">
        <f>'Test Cases'!K58</f>
        <v>1</v>
      </c>
      <c r="H57" s="43">
        <v>0</v>
      </c>
      <c r="I57" s="44">
        <f>'Test Cases'!C58</f>
        <v>44440</v>
      </c>
      <c r="J57" s="2">
        <f>'Test Cases'!R58</f>
        <v>2170</v>
      </c>
      <c r="K57" s="43" t="s">
        <v>22</v>
      </c>
      <c r="L57" s="45">
        <f>'Test Cases'!U58</f>
        <v>2000000</v>
      </c>
      <c r="M57" s="43" t="s">
        <v>387</v>
      </c>
      <c r="N57" s="2">
        <f>'Test Cases'!H58</f>
        <v>0</v>
      </c>
      <c r="O57" s="2" t="str">
        <f>VLOOKUP('Test Cases'!V58,'Attribute Lists'!$B$155:$D$166,3,FALSE)</f>
        <v>Thatch</v>
      </c>
      <c r="P57" s="2" t="str">
        <f>'Test Cases'!Y58</f>
        <v>N</v>
      </c>
      <c r="Q57" s="2" t="str">
        <f>'Test Cases'!AX58</f>
        <v>Y</v>
      </c>
      <c r="R57" s="2">
        <f>'Test Cases'!AW58</f>
        <v>63</v>
      </c>
      <c r="S57" s="43">
        <v>1</v>
      </c>
      <c r="T57" s="43">
        <v>1</v>
      </c>
      <c r="U57" s="2" t="str">
        <f>VLOOKUP('Test Cases'!AC58,'Attribute Lists'!$B$170:$D$185,3,FALSE)</f>
        <v>No Fence / Wall</v>
      </c>
      <c r="V57" s="2" t="str">
        <f>'Test Cases'!X58</f>
        <v>N</v>
      </c>
      <c r="W57" s="2" t="str">
        <f>VLOOKUP('Test Cases'!W58,'Attribute Lists'!$B$139:$D$151,3,FALSE)</f>
        <v>Non-standard</v>
      </c>
      <c r="X57" s="43" t="s">
        <v>388</v>
      </c>
      <c r="Y57" s="2" t="str">
        <f>'Test Cases'!AQ58</f>
        <v>Y</v>
      </c>
      <c r="Z57" s="43" t="s">
        <v>45</v>
      </c>
      <c r="AA57" s="2" t="str">
        <f>'Test Cases'!AJ58</f>
        <v>N</v>
      </c>
      <c r="AB57" s="2">
        <f>'Test Cases'!AK58</f>
        <v>0</v>
      </c>
      <c r="AC57" s="2" t="str">
        <f>'Test Cases'!AL58</f>
        <v>N</v>
      </c>
      <c r="AD57" s="2" t="str">
        <f>'Test Cases'!AM58</f>
        <v>N</v>
      </c>
      <c r="AE57" s="2">
        <f>'Test Cases'!AN58</f>
        <v>0</v>
      </c>
      <c r="AF57" s="2" t="str">
        <f>'Test Cases'!AO58</f>
        <v>N</v>
      </c>
      <c r="AG57" s="2">
        <f>IFERROR(VLOOKUP('Test Cases'!AP58,'Attribute Lists'!$B$106:$C$110,0),0)</f>
        <v>0</v>
      </c>
      <c r="AH57" s="2" t="str">
        <f>'Test Cases'!AQ58</f>
        <v>Y</v>
      </c>
      <c r="AI57" s="2" t="str">
        <f>IF(VLOOKUP('Test Cases'!AR58,'Attribute Lists'!$B$16:$D$18,3,FALSE)="Y","Extended","Limited")</f>
        <v>Extended</v>
      </c>
      <c r="AJ57" s="47" t="s">
        <v>45</v>
      </c>
      <c r="AK57" s="2" t="str">
        <f>'Test Cases'!AS58</f>
        <v>N</v>
      </c>
      <c r="AL57" s="2">
        <f>SUBSTITUTE(SUBSTITUTE('Test Cases'!AT58,"R",""),",","")*1</f>
        <v>0</v>
      </c>
      <c r="AM57" s="2" t="str">
        <f>'Test Cases'!AU58</f>
        <v>N</v>
      </c>
      <c r="AN57" s="2" t="str">
        <f>'Test Cases'!A58</f>
        <v>Other</v>
      </c>
    </row>
    <row r="58" spans="1:40" x14ac:dyDescent="0.3">
      <c r="A58" s="2" t="str">
        <f>"Test case "&amp;'Test Cases'!B59</f>
        <v>Test case 57</v>
      </c>
      <c r="B58" s="2">
        <f>'Test Cases'!O59</f>
        <v>1000</v>
      </c>
      <c r="C58" s="2">
        <f>'Test Cases'!P59</f>
        <v>1000</v>
      </c>
      <c r="D58" s="2">
        <f>'Test Cases'!Q59</f>
        <v>0</v>
      </c>
      <c r="E58" s="2">
        <f>'Test Cases'!I59</f>
        <v>1</v>
      </c>
      <c r="F58" s="2">
        <f>'Test Cases'!J59</f>
        <v>0</v>
      </c>
      <c r="G58" s="2">
        <f>'Test Cases'!K59</f>
        <v>0</v>
      </c>
      <c r="H58" s="43">
        <v>0</v>
      </c>
      <c r="I58" s="44">
        <f>'Test Cases'!C59</f>
        <v>44440</v>
      </c>
      <c r="J58" s="2">
        <f>'Test Cases'!R59</f>
        <v>3201</v>
      </c>
      <c r="K58" s="43" t="s">
        <v>22</v>
      </c>
      <c r="L58" s="45">
        <f>'Test Cases'!U59</f>
        <v>12000000</v>
      </c>
      <c r="M58" s="43" t="s">
        <v>387</v>
      </c>
      <c r="N58" s="2">
        <f>'Test Cases'!H59</f>
        <v>0</v>
      </c>
      <c r="O58" s="2" t="str">
        <f>VLOOKUP('Test Cases'!V59,'Attribute Lists'!$B$155:$D$166,3,FALSE)</f>
        <v>Standard</v>
      </c>
      <c r="P58" s="2" t="str">
        <f>'Test Cases'!Y59</f>
        <v>N</v>
      </c>
      <c r="Q58" s="2" t="str">
        <f>'Test Cases'!AX59</f>
        <v>Y</v>
      </c>
      <c r="R58" s="2">
        <f>'Test Cases'!AW59</f>
        <v>3</v>
      </c>
      <c r="S58" s="43">
        <v>1</v>
      </c>
      <c r="T58" s="43">
        <v>1</v>
      </c>
      <c r="U58" s="2" t="str">
        <f>VLOOKUP('Test Cases'!AC59,'Attribute Lists'!$B$170:$D$185,3,FALSE)</f>
        <v>No Fence / Wall</v>
      </c>
      <c r="V58" s="2" t="str">
        <f>'Test Cases'!X59</f>
        <v>N</v>
      </c>
      <c r="W58" s="2" t="str">
        <f>VLOOKUP('Test Cases'!W59,'Attribute Lists'!$B$139:$D$151,3,FALSE)</f>
        <v>Standard</v>
      </c>
      <c r="X58" s="43" t="s">
        <v>388</v>
      </c>
      <c r="Y58" s="2" t="str">
        <f>'Test Cases'!AQ59</f>
        <v>N</v>
      </c>
      <c r="Z58" s="43" t="s">
        <v>45</v>
      </c>
      <c r="AA58" s="2" t="str">
        <f>'Test Cases'!AJ59</f>
        <v>N</v>
      </c>
      <c r="AB58" s="2">
        <f>'Test Cases'!AK59</f>
        <v>0</v>
      </c>
      <c r="AC58" s="2" t="str">
        <f>'Test Cases'!AL59</f>
        <v>N</v>
      </c>
      <c r="AD58" s="2" t="str">
        <f>'Test Cases'!AM59</f>
        <v>N</v>
      </c>
      <c r="AE58" s="2">
        <f>'Test Cases'!AN59</f>
        <v>0</v>
      </c>
      <c r="AF58" s="2" t="str">
        <f>'Test Cases'!AO59</f>
        <v>N</v>
      </c>
      <c r="AG58" s="2">
        <f>IFERROR(VLOOKUP('Test Cases'!AP59,'Attribute Lists'!$B$106:$C$110,0),0)</f>
        <v>0</v>
      </c>
      <c r="AH58" s="2" t="str">
        <f>'Test Cases'!AQ59</f>
        <v>N</v>
      </c>
      <c r="AI58" s="2" t="str">
        <f>IF(VLOOKUP('Test Cases'!AR59,'Attribute Lists'!$B$16:$D$18,3,FALSE)="Y","Extended","Limited")</f>
        <v>Limited</v>
      </c>
      <c r="AJ58" s="47" t="s">
        <v>45</v>
      </c>
      <c r="AK58" s="2" t="str">
        <f>'Test Cases'!AS59</f>
        <v>N</v>
      </c>
      <c r="AL58" s="2">
        <f>SUBSTITUTE(SUBSTITUTE('Test Cases'!AT59,"R",""),",","")*1</f>
        <v>0</v>
      </c>
      <c r="AM58" s="2" t="str">
        <f>'Test Cases'!AU59</f>
        <v>N</v>
      </c>
      <c r="AN58" s="2" t="str">
        <f>'Test Cases'!A59</f>
        <v>Other</v>
      </c>
    </row>
  </sheetData>
  <autoFilter ref="A1:AN58" xr:uid="{AAFF6FDD-8B7D-4357-9641-BB080573313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5B490-36D7-4ED5-B48B-1B85EAC6FEA3}">
  <dimension ref="A1:CA59"/>
  <sheetViews>
    <sheetView topLeftCell="P1" workbookViewId="0">
      <selection activeCell="Y3" sqref="Y3"/>
    </sheetView>
  </sheetViews>
  <sheetFormatPr defaultRowHeight="14.4" x14ac:dyDescent="0.3"/>
  <cols>
    <col min="3" max="6" width="10.6640625" style="93" bestFit="1" customWidth="1" collapsed="1"/>
    <col min="13" max="13" width="14.109375" style="92" bestFit="1" customWidth="1" collapsed="1"/>
    <col min="76" max="76" width="15.33203125" customWidth="1" collapsed="1"/>
    <col min="77" max="77" width="9.109375" collapsed="1"/>
    <col min="78" max="78" width="15.5546875" customWidth="1" collapsed="1"/>
    <col min="79" max="79" width="15.6640625" customWidth="1" collapsed="1"/>
  </cols>
  <sheetData>
    <row r="1" spans="1:79" x14ac:dyDescent="0.3">
      <c r="A1" s="94" t="s">
        <v>574</v>
      </c>
      <c r="B1" s="94" t="s">
        <v>574</v>
      </c>
      <c r="C1" s="95" t="s">
        <v>574</v>
      </c>
      <c r="D1" s="95" t="s">
        <v>574</v>
      </c>
      <c r="E1" s="95" t="s">
        <v>574</v>
      </c>
      <c r="F1" s="95" t="s">
        <v>574</v>
      </c>
      <c r="G1" s="94" t="s">
        <v>574</v>
      </c>
      <c r="H1" s="94" t="s">
        <v>574</v>
      </c>
      <c r="I1" s="94" t="s">
        <v>574</v>
      </c>
      <c r="J1" s="94" t="s">
        <v>574</v>
      </c>
      <c r="K1" s="94" t="s">
        <v>574</v>
      </c>
      <c r="L1" s="94" t="s">
        <v>574</v>
      </c>
      <c r="M1" s="96" t="s">
        <v>574</v>
      </c>
      <c r="N1" s="94" t="s">
        <v>574</v>
      </c>
      <c r="O1" s="94" t="s">
        <v>574</v>
      </c>
      <c r="P1" s="94" t="s">
        <v>574</v>
      </c>
      <c r="Q1" s="94" t="s">
        <v>574</v>
      </c>
      <c r="R1" s="94" t="s">
        <v>574</v>
      </c>
      <c r="S1" s="94" t="s">
        <v>574</v>
      </c>
      <c r="T1" s="94" t="s">
        <v>574</v>
      </c>
      <c r="U1" s="94" t="s">
        <v>574</v>
      </c>
      <c r="V1" s="94" t="s">
        <v>574</v>
      </c>
      <c r="W1" s="94" t="s">
        <v>574</v>
      </c>
      <c r="X1" s="94" t="s">
        <v>574</v>
      </c>
      <c r="Y1" s="94" t="s">
        <v>574</v>
      </c>
      <c r="Z1" s="94" t="s">
        <v>574</v>
      </c>
      <c r="AA1" s="94" t="s">
        <v>574</v>
      </c>
      <c r="AB1" s="94" t="s">
        <v>574</v>
      </c>
      <c r="AC1" s="94" t="s">
        <v>574</v>
      </c>
      <c r="AD1" s="94" t="s">
        <v>574</v>
      </c>
      <c r="AE1" s="94" t="s">
        <v>574</v>
      </c>
      <c r="AF1" s="94" t="s">
        <v>574</v>
      </c>
      <c r="AG1" s="94" t="s">
        <v>574</v>
      </c>
      <c r="AH1" s="94" t="s">
        <v>574</v>
      </c>
      <c r="AI1" s="94" t="s">
        <v>574</v>
      </c>
      <c r="AJ1" s="94" t="s">
        <v>574</v>
      </c>
      <c r="AK1" s="94" t="s">
        <v>574</v>
      </c>
      <c r="AL1" s="94" t="s">
        <v>574</v>
      </c>
      <c r="AM1" s="94" t="s">
        <v>574</v>
      </c>
      <c r="AN1" s="94" t="s">
        <v>574</v>
      </c>
      <c r="AO1" s="94" t="s">
        <v>574</v>
      </c>
      <c r="AP1" s="94" t="s">
        <v>574</v>
      </c>
      <c r="AQ1" s="94" t="s">
        <v>574</v>
      </c>
      <c r="AR1" s="94" t="s">
        <v>574</v>
      </c>
      <c r="AS1" s="94" t="s">
        <v>574</v>
      </c>
      <c r="AT1" s="94" t="s">
        <v>574</v>
      </c>
      <c r="AU1" s="94" t="s">
        <v>574</v>
      </c>
      <c r="AV1" s="94" t="s">
        <v>574</v>
      </c>
      <c r="AW1" s="94" t="s">
        <v>574</v>
      </c>
      <c r="AX1" s="94" t="s">
        <v>574</v>
      </c>
      <c r="AY1" s="94" t="s">
        <v>574</v>
      </c>
      <c r="AZ1" s="94" t="s">
        <v>574</v>
      </c>
      <c r="BA1" s="94" t="s">
        <v>574</v>
      </c>
      <c r="BB1" s="94" t="s">
        <v>574</v>
      </c>
      <c r="BC1" s="94" t="s">
        <v>574</v>
      </c>
      <c r="BD1" s="94" t="s">
        <v>574</v>
      </c>
      <c r="BE1" s="94" t="s">
        <v>574</v>
      </c>
      <c r="BF1" s="94" t="s">
        <v>574</v>
      </c>
      <c r="BG1" s="94" t="s">
        <v>574</v>
      </c>
      <c r="BH1" s="94" t="s">
        <v>574</v>
      </c>
      <c r="BI1" s="94" t="s">
        <v>574</v>
      </c>
      <c r="BJ1" s="94" t="s">
        <v>574</v>
      </c>
      <c r="BK1" s="94" t="s">
        <v>574</v>
      </c>
      <c r="BL1" s="94" t="s">
        <v>574</v>
      </c>
      <c r="BM1" s="94" t="s">
        <v>574</v>
      </c>
      <c r="BN1" s="94" t="s">
        <v>574</v>
      </c>
      <c r="BO1" s="94" t="s">
        <v>574</v>
      </c>
      <c r="BP1" s="94" t="s">
        <v>574</v>
      </c>
      <c r="BQ1" s="94" t="s">
        <v>574</v>
      </c>
      <c r="BR1" s="94" t="s">
        <v>574</v>
      </c>
      <c r="BS1" s="94" t="s">
        <v>574</v>
      </c>
      <c r="BT1" s="94" t="s">
        <v>574</v>
      </c>
      <c r="BU1" s="94" t="s">
        <v>574</v>
      </c>
      <c r="BV1" s="94" t="s">
        <v>574</v>
      </c>
      <c r="BW1" s="94" t="s">
        <v>574</v>
      </c>
      <c r="BX1" s="94" t="s">
        <v>574</v>
      </c>
      <c r="BY1" s="94" t="s">
        <v>574</v>
      </c>
      <c r="BZ1" s="94" t="s">
        <v>574</v>
      </c>
      <c r="CA1" s="94" t="s">
        <v>574</v>
      </c>
    </row>
    <row r="2" spans="1:79" x14ac:dyDescent="0.3">
      <c r="A2" t="s">
        <v>238</v>
      </c>
      <c r="B2" t="s">
        <v>239</v>
      </c>
      <c r="C2" s="93" t="s">
        <v>240</v>
      </c>
      <c r="D2" s="93" t="s">
        <v>241</v>
      </c>
      <c r="E2" s="93" t="s">
        <v>242</v>
      </c>
      <c r="F2" s="93" t="s">
        <v>243</v>
      </c>
      <c r="G2" t="s">
        <v>41</v>
      </c>
      <c r="H2" t="s">
        <v>244</v>
      </c>
      <c r="I2" t="s">
        <v>683</v>
      </c>
      <c r="J2" t="s">
        <v>684</v>
      </c>
      <c r="K2" t="s">
        <v>685</v>
      </c>
      <c r="L2" t="s">
        <v>248</v>
      </c>
      <c r="M2" s="92" t="s">
        <v>656</v>
      </c>
      <c r="N2" t="s">
        <v>564</v>
      </c>
      <c r="O2" t="s">
        <v>654</v>
      </c>
      <c r="P2" t="s">
        <v>655</v>
      </c>
      <c r="Q2" t="s">
        <v>567</v>
      </c>
      <c r="R2" t="s">
        <v>250</v>
      </c>
      <c r="S2" t="s">
        <v>251</v>
      </c>
      <c r="T2" t="s">
        <v>1</v>
      </c>
      <c r="U2" t="s">
        <v>12</v>
      </c>
      <c r="V2" t="s">
        <v>252</v>
      </c>
      <c r="W2" t="s">
        <v>253</v>
      </c>
      <c r="X2" t="s">
        <v>254</v>
      </c>
      <c r="Y2" t="s">
        <v>255</v>
      </c>
      <c r="Z2" t="s">
        <v>657</v>
      </c>
      <c r="AA2" t="s">
        <v>658</v>
      </c>
      <c r="AB2" t="s">
        <v>257</v>
      </c>
      <c r="AC2" t="s">
        <v>258</v>
      </c>
      <c r="AD2" t="s">
        <v>259</v>
      </c>
      <c r="AE2" t="s">
        <v>260</v>
      </c>
      <c r="AF2" t="s">
        <v>262</v>
      </c>
      <c r="AG2" t="s">
        <v>263</v>
      </c>
      <c r="AH2" t="s">
        <v>264</v>
      </c>
      <c r="AI2" t="s">
        <v>265</v>
      </c>
      <c r="AJ2" t="s">
        <v>266</v>
      </c>
      <c r="AK2" t="s">
        <v>205</v>
      </c>
      <c r="AL2" t="s">
        <v>267</v>
      </c>
      <c r="AM2" t="s">
        <v>268</v>
      </c>
      <c r="AN2" t="s">
        <v>269</v>
      </c>
      <c r="AO2" t="s">
        <v>270</v>
      </c>
      <c r="AP2" t="s">
        <v>271</v>
      </c>
      <c r="AQ2" t="s">
        <v>272</v>
      </c>
      <c r="AR2" t="s">
        <v>273</v>
      </c>
      <c r="AS2" t="s">
        <v>274</v>
      </c>
      <c r="AT2" t="s">
        <v>275</v>
      </c>
      <c r="AU2" t="s">
        <v>276</v>
      </c>
      <c r="AV2" t="s">
        <v>277</v>
      </c>
      <c r="AW2" t="s">
        <v>278</v>
      </c>
      <c r="AX2" t="s">
        <v>279</v>
      </c>
      <c r="AY2" t="s">
        <v>38</v>
      </c>
      <c r="AZ2" t="s">
        <v>283</v>
      </c>
      <c r="BA2" t="s">
        <v>284</v>
      </c>
      <c r="BB2" t="s">
        <v>285</v>
      </c>
      <c r="BC2" t="s">
        <v>286</v>
      </c>
      <c r="BD2" t="s">
        <v>287</v>
      </c>
      <c r="BE2" t="s">
        <v>288</v>
      </c>
      <c r="BF2" t="s">
        <v>289</v>
      </c>
      <c r="BG2" t="s">
        <v>290</v>
      </c>
      <c r="BH2" t="s">
        <v>291</v>
      </c>
      <c r="BI2" t="s">
        <v>292</v>
      </c>
      <c r="BJ2" t="s">
        <v>293</v>
      </c>
      <c r="BK2" t="s">
        <v>294</v>
      </c>
      <c r="BL2" t="s">
        <v>295</v>
      </c>
      <c r="BM2" t="s">
        <v>296</v>
      </c>
      <c r="BN2" t="s">
        <v>297</v>
      </c>
      <c r="BO2" t="s">
        <v>298</v>
      </c>
      <c r="BP2" t="s">
        <v>299</v>
      </c>
      <c r="BQ2" t="s">
        <v>300</v>
      </c>
      <c r="BR2" t="s">
        <v>301</v>
      </c>
      <c r="BS2" t="s">
        <v>48</v>
      </c>
      <c r="BT2" t="s">
        <v>362</v>
      </c>
      <c r="BU2" t="s">
        <v>362</v>
      </c>
      <c r="BV2" t="s">
        <v>362</v>
      </c>
      <c r="BW2" t="s">
        <v>362</v>
      </c>
      <c r="BX2" t="s">
        <v>591</v>
      </c>
      <c r="BY2" t="s">
        <v>592</v>
      </c>
      <c r="BZ2" t="s">
        <v>594</v>
      </c>
      <c r="CA2" t="s">
        <v>652</v>
      </c>
    </row>
    <row r="3" spans="1:79" x14ac:dyDescent="0.3">
      <c r="A3" t="s">
        <v>122</v>
      </c>
      <c r="B3">
        <v>1</v>
      </c>
      <c r="C3" s="93">
        <v>44440</v>
      </c>
      <c r="D3" s="93">
        <v>44440</v>
      </c>
      <c r="E3" s="93">
        <v>44440</v>
      </c>
      <c r="F3" s="93">
        <v>44440</v>
      </c>
      <c r="G3">
        <v>0</v>
      </c>
      <c r="H3">
        <v>0</v>
      </c>
      <c r="I3">
        <v>0</v>
      </c>
      <c r="J3">
        <v>0</v>
      </c>
      <c r="K3">
        <v>0</v>
      </c>
      <c r="L3">
        <v>20613</v>
      </c>
      <c r="M3" s="92">
        <v>5606070207088</v>
      </c>
      <c r="N3" t="s">
        <v>565</v>
      </c>
      <c r="O3" t="s">
        <v>467</v>
      </c>
      <c r="P3" t="s">
        <v>468</v>
      </c>
      <c r="Q3" t="s">
        <v>568</v>
      </c>
      <c r="R3">
        <v>65</v>
      </c>
      <c r="S3">
        <v>1000</v>
      </c>
      <c r="T3">
        <v>1000</v>
      </c>
      <c r="U3">
        <v>0</v>
      </c>
      <c r="V3">
        <v>5247</v>
      </c>
      <c r="W3" t="s">
        <v>659</v>
      </c>
      <c r="X3" t="s">
        <v>303</v>
      </c>
      <c r="Y3">
        <v>2000000</v>
      </c>
      <c r="Z3" t="s">
        <v>124</v>
      </c>
      <c r="AA3" t="s">
        <v>124</v>
      </c>
      <c r="AB3" t="s">
        <v>45</v>
      </c>
      <c r="AC3" t="s">
        <v>45</v>
      </c>
      <c r="AD3" t="s">
        <v>45</v>
      </c>
      <c r="AE3" t="s">
        <v>363</v>
      </c>
      <c r="AF3" t="s">
        <v>154</v>
      </c>
      <c r="AG3" t="s">
        <v>45</v>
      </c>
      <c r="AH3" t="s">
        <v>45</v>
      </c>
      <c r="AI3" t="s">
        <v>45</v>
      </c>
      <c r="AJ3" t="s">
        <v>45</v>
      </c>
      <c r="AK3" t="s">
        <v>45</v>
      </c>
      <c r="AL3" t="s">
        <v>45</v>
      </c>
      <c r="AM3" t="s">
        <v>45</v>
      </c>
      <c r="AN3">
        <v>0</v>
      </c>
      <c r="AO3" t="s">
        <v>45</v>
      </c>
      <c r="AP3" t="s">
        <v>45</v>
      </c>
      <c r="AQ3">
        <v>0</v>
      </c>
      <c r="AR3" t="s">
        <v>45</v>
      </c>
      <c r="AS3">
        <v>0</v>
      </c>
      <c r="AT3" t="s">
        <v>45</v>
      </c>
      <c r="AU3" t="s">
        <v>6</v>
      </c>
      <c r="AV3" t="s">
        <v>45</v>
      </c>
      <c r="AW3">
        <v>0</v>
      </c>
      <c r="AX3" t="s">
        <v>45</v>
      </c>
      <c r="AY3" t="s">
        <v>37</v>
      </c>
      <c r="AZ3">
        <v>0</v>
      </c>
      <c r="BA3">
        <v>0</v>
      </c>
      <c r="BB3">
        <v>0</v>
      </c>
      <c r="BG3" t="s">
        <v>306</v>
      </c>
      <c r="BH3" t="s">
        <v>27</v>
      </c>
      <c r="BI3" t="s">
        <v>27</v>
      </c>
      <c r="BJ3" t="s">
        <v>25</v>
      </c>
      <c r="BK3" t="s">
        <v>25</v>
      </c>
      <c r="BL3" t="s">
        <v>25</v>
      </c>
      <c r="BN3" t="s">
        <v>307</v>
      </c>
      <c r="BP3" t="s">
        <v>25</v>
      </c>
      <c r="BQ3" t="s">
        <v>308</v>
      </c>
      <c r="BS3" t="s">
        <v>122</v>
      </c>
      <c r="BT3" t="s">
        <v>364</v>
      </c>
      <c r="BU3" t="s">
        <v>365</v>
      </c>
      <c r="BV3" t="s">
        <v>366</v>
      </c>
      <c r="BW3" t="s">
        <v>367</v>
      </c>
      <c r="BX3" t="s">
        <v>590</v>
      </c>
      <c r="BY3" t="s">
        <v>593</v>
      </c>
      <c r="BZ3" t="s">
        <v>595</v>
      </c>
      <c r="CA3" t="s">
        <v>653</v>
      </c>
    </row>
    <row r="4" spans="1:79" x14ac:dyDescent="0.3">
      <c r="A4" t="s">
        <v>122</v>
      </c>
      <c r="B4">
        <v>2</v>
      </c>
      <c r="C4" s="93">
        <v>44440</v>
      </c>
      <c r="D4" s="93">
        <v>44440</v>
      </c>
      <c r="E4" s="93">
        <v>44440</v>
      </c>
      <c r="F4" s="93">
        <v>44440</v>
      </c>
      <c r="G4">
        <v>0</v>
      </c>
      <c r="H4">
        <v>0</v>
      </c>
      <c r="I4">
        <v>1</v>
      </c>
      <c r="J4">
        <v>0</v>
      </c>
      <c r="K4">
        <v>0</v>
      </c>
      <c r="L4">
        <v>29711</v>
      </c>
      <c r="M4" s="92">
        <v>8105057186180</v>
      </c>
      <c r="N4" t="s">
        <v>566</v>
      </c>
      <c r="O4" t="s">
        <v>469</v>
      </c>
      <c r="P4" t="s">
        <v>470</v>
      </c>
      <c r="Q4" t="s">
        <v>569</v>
      </c>
      <c r="R4">
        <v>40</v>
      </c>
      <c r="S4">
        <v>1000</v>
      </c>
      <c r="T4">
        <v>1000</v>
      </c>
      <c r="U4">
        <v>0</v>
      </c>
      <c r="V4">
        <v>9301</v>
      </c>
      <c r="W4" t="s">
        <v>667</v>
      </c>
      <c r="X4" t="s">
        <v>310</v>
      </c>
      <c r="Y4">
        <v>23000000</v>
      </c>
      <c r="Z4" t="s">
        <v>124</v>
      </c>
      <c r="AA4" t="s">
        <v>124</v>
      </c>
      <c r="AB4" t="s">
        <v>45</v>
      </c>
      <c r="AC4" t="s">
        <v>45</v>
      </c>
      <c r="AD4" t="s">
        <v>45</v>
      </c>
      <c r="AE4" t="s">
        <v>57</v>
      </c>
      <c r="AF4" t="s">
        <v>154</v>
      </c>
      <c r="AG4" t="s">
        <v>45</v>
      </c>
      <c r="AH4" t="s">
        <v>46</v>
      </c>
      <c r="AI4" t="s">
        <v>45</v>
      </c>
      <c r="AJ4" t="s">
        <v>45</v>
      </c>
      <c r="AK4" t="s">
        <v>45</v>
      </c>
      <c r="AL4" t="s">
        <v>45</v>
      </c>
      <c r="AM4" t="s">
        <v>45</v>
      </c>
      <c r="AN4">
        <v>0</v>
      </c>
      <c r="AO4" t="s">
        <v>45</v>
      </c>
      <c r="AP4" t="s">
        <v>45</v>
      </c>
      <c r="AQ4">
        <v>0</v>
      </c>
      <c r="AR4" t="s">
        <v>45</v>
      </c>
      <c r="AS4">
        <v>0</v>
      </c>
      <c r="AT4" t="s">
        <v>45</v>
      </c>
      <c r="AU4" t="s">
        <v>6</v>
      </c>
      <c r="AV4" t="s">
        <v>45</v>
      </c>
      <c r="AW4">
        <v>0</v>
      </c>
      <c r="AX4" t="s">
        <v>45</v>
      </c>
      <c r="AY4" t="s">
        <v>39</v>
      </c>
      <c r="AZ4">
        <v>1</v>
      </c>
      <c r="BA4">
        <v>1</v>
      </c>
      <c r="BB4">
        <v>1</v>
      </c>
      <c r="BE4" t="s">
        <v>312</v>
      </c>
      <c r="BF4">
        <v>10</v>
      </c>
      <c r="BG4" t="s">
        <v>306</v>
      </c>
      <c r="BH4" t="s">
        <v>27</v>
      </c>
      <c r="BI4" t="s">
        <v>27</v>
      </c>
      <c r="BJ4" t="s">
        <v>25</v>
      </c>
      <c r="BK4" t="s">
        <v>25</v>
      </c>
      <c r="BL4" t="s">
        <v>25</v>
      </c>
      <c r="BN4" t="s">
        <v>307</v>
      </c>
      <c r="BP4" t="s">
        <v>25</v>
      </c>
      <c r="BQ4" t="s">
        <v>308</v>
      </c>
      <c r="BS4" t="s">
        <v>122</v>
      </c>
      <c r="BT4" t="s">
        <v>364</v>
      </c>
      <c r="BU4" t="s">
        <v>365</v>
      </c>
      <c r="BV4" t="s">
        <v>366</v>
      </c>
      <c r="BW4" t="s">
        <v>367</v>
      </c>
      <c r="BX4" t="s">
        <v>590</v>
      </c>
      <c r="BY4" t="s">
        <v>593</v>
      </c>
      <c r="BZ4" t="s">
        <v>596</v>
      </c>
      <c r="CA4" t="s">
        <v>653</v>
      </c>
    </row>
    <row r="5" spans="1:79" x14ac:dyDescent="0.3">
      <c r="A5" t="s">
        <v>122</v>
      </c>
      <c r="B5">
        <v>3</v>
      </c>
      <c r="C5" s="93">
        <v>44440</v>
      </c>
      <c r="D5" s="93">
        <v>44440</v>
      </c>
      <c r="E5" s="93">
        <v>44440</v>
      </c>
      <c r="F5" s="93">
        <v>44440</v>
      </c>
      <c r="G5">
        <v>0</v>
      </c>
      <c r="H5">
        <v>0</v>
      </c>
      <c r="I5">
        <v>0</v>
      </c>
      <c r="J5">
        <v>1</v>
      </c>
      <c r="K5">
        <v>0</v>
      </c>
      <c r="L5">
        <v>21341</v>
      </c>
      <c r="M5" s="92">
        <v>5806051167083</v>
      </c>
      <c r="N5" t="s">
        <v>565</v>
      </c>
      <c r="O5" t="s">
        <v>471</v>
      </c>
      <c r="P5" t="s">
        <v>472</v>
      </c>
      <c r="Q5" t="s">
        <v>570</v>
      </c>
      <c r="R5">
        <v>63</v>
      </c>
      <c r="S5">
        <v>1000</v>
      </c>
      <c r="T5">
        <v>1000</v>
      </c>
      <c r="U5">
        <v>0</v>
      </c>
      <c r="V5">
        <v>3201</v>
      </c>
      <c r="W5" t="s">
        <v>668</v>
      </c>
      <c r="X5" t="s">
        <v>314</v>
      </c>
      <c r="Y5">
        <v>2000000</v>
      </c>
      <c r="Z5" t="s">
        <v>124</v>
      </c>
      <c r="AA5" t="s">
        <v>124</v>
      </c>
      <c r="AB5" t="s">
        <v>45</v>
      </c>
      <c r="AC5" t="s">
        <v>45</v>
      </c>
      <c r="AD5" t="s">
        <v>45</v>
      </c>
      <c r="AE5" t="s">
        <v>61</v>
      </c>
      <c r="AF5" t="s">
        <v>154</v>
      </c>
      <c r="AG5" t="s">
        <v>45</v>
      </c>
      <c r="AH5" t="s">
        <v>45</v>
      </c>
      <c r="AI5" t="s">
        <v>46</v>
      </c>
      <c r="AJ5" t="s">
        <v>45</v>
      </c>
      <c r="AK5" t="s">
        <v>45</v>
      </c>
      <c r="AL5" t="s">
        <v>315</v>
      </c>
      <c r="AM5" t="s">
        <v>45</v>
      </c>
      <c r="AN5">
        <v>0</v>
      </c>
      <c r="AO5" t="s">
        <v>45</v>
      </c>
      <c r="AP5" t="s">
        <v>45</v>
      </c>
      <c r="AQ5">
        <v>0</v>
      </c>
      <c r="AR5" t="s">
        <v>45</v>
      </c>
      <c r="AS5">
        <v>0</v>
      </c>
      <c r="AT5" t="s">
        <v>45</v>
      </c>
      <c r="AU5" t="s">
        <v>6</v>
      </c>
      <c r="AV5" t="s">
        <v>45</v>
      </c>
      <c r="AW5">
        <v>0</v>
      </c>
      <c r="AX5" t="s">
        <v>45</v>
      </c>
      <c r="AY5" t="s">
        <v>39</v>
      </c>
      <c r="AZ5">
        <v>0</v>
      </c>
      <c r="BA5">
        <v>1</v>
      </c>
      <c r="BB5">
        <v>0</v>
      </c>
      <c r="BG5" t="s">
        <v>306</v>
      </c>
      <c r="BH5" t="s">
        <v>27</v>
      </c>
      <c r="BI5" t="s">
        <v>27</v>
      </c>
      <c r="BJ5" t="s">
        <v>25</v>
      </c>
      <c r="BK5" t="s">
        <v>25</v>
      </c>
      <c r="BL5" t="s">
        <v>25</v>
      </c>
      <c r="BN5" t="s">
        <v>307</v>
      </c>
      <c r="BP5" t="s">
        <v>25</v>
      </c>
      <c r="BQ5" t="s">
        <v>308</v>
      </c>
      <c r="BS5" t="s">
        <v>122</v>
      </c>
      <c r="BT5" t="s">
        <v>364</v>
      </c>
      <c r="BU5" t="s">
        <v>365</v>
      </c>
      <c r="BV5" t="s">
        <v>366</v>
      </c>
      <c r="BW5" t="s">
        <v>367</v>
      </c>
      <c r="BX5" t="s">
        <v>590</v>
      </c>
      <c r="BY5" t="s">
        <v>593</v>
      </c>
      <c r="BZ5" t="s">
        <v>597</v>
      </c>
      <c r="CA5" t="s">
        <v>653</v>
      </c>
    </row>
    <row r="6" spans="1:79" x14ac:dyDescent="0.3">
      <c r="A6" t="s">
        <v>122</v>
      </c>
      <c r="B6">
        <v>4</v>
      </c>
      <c r="C6" s="93">
        <v>44440</v>
      </c>
      <c r="D6" s="93">
        <v>44440</v>
      </c>
      <c r="E6" s="93">
        <v>44440</v>
      </c>
      <c r="F6" s="93">
        <v>44440</v>
      </c>
      <c r="G6">
        <v>0</v>
      </c>
      <c r="H6">
        <v>0</v>
      </c>
      <c r="I6">
        <v>0</v>
      </c>
      <c r="J6">
        <v>0</v>
      </c>
      <c r="K6">
        <v>1</v>
      </c>
      <c r="L6">
        <v>28410</v>
      </c>
      <c r="M6" s="92">
        <v>7710125453081</v>
      </c>
      <c r="N6" t="s">
        <v>566</v>
      </c>
      <c r="O6" t="s">
        <v>473</v>
      </c>
      <c r="P6" t="s">
        <v>474</v>
      </c>
      <c r="Q6" t="s">
        <v>571</v>
      </c>
      <c r="R6">
        <v>43</v>
      </c>
      <c r="S6">
        <v>1000</v>
      </c>
      <c r="T6">
        <v>1000</v>
      </c>
      <c r="U6">
        <v>0</v>
      </c>
      <c r="V6">
        <v>3610</v>
      </c>
      <c r="W6" t="s">
        <v>669</v>
      </c>
      <c r="X6" t="s">
        <v>314</v>
      </c>
      <c r="Y6">
        <v>2000000</v>
      </c>
      <c r="Z6" t="s">
        <v>124</v>
      </c>
      <c r="AA6" t="s">
        <v>124</v>
      </c>
      <c r="AB6" t="s">
        <v>45</v>
      </c>
      <c r="AC6" t="s">
        <v>45</v>
      </c>
      <c r="AD6" t="s">
        <v>45</v>
      </c>
      <c r="AE6" t="s">
        <v>64</v>
      </c>
      <c r="AF6" t="s">
        <v>154</v>
      </c>
      <c r="AG6" t="s">
        <v>46</v>
      </c>
      <c r="AH6" t="s">
        <v>45</v>
      </c>
      <c r="AI6" t="s">
        <v>45</v>
      </c>
      <c r="AJ6" t="s">
        <v>45</v>
      </c>
      <c r="AK6" t="s">
        <v>45</v>
      </c>
      <c r="AL6" t="s">
        <v>317</v>
      </c>
      <c r="AM6" t="s">
        <v>45</v>
      </c>
      <c r="AN6">
        <v>0</v>
      </c>
      <c r="AO6" t="s">
        <v>45</v>
      </c>
      <c r="AP6" t="s">
        <v>45</v>
      </c>
      <c r="AQ6">
        <v>0</v>
      </c>
      <c r="AR6" t="s">
        <v>45</v>
      </c>
      <c r="AS6">
        <v>0</v>
      </c>
      <c r="AT6" t="s">
        <v>45</v>
      </c>
      <c r="AU6" t="s">
        <v>6</v>
      </c>
      <c r="AV6" t="s">
        <v>45</v>
      </c>
      <c r="AW6">
        <v>0</v>
      </c>
      <c r="AX6" t="s">
        <v>45</v>
      </c>
      <c r="AY6" t="s">
        <v>39</v>
      </c>
      <c r="AZ6">
        <v>0</v>
      </c>
      <c r="BA6">
        <v>0</v>
      </c>
      <c r="BB6">
        <v>0</v>
      </c>
      <c r="BE6" t="s">
        <v>318</v>
      </c>
      <c r="BF6">
        <v>12</v>
      </c>
      <c r="BG6" t="s">
        <v>306</v>
      </c>
      <c r="BH6" t="s">
        <v>27</v>
      </c>
      <c r="BI6" t="s">
        <v>27</v>
      </c>
      <c r="BJ6" t="s">
        <v>25</v>
      </c>
      <c r="BK6" t="s">
        <v>25</v>
      </c>
      <c r="BL6" t="s">
        <v>25</v>
      </c>
      <c r="BN6" t="s">
        <v>307</v>
      </c>
      <c r="BP6" t="s">
        <v>25</v>
      </c>
      <c r="BQ6" t="s">
        <v>308</v>
      </c>
      <c r="BS6" t="s">
        <v>122</v>
      </c>
      <c r="BT6" t="s">
        <v>364</v>
      </c>
      <c r="BU6" t="s">
        <v>365</v>
      </c>
      <c r="BV6" t="s">
        <v>366</v>
      </c>
      <c r="BW6" t="s">
        <v>367</v>
      </c>
      <c r="BX6" t="s">
        <v>590</v>
      </c>
      <c r="BY6" t="s">
        <v>593</v>
      </c>
      <c r="BZ6" t="s">
        <v>598</v>
      </c>
      <c r="CA6" t="s">
        <v>653</v>
      </c>
    </row>
    <row r="7" spans="1:79" x14ac:dyDescent="0.3">
      <c r="A7" t="s">
        <v>122</v>
      </c>
      <c r="B7">
        <v>5</v>
      </c>
      <c r="C7" s="93">
        <v>44440</v>
      </c>
      <c r="D7" s="93">
        <v>44440</v>
      </c>
      <c r="E7" s="93">
        <v>44440</v>
      </c>
      <c r="F7" s="93">
        <v>44440</v>
      </c>
      <c r="G7">
        <v>0</v>
      </c>
      <c r="H7">
        <v>0</v>
      </c>
      <c r="I7">
        <v>1</v>
      </c>
      <c r="J7">
        <v>1</v>
      </c>
      <c r="K7">
        <v>1</v>
      </c>
      <c r="L7">
        <v>28463</v>
      </c>
      <c r="M7" s="92">
        <v>7712046027184</v>
      </c>
      <c r="N7" t="s">
        <v>566</v>
      </c>
      <c r="O7" t="s">
        <v>475</v>
      </c>
      <c r="P7" t="s">
        <v>476</v>
      </c>
      <c r="Q7" t="s">
        <v>571</v>
      </c>
      <c r="R7">
        <v>43</v>
      </c>
      <c r="S7">
        <v>1000</v>
      </c>
      <c r="T7">
        <v>1000</v>
      </c>
      <c r="U7">
        <v>0</v>
      </c>
      <c r="V7">
        <v>3610</v>
      </c>
      <c r="W7" t="s">
        <v>669</v>
      </c>
      <c r="X7" t="s">
        <v>314</v>
      </c>
      <c r="Y7">
        <v>2000000</v>
      </c>
      <c r="Z7" t="s">
        <v>124</v>
      </c>
      <c r="AA7" t="s">
        <v>124</v>
      </c>
      <c r="AB7" t="s">
        <v>45</v>
      </c>
      <c r="AC7" t="s">
        <v>45</v>
      </c>
      <c r="AD7" t="s">
        <v>45</v>
      </c>
      <c r="AE7" t="s">
        <v>69</v>
      </c>
      <c r="AF7" t="s">
        <v>154</v>
      </c>
      <c r="AG7" t="s">
        <v>45</v>
      </c>
      <c r="AH7" t="s">
        <v>45</v>
      </c>
      <c r="AI7" t="s">
        <v>45</v>
      </c>
      <c r="AJ7" t="s">
        <v>46</v>
      </c>
      <c r="AK7" t="s">
        <v>45</v>
      </c>
      <c r="AL7" t="s">
        <v>319</v>
      </c>
      <c r="AM7" t="s">
        <v>45</v>
      </c>
      <c r="AN7">
        <v>0</v>
      </c>
      <c r="AO7" t="s">
        <v>45</v>
      </c>
      <c r="AP7" t="s">
        <v>45</v>
      </c>
      <c r="AQ7">
        <v>0</v>
      </c>
      <c r="AR7" t="s">
        <v>45</v>
      </c>
      <c r="AS7">
        <v>0</v>
      </c>
      <c r="AT7" t="s">
        <v>46</v>
      </c>
      <c r="AU7" t="s">
        <v>5</v>
      </c>
      <c r="AV7" t="s">
        <v>45</v>
      </c>
      <c r="AW7">
        <v>0</v>
      </c>
      <c r="AX7" t="s">
        <v>45</v>
      </c>
      <c r="AY7" t="s">
        <v>37</v>
      </c>
      <c r="AZ7">
        <v>0</v>
      </c>
      <c r="BA7">
        <v>1</v>
      </c>
      <c r="BB7">
        <v>0</v>
      </c>
      <c r="BE7" t="s">
        <v>321</v>
      </c>
      <c r="BF7">
        <v>20</v>
      </c>
      <c r="BG7" t="s">
        <v>306</v>
      </c>
      <c r="BH7" t="s">
        <v>27</v>
      </c>
      <c r="BI7" t="s">
        <v>27</v>
      </c>
      <c r="BJ7" t="s">
        <v>25</v>
      </c>
      <c r="BK7" t="s">
        <v>25</v>
      </c>
      <c r="BL7" t="s">
        <v>25</v>
      </c>
      <c r="BN7" t="s">
        <v>307</v>
      </c>
      <c r="BP7" t="s">
        <v>25</v>
      </c>
      <c r="BQ7" t="s">
        <v>308</v>
      </c>
      <c r="BS7" t="s">
        <v>122</v>
      </c>
      <c r="BT7" t="s">
        <v>364</v>
      </c>
      <c r="BU7" t="s">
        <v>365</v>
      </c>
      <c r="BV7" t="s">
        <v>366</v>
      </c>
      <c r="BW7" t="s">
        <v>367</v>
      </c>
      <c r="BX7" t="s">
        <v>590</v>
      </c>
      <c r="BY7" t="s">
        <v>593</v>
      </c>
      <c r="BZ7" t="s">
        <v>599</v>
      </c>
      <c r="CA7" t="s">
        <v>653</v>
      </c>
    </row>
    <row r="8" spans="1:79" x14ac:dyDescent="0.3">
      <c r="A8" t="s">
        <v>122</v>
      </c>
      <c r="B8">
        <v>6</v>
      </c>
      <c r="C8" s="93">
        <v>44440</v>
      </c>
      <c r="D8" s="93">
        <v>44440</v>
      </c>
      <c r="E8" s="93">
        <v>44440</v>
      </c>
      <c r="F8" s="93">
        <v>44440</v>
      </c>
      <c r="G8">
        <v>0</v>
      </c>
      <c r="H8">
        <v>0</v>
      </c>
      <c r="I8">
        <v>2</v>
      </c>
      <c r="J8">
        <v>0</v>
      </c>
      <c r="K8">
        <v>0</v>
      </c>
      <c r="L8">
        <v>33651</v>
      </c>
      <c r="M8" s="92">
        <v>9202171211082</v>
      </c>
      <c r="N8" t="s">
        <v>565</v>
      </c>
      <c r="O8" t="s">
        <v>477</v>
      </c>
      <c r="P8" t="s">
        <v>478</v>
      </c>
      <c r="Q8" t="s">
        <v>572</v>
      </c>
      <c r="R8">
        <v>29</v>
      </c>
      <c r="S8">
        <v>1000</v>
      </c>
      <c r="T8">
        <v>1000</v>
      </c>
      <c r="U8">
        <v>0</v>
      </c>
      <c r="V8">
        <v>2193</v>
      </c>
      <c r="W8" t="s">
        <v>660</v>
      </c>
      <c r="X8" t="s">
        <v>323</v>
      </c>
      <c r="Y8">
        <v>2000000</v>
      </c>
      <c r="Z8" t="s">
        <v>124</v>
      </c>
      <c r="AA8" t="s">
        <v>124</v>
      </c>
      <c r="AB8" t="s">
        <v>45</v>
      </c>
      <c r="AC8" t="s">
        <v>45</v>
      </c>
      <c r="AD8" t="s">
        <v>45</v>
      </c>
      <c r="AE8" t="s">
        <v>72</v>
      </c>
      <c r="AF8" t="s">
        <v>154</v>
      </c>
      <c r="AG8" t="s">
        <v>46</v>
      </c>
      <c r="AH8" t="s">
        <v>46</v>
      </c>
      <c r="AI8" t="s">
        <v>46</v>
      </c>
      <c r="AJ8" t="s">
        <v>46</v>
      </c>
      <c r="AK8" t="s">
        <v>45</v>
      </c>
      <c r="AL8" t="s">
        <v>324</v>
      </c>
      <c r="AM8" t="s">
        <v>45</v>
      </c>
      <c r="AN8">
        <v>0</v>
      </c>
      <c r="AO8" t="s">
        <v>45</v>
      </c>
      <c r="AP8" t="s">
        <v>45</v>
      </c>
      <c r="AQ8">
        <v>0</v>
      </c>
      <c r="AR8" t="s">
        <v>45</v>
      </c>
      <c r="AS8">
        <v>0</v>
      </c>
      <c r="AT8" t="s">
        <v>45</v>
      </c>
      <c r="AU8" t="s">
        <v>368</v>
      </c>
      <c r="AV8" t="s">
        <v>45</v>
      </c>
      <c r="AW8">
        <v>0</v>
      </c>
      <c r="AX8" t="s">
        <v>45</v>
      </c>
      <c r="AY8" t="s">
        <v>37</v>
      </c>
      <c r="AZ8">
        <v>0</v>
      </c>
      <c r="BA8">
        <v>0</v>
      </c>
      <c r="BB8">
        <v>0</v>
      </c>
      <c r="BG8" t="s">
        <v>306</v>
      </c>
      <c r="BH8" t="s">
        <v>27</v>
      </c>
      <c r="BI8" t="s">
        <v>27</v>
      </c>
      <c r="BJ8" t="s">
        <v>25</v>
      </c>
      <c r="BK8" t="s">
        <v>25</v>
      </c>
      <c r="BL8" t="s">
        <v>25</v>
      </c>
      <c r="BN8" t="s">
        <v>307</v>
      </c>
      <c r="BP8" t="s">
        <v>25</v>
      </c>
      <c r="BQ8" t="s">
        <v>308</v>
      </c>
      <c r="BS8" t="s">
        <v>122</v>
      </c>
      <c r="BT8" t="s">
        <v>364</v>
      </c>
      <c r="BU8" t="s">
        <v>365</v>
      </c>
      <c r="BV8" t="s">
        <v>366</v>
      </c>
      <c r="BW8" t="s">
        <v>367</v>
      </c>
      <c r="BX8" t="s">
        <v>590</v>
      </c>
      <c r="BY8" t="s">
        <v>593</v>
      </c>
      <c r="BZ8" t="s">
        <v>600</v>
      </c>
      <c r="CA8" t="s">
        <v>653</v>
      </c>
    </row>
    <row r="9" spans="1:79" x14ac:dyDescent="0.3">
      <c r="A9" t="s">
        <v>122</v>
      </c>
      <c r="B9">
        <v>7</v>
      </c>
      <c r="C9" s="93">
        <v>44440</v>
      </c>
      <c r="D9" s="93">
        <v>44440</v>
      </c>
      <c r="E9" s="93">
        <v>44440</v>
      </c>
      <c r="F9" s="93">
        <v>44440</v>
      </c>
      <c r="G9">
        <v>0</v>
      </c>
      <c r="H9">
        <v>0</v>
      </c>
      <c r="I9">
        <v>1</v>
      </c>
      <c r="J9">
        <v>1</v>
      </c>
      <c r="K9">
        <v>0</v>
      </c>
      <c r="L9">
        <v>33659</v>
      </c>
      <c r="M9" s="92">
        <v>9202256345086</v>
      </c>
      <c r="N9" t="s">
        <v>565</v>
      </c>
      <c r="O9" t="s">
        <v>479</v>
      </c>
      <c r="P9" t="s">
        <v>480</v>
      </c>
      <c r="Q9" t="s">
        <v>572</v>
      </c>
      <c r="R9">
        <v>29</v>
      </c>
      <c r="S9">
        <v>1000</v>
      </c>
      <c r="T9">
        <v>1000</v>
      </c>
      <c r="U9">
        <v>0</v>
      </c>
      <c r="V9">
        <v>2090</v>
      </c>
      <c r="W9" t="s">
        <v>670</v>
      </c>
      <c r="X9" t="s">
        <v>323</v>
      </c>
      <c r="Y9">
        <v>2000000</v>
      </c>
      <c r="Z9" t="s">
        <v>124</v>
      </c>
      <c r="AA9" t="s">
        <v>124</v>
      </c>
      <c r="AB9" t="s">
        <v>45</v>
      </c>
      <c r="AC9" t="s">
        <v>45</v>
      </c>
      <c r="AD9" t="s">
        <v>45</v>
      </c>
      <c r="AE9" t="s">
        <v>75</v>
      </c>
      <c r="AF9" t="s">
        <v>154</v>
      </c>
      <c r="AG9" t="s">
        <v>45</v>
      </c>
      <c r="AH9" t="s">
        <v>45</v>
      </c>
      <c r="AI9" t="s">
        <v>45</v>
      </c>
      <c r="AJ9" t="s">
        <v>45</v>
      </c>
      <c r="AK9" t="s">
        <v>45</v>
      </c>
      <c r="AL9" t="s">
        <v>327</v>
      </c>
      <c r="AM9" t="s">
        <v>45</v>
      </c>
      <c r="AN9">
        <v>0</v>
      </c>
      <c r="AO9" t="s">
        <v>45</v>
      </c>
      <c r="AP9" t="s">
        <v>45</v>
      </c>
      <c r="AQ9">
        <v>0</v>
      </c>
      <c r="AR9" t="s">
        <v>45</v>
      </c>
      <c r="AS9">
        <v>0</v>
      </c>
      <c r="AT9" t="s">
        <v>45</v>
      </c>
      <c r="AU9" t="s">
        <v>6</v>
      </c>
      <c r="AV9" t="s">
        <v>45</v>
      </c>
      <c r="AW9">
        <v>0</v>
      </c>
      <c r="AX9" t="s">
        <v>45</v>
      </c>
      <c r="AY9" t="s">
        <v>37</v>
      </c>
      <c r="AZ9">
        <v>0</v>
      </c>
      <c r="BA9">
        <v>0</v>
      </c>
      <c r="BB9">
        <v>0</v>
      </c>
      <c r="BG9" t="s">
        <v>306</v>
      </c>
      <c r="BH9" t="s">
        <v>27</v>
      </c>
      <c r="BI9" t="s">
        <v>27</v>
      </c>
      <c r="BJ9" t="s">
        <v>25</v>
      </c>
      <c r="BK9" t="s">
        <v>25</v>
      </c>
      <c r="BL9" t="s">
        <v>25</v>
      </c>
      <c r="BN9" t="s">
        <v>307</v>
      </c>
      <c r="BP9" t="s">
        <v>25</v>
      </c>
      <c r="BQ9" t="s">
        <v>308</v>
      </c>
      <c r="BS9" t="s">
        <v>122</v>
      </c>
      <c r="BT9" t="s">
        <v>364</v>
      </c>
      <c r="BU9" t="s">
        <v>365</v>
      </c>
      <c r="BV9" t="s">
        <v>366</v>
      </c>
      <c r="BW9" t="s">
        <v>367</v>
      </c>
      <c r="BX9" t="s">
        <v>590</v>
      </c>
      <c r="BY9" t="s">
        <v>593</v>
      </c>
      <c r="BZ9" t="s">
        <v>601</v>
      </c>
      <c r="CA9" t="s">
        <v>653</v>
      </c>
    </row>
    <row r="10" spans="1:79" x14ac:dyDescent="0.3">
      <c r="A10" t="s">
        <v>122</v>
      </c>
      <c r="B10">
        <v>8</v>
      </c>
      <c r="C10" s="93">
        <v>44440</v>
      </c>
      <c r="D10" s="93">
        <v>44440</v>
      </c>
      <c r="E10" s="93">
        <v>44440</v>
      </c>
      <c r="F10" s="93">
        <v>44440</v>
      </c>
      <c r="G10">
        <v>0</v>
      </c>
      <c r="H10">
        <v>0</v>
      </c>
      <c r="I10">
        <v>0</v>
      </c>
      <c r="J10">
        <v>2</v>
      </c>
      <c r="K10">
        <v>0</v>
      </c>
      <c r="L10">
        <v>19798</v>
      </c>
      <c r="M10" s="92">
        <v>5403150208081</v>
      </c>
      <c r="N10" t="s">
        <v>565</v>
      </c>
      <c r="O10" t="s">
        <v>481</v>
      </c>
      <c r="P10" t="s">
        <v>482</v>
      </c>
      <c r="Q10" t="s">
        <v>569</v>
      </c>
      <c r="R10">
        <v>67</v>
      </c>
      <c r="S10">
        <v>1000</v>
      </c>
      <c r="T10">
        <v>1000</v>
      </c>
      <c r="U10">
        <v>0</v>
      </c>
      <c r="V10">
        <v>7130</v>
      </c>
      <c r="W10" t="s">
        <v>671</v>
      </c>
      <c r="X10" t="s">
        <v>329</v>
      </c>
      <c r="Y10">
        <v>2000000</v>
      </c>
      <c r="Z10" t="s">
        <v>124</v>
      </c>
      <c r="AA10" t="s">
        <v>124</v>
      </c>
      <c r="AB10" t="s">
        <v>45</v>
      </c>
      <c r="AC10" t="s">
        <v>45</v>
      </c>
      <c r="AD10" t="s">
        <v>45</v>
      </c>
      <c r="AE10" t="s">
        <v>78</v>
      </c>
      <c r="AF10" t="s">
        <v>154</v>
      </c>
      <c r="AG10" t="s">
        <v>45</v>
      </c>
      <c r="AH10" t="s">
        <v>45</v>
      </c>
      <c r="AI10" t="s">
        <v>45</v>
      </c>
      <c r="AJ10" t="s">
        <v>45</v>
      </c>
      <c r="AK10" t="s">
        <v>46</v>
      </c>
      <c r="AL10" t="s">
        <v>330</v>
      </c>
      <c r="AM10" t="s">
        <v>45</v>
      </c>
      <c r="AN10">
        <v>0</v>
      </c>
      <c r="AO10" t="s">
        <v>45</v>
      </c>
      <c r="AP10" t="s">
        <v>45</v>
      </c>
      <c r="AQ10">
        <v>0</v>
      </c>
      <c r="AR10" t="s">
        <v>45</v>
      </c>
      <c r="AS10">
        <v>0</v>
      </c>
      <c r="AT10" t="s">
        <v>45</v>
      </c>
      <c r="AU10" t="s">
        <v>6</v>
      </c>
      <c r="AV10" t="s">
        <v>45</v>
      </c>
      <c r="AW10">
        <v>0</v>
      </c>
      <c r="AX10" t="s">
        <v>45</v>
      </c>
      <c r="AY10" t="s">
        <v>37</v>
      </c>
      <c r="AZ10">
        <v>0</v>
      </c>
      <c r="BA10">
        <v>1</v>
      </c>
      <c r="BB10">
        <v>1</v>
      </c>
      <c r="BG10" t="s">
        <v>306</v>
      </c>
      <c r="BH10" t="s">
        <v>27</v>
      </c>
      <c r="BI10" t="s">
        <v>27</v>
      </c>
      <c r="BJ10" t="s">
        <v>25</v>
      </c>
      <c r="BK10" t="s">
        <v>25</v>
      </c>
      <c r="BL10" t="s">
        <v>25</v>
      </c>
      <c r="BN10" t="s">
        <v>307</v>
      </c>
      <c r="BP10" t="s">
        <v>25</v>
      </c>
      <c r="BQ10" t="s">
        <v>308</v>
      </c>
      <c r="BS10" t="s">
        <v>122</v>
      </c>
      <c r="BT10" t="s">
        <v>364</v>
      </c>
      <c r="BU10" t="s">
        <v>365</v>
      </c>
      <c r="BV10" t="s">
        <v>366</v>
      </c>
      <c r="BW10" t="s">
        <v>367</v>
      </c>
      <c r="BX10" t="s">
        <v>590</v>
      </c>
      <c r="BY10" t="s">
        <v>593</v>
      </c>
      <c r="BZ10" t="s">
        <v>602</v>
      </c>
      <c r="CA10" t="s">
        <v>653</v>
      </c>
    </row>
    <row r="11" spans="1:79" x14ac:dyDescent="0.3">
      <c r="A11" t="s">
        <v>122</v>
      </c>
      <c r="B11">
        <v>9</v>
      </c>
      <c r="C11" s="93">
        <v>44440</v>
      </c>
      <c r="D11" s="93">
        <v>44440</v>
      </c>
      <c r="E11" s="93">
        <v>44440</v>
      </c>
      <c r="F11" s="93">
        <v>44440</v>
      </c>
      <c r="G11">
        <v>1</v>
      </c>
      <c r="H11">
        <v>0</v>
      </c>
      <c r="I11">
        <v>0</v>
      </c>
      <c r="J11">
        <v>0</v>
      </c>
      <c r="K11">
        <v>0</v>
      </c>
      <c r="L11">
        <v>14643</v>
      </c>
      <c r="M11" s="92">
        <v>4002025238082</v>
      </c>
      <c r="N11" t="s">
        <v>566</v>
      </c>
      <c r="O11" t="s">
        <v>483</v>
      </c>
      <c r="P11" t="s">
        <v>484</v>
      </c>
      <c r="Q11" t="s">
        <v>572</v>
      </c>
      <c r="R11">
        <v>80</v>
      </c>
      <c r="S11">
        <v>1000</v>
      </c>
      <c r="T11">
        <v>1000</v>
      </c>
      <c r="U11">
        <v>0</v>
      </c>
      <c r="V11">
        <v>7130</v>
      </c>
      <c r="W11" t="s">
        <v>671</v>
      </c>
      <c r="X11" t="s">
        <v>329</v>
      </c>
      <c r="Y11">
        <v>14375001</v>
      </c>
      <c r="Z11" t="s">
        <v>124</v>
      </c>
      <c r="AA11" t="s">
        <v>124</v>
      </c>
      <c r="AB11" t="s">
        <v>45</v>
      </c>
      <c r="AC11" t="s">
        <v>45</v>
      </c>
      <c r="AD11" t="s">
        <v>45</v>
      </c>
      <c r="AE11" t="s">
        <v>85</v>
      </c>
      <c r="AF11" t="s">
        <v>154</v>
      </c>
      <c r="AG11" t="s">
        <v>45</v>
      </c>
      <c r="AH11" t="s">
        <v>45</v>
      </c>
      <c r="AI11" t="s">
        <v>45</v>
      </c>
      <c r="AJ11" t="s">
        <v>45</v>
      </c>
      <c r="AK11" t="s">
        <v>45</v>
      </c>
      <c r="AL11" t="s">
        <v>45</v>
      </c>
      <c r="AM11" t="s">
        <v>45</v>
      </c>
      <c r="AN11">
        <v>0</v>
      </c>
      <c r="AO11" t="s">
        <v>45</v>
      </c>
      <c r="AP11" t="s">
        <v>45</v>
      </c>
      <c r="AQ11">
        <v>0</v>
      </c>
      <c r="AR11" t="s">
        <v>45</v>
      </c>
      <c r="AS11">
        <v>0</v>
      </c>
      <c r="AT11" t="s">
        <v>45</v>
      </c>
      <c r="AU11" t="s">
        <v>6</v>
      </c>
      <c r="AV11" t="s">
        <v>45</v>
      </c>
      <c r="AW11">
        <v>0</v>
      </c>
      <c r="AX11" t="s">
        <v>45</v>
      </c>
      <c r="AY11" t="s">
        <v>37</v>
      </c>
      <c r="AZ11">
        <v>0</v>
      </c>
      <c r="BA11">
        <v>1</v>
      </c>
      <c r="BB11">
        <v>0</v>
      </c>
      <c r="BE11" t="s">
        <v>331</v>
      </c>
      <c r="BF11">
        <v>21</v>
      </c>
      <c r="BG11" t="s">
        <v>306</v>
      </c>
      <c r="BH11" t="s">
        <v>27</v>
      </c>
      <c r="BI11" t="s">
        <v>27</v>
      </c>
      <c r="BJ11" t="s">
        <v>25</v>
      </c>
      <c r="BK11" t="s">
        <v>25</v>
      </c>
      <c r="BL11" t="s">
        <v>25</v>
      </c>
      <c r="BN11" t="s">
        <v>307</v>
      </c>
      <c r="BP11" t="s">
        <v>25</v>
      </c>
      <c r="BQ11" t="s">
        <v>308</v>
      </c>
      <c r="BS11" t="s">
        <v>122</v>
      </c>
      <c r="BT11" t="s">
        <v>364</v>
      </c>
      <c r="BU11" t="s">
        <v>365</v>
      </c>
      <c r="BV11" t="s">
        <v>366</v>
      </c>
      <c r="BW11" t="s">
        <v>367</v>
      </c>
      <c r="BX11" t="s">
        <v>590</v>
      </c>
      <c r="BY11" t="s">
        <v>593</v>
      </c>
      <c r="BZ11" t="s">
        <v>603</v>
      </c>
      <c r="CA11" t="s">
        <v>653</v>
      </c>
    </row>
    <row r="12" spans="1:79" x14ac:dyDescent="0.3">
      <c r="A12" t="s">
        <v>122</v>
      </c>
      <c r="B12">
        <v>10</v>
      </c>
      <c r="C12" s="93">
        <v>44440</v>
      </c>
      <c r="D12" s="93">
        <v>43949</v>
      </c>
      <c r="E12" s="93">
        <v>44440</v>
      </c>
      <c r="F12" s="93">
        <v>43949</v>
      </c>
      <c r="G12">
        <v>0</v>
      </c>
      <c r="H12">
        <v>0</v>
      </c>
      <c r="I12">
        <v>1</v>
      </c>
      <c r="J12">
        <v>0</v>
      </c>
      <c r="K12">
        <v>0</v>
      </c>
      <c r="L12">
        <v>14606</v>
      </c>
      <c r="M12" s="92">
        <v>3912275172081</v>
      </c>
      <c r="N12" t="s">
        <v>566</v>
      </c>
      <c r="O12" t="s">
        <v>485</v>
      </c>
      <c r="P12" t="s">
        <v>486</v>
      </c>
      <c r="Q12" t="s">
        <v>569</v>
      </c>
      <c r="R12">
        <v>80</v>
      </c>
      <c r="S12">
        <v>1000</v>
      </c>
      <c r="T12">
        <v>1000</v>
      </c>
      <c r="U12">
        <v>0</v>
      </c>
      <c r="V12">
        <v>1034</v>
      </c>
      <c r="W12" t="s">
        <v>672</v>
      </c>
      <c r="X12" t="s">
        <v>333</v>
      </c>
      <c r="Y12">
        <v>2000000</v>
      </c>
      <c r="Z12" t="s">
        <v>124</v>
      </c>
      <c r="AA12" t="s">
        <v>124</v>
      </c>
      <c r="AB12" t="s">
        <v>45</v>
      </c>
      <c r="AC12" t="s">
        <v>45</v>
      </c>
      <c r="AD12" t="s">
        <v>45</v>
      </c>
      <c r="AE12" t="s">
        <v>85</v>
      </c>
      <c r="AF12" t="s">
        <v>154</v>
      </c>
      <c r="AG12" t="s">
        <v>45</v>
      </c>
      <c r="AH12" t="s">
        <v>45</v>
      </c>
      <c r="AI12" t="s">
        <v>45</v>
      </c>
      <c r="AJ12" t="s">
        <v>45</v>
      </c>
      <c r="AK12" t="s">
        <v>45</v>
      </c>
      <c r="AL12" t="s">
        <v>315</v>
      </c>
      <c r="AM12" t="s">
        <v>45</v>
      </c>
      <c r="AN12">
        <v>0</v>
      </c>
      <c r="AO12" t="s">
        <v>45</v>
      </c>
      <c r="AP12" t="s">
        <v>45</v>
      </c>
      <c r="AQ12">
        <v>0</v>
      </c>
      <c r="AR12" t="s">
        <v>45</v>
      </c>
      <c r="AS12">
        <v>0</v>
      </c>
      <c r="AT12" t="s">
        <v>45</v>
      </c>
      <c r="AU12" t="s">
        <v>6</v>
      </c>
      <c r="AV12" t="s">
        <v>45</v>
      </c>
      <c r="AW12">
        <v>0</v>
      </c>
      <c r="AX12" t="s">
        <v>45</v>
      </c>
      <c r="AY12" t="s">
        <v>37</v>
      </c>
      <c r="AZ12">
        <v>0</v>
      </c>
      <c r="BA12">
        <v>1</v>
      </c>
      <c r="BB12">
        <v>0</v>
      </c>
      <c r="BG12" t="s">
        <v>306</v>
      </c>
      <c r="BH12" t="s">
        <v>27</v>
      </c>
      <c r="BI12" t="s">
        <v>27</v>
      </c>
      <c r="BJ12" t="s">
        <v>25</v>
      </c>
      <c r="BK12" t="s">
        <v>25</v>
      </c>
      <c r="BL12" t="s">
        <v>25</v>
      </c>
      <c r="BN12" t="s">
        <v>307</v>
      </c>
      <c r="BP12" t="s">
        <v>25</v>
      </c>
      <c r="BQ12" t="s">
        <v>308</v>
      </c>
      <c r="BS12" t="s">
        <v>122</v>
      </c>
      <c r="BT12" t="s">
        <v>364</v>
      </c>
      <c r="BU12" t="s">
        <v>365</v>
      </c>
      <c r="BV12" t="s">
        <v>366</v>
      </c>
      <c r="BW12" t="s">
        <v>367</v>
      </c>
      <c r="BX12" t="s">
        <v>590</v>
      </c>
      <c r="BY12" t="s">
        <v>593</v>
      </c>
      <c r="BZ12" t="s">
        <v>604</v>
      </c>
      <c r="CA12" t="s">
        <v>653</v>
      </c>
    </row>
    <row r="13" spans="1:79" x14ac:dyDescent="0.3">
      <c r="A13" t="s">
        <v>122</v>
      </c>
      <c r="B13">
        <v>11</v>
      </c>
      <c r="C13" s="93">
        <v>44440</v>
      </c>
      <c r="D13" s="93">
        <v>44440</v>
      </c>
      <c r="E13" s="93">
        <v>44440</v>
      </c>
      <c r="F13" s="93">
        <v>44440</v>
      </c>
      <c r="G13">
        <v>0</v>
      </c>
      <c r="H13">
        <v>0</v>
      </c>
      <c r="I13">
        <v>0</v>
      </c>
      <c r="J13">
        <v>1</v>
      </c>
      <c r="K13">
        <v>0</v>
      </c>
      <c r="L13">
        <v>16343</v>
      </c>
      <c r="M13" s="92">
        <v>4409280429084</v>
      </c>
      <c r="N13" t="s">
        <v>566</v>
      </c>
      <c r="O13" t="s">
        <v>487</v>
      </c>
      <c r="P13" t="s">
        <v>488</v>
      </c>
      <c r="Q13" t="s">
        <v>573</v>
      </c>
      <c r="R13">
        <v>76</v>
      </c>
      <c r="S13">
        <v>1000</v>
      </c>
      <c r="T13">
        <v>1000</v>
      </c>
      <c r="U13">
        <v>0</v>
      </c>
      <c r="V13">
        <v>1034</v>
      </c>
      <c r="W13" t="s">
        <v>672</v>
      </c>
      <c r="X13" t="s">
        <v>333</v>
      </c>
      <c r="Y13">
        <v>2000000</v>
      </c>
      <c r="Z13" t="s">
        <v>124</v>
      </c>
      <c r="AA13" t="s">
        <v>124</v>
      </c>
      <c r="AB13" t="s">
        <v>45</v>
      </c>
      <c r="AC13" t="s">
        <v>45</v>
      </c>
      <c r="AD13" t="s">
        <v>45</v>
      </c>
      <c r="AE13" t="s">
        <v>89</v>
      </c>
      <c r="AF13" t="s">
        <v>154</v>
      </c>
      <c r="AG13" t="s">
        <v>45</v>
      </c>
      <c r="AH13" t="s">
        <v>45</v>
      </c>
      <c r="AI13" t="s">
        <v>45</v>
      </c>
      <c r="AJ13" t="s">
        <v>45</v>
      </c>
      <c r="AK13" t="s">
        <v>45</v>
      </c>
      <c r="AL13" t="s">
        <v>45</v>
      </c>
      <c r="AM13" t="s">
        <v>45</v>
      </c>
      <c r="AN13">
        <v>0</v>
      </c>
      <c r="AO13" t="s">
        <v>45</v>
      </c>
      <c r="AP13" t="s">
        <v>45</v>
      </c>
      <c r="AQ13">
        <v>0</v>
      </c>
      <c r="AR13" t="s">
        <v>45</v>
      </c>
      <c r="AS13">
        <v>0</v>
      </c>
      <c r="AT13" t="s">
        <v>45</v>
      </c>
      <c r="AU13" t="s">
        <v>6</v>
      </c>
      <c r="AV13" t="s">
        <v>45</v>
      </c>
      <c r="AW13">
        <v>0</v>
      </c>
      <c r="AX13" t="s">
        <v>45</v>
      </c>
      <c r="AY13" t="s">
        <v>37</v>
      </c>
      <c r="AZ13">
        <v>0</v>
      </c>
      <c r="BA13">
        <v>1</v>
      </c>
      <c r="BB13">
        <v>0</v>
      </c>
      <c r="BG13" t="s">
        <v>306</v>
      </c>
      <c r="BH13" t="s">
        <v>27</v>
      </c>
      <c r="BI13" t="s">
        <v>27</v>
      </c>
      <c r="BJ13" t="s">
        <v>25</v>
      </c>
      <c r="BK13" t="s">
        <v>25</v>
      </c>
      <c r="BL13" t="s">
        <v>25</v>
      </c>
      <c r="BN13" t="s">
        <v>307</v>
      </c>
      <c r="BP13" t="s">
        <v>25</v>
      </c>
      <c r="BQ13" t="s">
        <v>308</v>
      </c>
      <c r="BS13" t="s">
        <v>122</v>
      </c>
      <c r="BT13" t="s">
        <v>364</v>
      </c>
      <c r="BU13" t="s">
        <v>365</v>
      </c>
      <c r="BV13" t="s">
        <v>366</v>
      </c>
      <c r="BW13" t="s">
        <v>367</v>
      </c>
      <c r="BX13" t="s">
        <v>590</v>
      </c>
      <c r="BY13" t="s">
        <v>593</v>
      </c>
      <c r="BZ13" t="s">
        <v>605</v>
      </c>
      <c r="CA13" t="s">
        <v>653</v>
      </c>
    </row>
    <row r="14" spans="1:79" x14ac:dyDescent="0.3">
      <c r="A14" t="s">
        <v>122</v>
      </c>
      <c r="B14">
        <v>12</v>
      </c>
      <c r="C14" s="93">
        <v>44440</v>
      </c>
      <c r="D14" s="93">
        <v>44440</v>
      </c>
      <c r="E14" s="93">
        <v>44440</v>
      </c>
      <c r="F14" s="93">
        <v>44440</v>
      </c>
      <c r="G14">
        <v>0</v>
      </c>
      <c r="H14">
        <v>0</v>
      </c>
      <c r="I14">
        <v>0</v>
      </c>
      <c r="J14">
        <v>0</v>
      </c>
      <c r="K14">
        <v>1</v>
      </c>
      <c r="L14">
        <v>23962</v>
      </c>
      <c r="M14" s="92">
        <v>6508081305084</v>
      </c>
      <c r="N14" t="s">
        <v>565</v>
      </c>
      <c r="O14" t="s">
        <v>489</v>
      </c>
      <c r="P14" t="s">
        <v>490</v>
      </c>
      <c r="Q14" t="s">
        <v>569</v>
      </c>
      <c r="R14">
        <v>56</v>
      </c>
      <c r="S14">
        <v>1000</v>
      </c>
      <c r="T14">
        <v>1000</v>
      </c>
      <c r="U14">
        <v>0</v>
      </c>
      <c r="V14">
        <v>1034</v>
      </c>
      <c r="W14" t="s">
        <v>672</v>
      </c>
      <c r="X14" t="s">
        <v>333</v>
      </c>
      <c r="Y14">
        <v>2000000</v>
      </c>
      <c r="Z14" t="s">
        <v>124</v>
      </c>
      <c r="AA14" t="s">
        <v>124</v>
      </c>
      <c r="AB14" t="s">
        <v>45</v>
      </c>
      <c r="AC14" t="s">
        <v>45</v>
      </c>
      <c r="AD14" t="s">
        <v>45</v>
      </c>
      <c r="AE14" t="s">
        <v>75</v>
      </c>
      <c r="AF14" t="s">
        <v>154</v>
      </c>
      <c r="AG14" t="s">
        <v>45</v>
      </c>
      <c r="AH14" t="s">
        <v>45</v>
      </c>
      <c r="AI14" t="s">
        <v>45</v>
      </c>
      <c r="AJ14" t="s">
        <v>45</v>
      </c>
      <c r="AK14" t="s">
        <v>45</v>
      </c>
      <c r="AL14" t="s">
        <v>319</v>
      </c>
      <c r="AM14" t="s">
        <v>45</v>
      </c>
      <c r="AN14">
        <v>0</v>
      </c>
      <c r="AO14" t="s">
        <v>45</v>
      </c>
      <c r="AP14" t="s">
        <v>45</v>
      </c>
      <c r="AQ14">
        <v>0</v>
      </c>
      <c r="AR14" t="s">
        <v>45</v>
      </c>
      <c r="AS14">
        <v>0</v>
      </c>
      <c r="AT14" t="s">
        <v>45</v>
      </c>
      <c r="AU14" t="s">
        <v>6</v>
      </c>
      <c r="AV14" t="s">
        <v>45</v>
      </c>
      <c r="AW14">
        <v>0</v>
      </c>
      <c r="AX14" t="s">
        <v>45</v>
      </c>
      <c r="AY14" t="s">
        <v>37</v>
      </c>
      <c r="AZ14">
        <v>0</v>
      </c>
      <c r="BA14">
        <v>0</v>
      </c>
      <c r="BB14">
        <v>0</v>
      </c>
      <c r="BG14" t="s">
        <v>306</v>
      </c>
      <c r="BH14" t="s">
        <v>27</v>
      </c>
      <c r="BI14" t="s">
        <v>27</v>
      </c>
      <c r="BJ14" t="s">
        <v>25</v>
      </c>
      <c r="BK14" t="s">
        <v>25</v>
      </c>
      <c r="BL14" t="s">
        <v>25</v>
      </c>
      <c r="BN14" t="s">
        <v>307</v>
      </c>
      <c r="BP14" t="s">
        <v>25</v>
      </c>
      <c r="BQ14" t="s">
        <v>308</v>
      </c>
      <c r="BS14" t="s">
        <v>122</v>
      </c>
      <c r="BT14" t="s">
        <v>364</v>
      </c>
      <c r="BU14" t="s">
        <v>365</v>
      </c>
      <c r="BV14" t="s">
        <v>366</v>
      </c>
      <c r="BW14" t="s">
        <v>367</v>
      </c>
      <c r="BX14" t="s">
        <v>590</v>
      </c>
      <c r="BY14" t="s">
        <v>593</v>
      </c>
      <c r="BZ14" t="s">
        <v>606</v>
      </c>
      <c r="CA14" t="s">
        <v>653</v>
      </c>
    </row>
    <row r="15" spans="1:79" x14ac:dyDescent="0.3">
      <c r="A15" t="s">
        <v>122</v>
      </c>
      <c r="B15">
        <v>13</v>
      </c>
      <c r="C15" s="93">
        <v>44440</v>
      </c>
      <c r="D15" s="93">
        <v>44440</v>
      </c>
      <c r="E15" s="93">
        <v>44440</v>
      </c>
      <c r="F15" s="93">
        <v>44440</v>
      </c>
      <c r="G15">
        <v>0</v>
      </c>
      <c r="H15">
        <v>0</v>
      </c>
      <c r="I15">
        <v>1</v>
      </c>
      <c r="J15">
        <v>1</v>
      </c>
      <c r="K15">
        <v>1</v>
      </c>
      <c r="L15">
        <v>24409</v>
      </c>
      <c r="M15" s="92">
        <v>6610295690085</v>
      </c>
      <c r="N15" t="s">
        <v>566</v>
      </c>
      <c r="O15" t="s">
        <v>491</v>
      </c>
      <c r="P15" t="s">
        <v>492</v>
      </c>
      <c r="Q15" t="s">
        <v>572</v>
      </c>
      <c r="R15">
        <v>54</v>
      </c>
      <c r="S15">
        <v>1000</v>
      </c>
      <c r="T15">
        <v>1000</v>
      </c>
      <c r="U15">
        <v>0</v>
      </c>
      <c r="V15">
        <v>699</v>
      </c>
      <c r="W15" t="s">
        <v>673</v>
      </c>
      <c r="X15" t="s">
        <v>335</v>
      </c>
      <c r="Y15">
        <v>2000000</v>
      </c>
      <c r="Z15" t="s">
        <v>124</v>
      </c>
      <c r="AA15" t="s">
        <v>119</v>
      </c>
      <c r="AB15" t="s">
        <v>46</v>
      </c>
      <c r="AC15" t="s">
        <v>46</v>
      </c>
      <c r="AD15" t="s">
        <v>46</v>
      </c>
      <c r="AE15" t="s">
        <v>363</v>
      </c>
      <c r="AF15" t="s">
        <v>154</v>
      </c>
      <c r="AG15" t="s">
        <v>45</v>
      </c>
      <c r="AH15" t="s">
        <v>45</v>
      </c>
      <c r="AI15" t="s">
        <v>45</v>
      </c>
      <c r="AJ15" t="s">
        <v>45</v>
      </c>
      <c r="AK15" t="s">
        <v>45</v>
      </c>
      <c r="AL15" t="s">
        <v>45</v>
      </c>
      <c r="AM15" t="s">
        <v>45</v>
      </c>
      <c r="AN15">
        <v>0</v>
      </c>
      <c r="AO15" t="s">
        <v>45</v>
      </c>
      <c r="AP15" t="s">
        <v>45</v>
      </c>
      <c r="AQ15">
        <v>0</v>
      </c>
      <c r="AR15" t="s">
        <v>45</v>
      </c>
      <c r="AS15">
        <v>1</v>
      </c>
      <c r="AT15" t="s">
        <v>45</v>
      </c>
      <c r="AU15" t="s">
        <v>6</v>
      </c>
      <c r="AV15" t="s">
        <v>45</v>
      </c>
      <c r="AW15">
        <v>0</v>
      </c>
      <c r="AX15" t="s">
        <v>45</v>
      </c>
      <c r="AY15" t="s">
        <v>37</v>
      </c>
      <c r="AZ15">
        <v>0</v>
      </c>
      <c r="BA15">
        <v>0</v>
      </c>
      <c r="BB15">
        <v>1</v>
      </c>
      <c r="BG15" t="s">
        <v>306</v>
      </c>
      <c r="BH15" t="s">
        <v>27</v>
      </c>
      <c r="BI15" t="s">
        <v>27</v>
      </c>
      <c r="BJ15" t="s">
        <v>25</v>
      </c>
      <c r="BK15" t="s">
        <v>25</v>
      </c>
      <c r="BL15" t="s">
        <v>25</v>
      </c>
      <c r="BN15" t="s">
        <v>307</v>
      </c>
      <c r="BP15" t="s">
        <v>25</v>
      </c>
      <c r="BQ15" t="s">
        <v>308</v>
      </c>
      <c r="BS15" t="s">
        <v>122</v>
      </c>
      <c r="BT15" t="s">
        <v>364</v>
      </c>
      <c r="BU15" t="s">
        <v>365</v>
      </c>
      <c r="BV15" t="s">
        <v>366</v>
      </c>
      <c r="BW15" t="s">
        <v>367</v>
      </c>
      <c r="BX15" t="s">
        <v>590</v>
      </c>
      <c r="BY15" t="s">
        <v>593</v>
      </c>
      <c r="BZ15" t="s">
        <v>607</v>
      </c>
      <c r="CA15" t="s">
        <v>653</v>
      </c>
    </row>
    <row r="16" spans="1:79" x14ac:dyDescent="0.3">
      <c r="A16" t="s">
        <v>122</v>
      </c>
      <c r="B16">
        <v>14</v>
      </c>
      <c r="C16" s="93">
        <v>44440</v>
      </c>
      <c r="D16" s="93">
        <v>44440</v>
      </c>
      <c r="E16" s="93">
        <v>44440</v>
      </c>
      <c r="F16" s="93">
        <v>44440</v>
      </c>
      <c r="G16">
        <v>0</v>
      </c>
      <c r="H16">
        <v>0</v>
      </c>
      <c r="I16">
        <v>2</v>
      </c>
      <c r="J16">
        <v>0</v>
      </c>
      <c r="K16">
        <v>0</v>
      </c>
      <c r="L16">
        <v>26293</v>
      </c>
      <c r="M16" s="92">
        <v>7112265924080</v>
      </c>
      <c r="N16" t="s">
        <v>565</v>
      </c>
      <c r="O16" t="s">
        <v>493</v>
      </c>
      <c r="P16" t="s">
        <v>494</v>
      </c>
      <c r="Q16" t="s">
        <v>570</v>
      </c>
      <c r="R16">
        <v>49</v>
      </c>
      <c r="S16">
        <v>1000</v>
      </c>
      <c r="T16">
        <v>1000</v>
      </c>
      <c r="U16">
        <v>0</v>
      </c>
      <c r="V16">
        <v>299</v>
      </c>
      <c r="W16" t="s">
        <v>674</v>
      </c>
      <c r="X16" t="s">
        <v>337</v>
      </c>
      <c r="Y16">
        <v>2000000</v>
      </c>
      <c r="Z16" t="s">
        <v>124</v>
      </c>
      <c r="AA16" t="s">
        <v>119</v>
      </c>
      <c r="AB16" t="s">
        <v>46</v>
      </c>
      <c r="AC16" t="s">
        <v>46</v>
      </c>
      <c r="AD16" t="s">
        <v>45</v>
      </c>
      <c r="AE16" t="s">
        <v>363</v>
      </c>
      <c r="AF16" t="s">
        <v>154</v>
      </c>
      <c r="AG16" t="s">
        <v>45</v>
      </c>
      <c r="AH16" t="s">
        <v>45</v>
      </c>
      <c r="AI16" t="s">
        <v>45</v>
      </c>
      <c r="AJ16" t="s">
        <v>45</v>
      </c>
      <c r="AK16" t="s">
        <v>45</v>
      </c>
      <c r="AL16" t="s">
        <v>45</v>
      </c>
      <c r="AM16" t="s">
        <v>46</v>
      </c>
      <c r="AN16">
        <v>10000</v>
      </c>
      <c r="AO16" t="s">
        <v>45</v>
      </c>
      <c r="AP16" t="s">
        <v>45</v>
      </c>
      <c r="AQ16">
        <v>0</v>
      </c>
      <c r="AR16" t="s">
        <v>45</v>
      </c>
      <c r="AS16">
        <v>2</v>
      </c>
      <c r="AT16" t="s">
        <v>45</v>
      </c>
      <c r="AU16" t="s">
        <v>6</v>
      </c>
      <c r="AV16" t="s">
        <v>45</v>
      </c>
      <c r="AW16">
        <v>0</v>
      </c>
      <c r="AX16" t="s">
        <v>45</v>
      </c>
      <c r="AY16" t="s">
        <v>37</v>
      </c>
      <c r="AZ16">
        <v>0</v>
      </c>
      <c r="BA16">
        <v>0</v>
      </c>
      <c r="BB16">
        <v>1</v>
      </c>
      <c r="BE16" t="s">
        <v>338</v>
      </c>
      <c r="BF16">
        <v>19</v>
      </c>
      <c r="BG16" t="s">
        <v>306</v>
      </c>
      <c r="BH16" t="s">
        <v>27</v>
      </c>
      <c r="BI16" t="s">
        <v>27</v>
      </c>
      <c r="BJ16" t="s">
        <v>25</v>
      </c>
      <c r="BK16" t="s">
        <v>25</v>
      </c>
      <c r="BL16" t="s">
        <v>25</v>
      </c>
      <c r="BN16" t="s">
        <v>307</v>
      </c>
      <c r="BP16" t="s">
        <v>25</v>
      </c>
      <c r="BQ16" t="s">
        <v>308</v>
      </c>
      <c r="BS16" t="s">
        <v>122</v>
      </c>
      <c r="BT16" t="s">
        <v>364</v>
      </c>
      <c r="BU16" t="s">
        <v>365</v>
      </c>
      <c r="BV16" t="s">
        <v>366</v>
      </c>
      <c r="BW16" t="s">
        <v>367</v>
      </c>
      <c r="BX16" t="s">
        <v>590</v>
      </c>
      <c r="BY16" t="s">
        <v>593</v>
      </c>
      <c r="BZ16" t="s">
        <v>608</v>
      </c>
      <c r="CA16" t="s">
        <v>653</v>
      </c>
    </row>
    <row r="17" spans="1:79" x14ac:dyDescent="0.3">
      <c r="A17" t="s">
        <v>122</v>
      </c>
      <c r="B17">
        <v>15</v>
      </c>
      <c r="C17" s="93">
        <v>44440</v>
      </c>
      <c r="D17" s="93">
        <v>44440</v>
      </c>
      <c r="E17" s="93">
        <v>44440</v>
      </c>
      <c r="F17" s="93">
        <v>44440</v>
      </c>
      <c r="G17">
        <v>0</v>
      </c>
      <c r="H17">
        <v>0</v>
      </c>
      <c r="I17">
        <v>1</v>
      </c>
      <c r="J17">
        <v>1</v>
      </c>
      <c r="K17">
        <v>0</v>
      </c>
      <c r="L17">
        <v>24500</v>
      </c>
      <c r="M17" s="92">
        <v>6701280684082</v>
      </c>
      <c r="N17" t="s">
        <v>566</v>
      </c>
      <c r="O17" t="s">
        <v>495</v>
      </c>
      <c r="P17" t="s">
        <v>496</v>
      </c>
      <c r="Q17" t="s">
        <v>571</v>
      </c>
      <c r="R17">
        <v>54</v>
      </c>
      <c r="S17">
        <v>1000</v>
      </c>
      <c r="T17">
        <v>1000</v>
      </c>
      <c r="U17">
        <v>0</v>
      </c>
      <c r="V17">
        <v>8301</v>
      </c>
      <c r="W17" t="s">
        <v>675</v>
      </c>
      <c r="X17" t="s">
        <v>340</v>
      </c>
      <c r="Y17">
        <v>1100000</v>
      </c>
      <c r="Z17" t="s">
        <v>124</v>
      </c>
      <c r="AA17" t="s">
        <v>124</v>
      </c>
      <c r="AB17" t="s">
        <v>45</v>
      </c>
      <c r="AC17" t="s">
        <v>45</v>
      </c>
      <c r="AD17" t="s">
        <v>46</v>
      </c>
      <c r="AE17" t="s">
        <v>363</v>
      </c>
      <c r="AF17" t="s">
        <v>154</v>
      </c>
      <c r="AG17" t="s">
        <v>45</v>
      </c>
      <c r="AH17" t="s">
        <v>45</v>
      </c>
      <c r="AI17" t="s">
        <v>45</v>
      </c>
      <c r="AJ17" t="s">
        <v>45</v>
      </c>
      <c r="AK17" t="s">
        <v>45</v>
      </c>
      <c r="AL17" t="s">
        <v>45</v>
      </c>
      <c r="AM17" t="s">
        <v>46</v>
      </c>
      <c r="AN17">
        <v>10000</v>
      </c>
      <c r="AO17" t="s">
        <v>45</v>
      </c>
      <c r="AP17" t="s">
        <v>45</v>
      </c>
      <c r="AQ17">
        <v>0</v>
      </c>
      <c r="AR17" t="s">
        <v>45</v>
      </c>
      <c r="AS17">
        <v>3</v>
      </c>
      <c r="AT17" t="s">
        <v>45</v>
      </c>
      <c r="AU17" t="s">
        <v>6</v>
      </c>
      <c r="AV17" t="s">
        <v>45</v>
      </c>
      <c r="AW17">
        <v>0</v>
      </c>
      <c r="AX17" t="s">
        <v>45</v>
      </c>
      <c r="AY17" t="s">
        <v>37</v>
      </c>
      <c r="AZ17">
        <v>0</v>
      </c>
      <c r="BA17">
        <v>0</v>
      </c>
      <c r="BB17">
        <v>0</v>
      </c>
      <c r="BE17" t="s">
        <v>341</v>
      </c>
      <c r="BF17">
        <v>23</v>
      </c>
      <c r="BG17" t="s">
        <v>306</v>
      </c>
      <c r="BH17" t="s">
        <v>27</v>
      </c>
      <c r="BI17" t="s">
        <v>27</v>
      </c>
      <c r="BJ17" t="s">
        <v>25</v>
      </c>
      <c r="BK17" t="s">
        <v>25</v>
      </c>
      <c r="BL17" t="s">
        <v>25</v>
      </c>
      <c r="BN17" t="s">
        <v>307</v>
      </c>
      <c r="BP17" t="s">
        <v>25</v>
      </c>
      <c r="BQ17" t="s">
        <v>308</v>
      </c>
      <c r="BS17" t="s">
        <v>122</v>
      </c>
      <c r="BT17" t="s">
        <v>364</v>
      </c>
      <c r="BU17" t="s">
        <v>365</v>
      </c>
      <c r="BV17" t="s">
        <v>366</v>
      </c>
      <c r="BW17" t="s">
        <v>367</v>
      </c>
      <c r="BX17" t="s">
        <v>590</v>
      </c>
      <c r="BY17" t="s">
        <v>593</v>
      </c>
      <c r="BZ17" t="s">
        <v>609</v>
      </c>
      <c r="CA17" t="s">
        <v>653</v>
      </c>
    </row>
    <row r="18" spans="1:79" x14ac:dyDescent="0.3">
      <c r="A18" t="s">
        <v>122</v>
      </c>
      <c r="B18">
        <v>16</v>
      </c>
      <c r="C18" s="93">
        <v>44440</v>
      </c>
      <c r="D18" s="93">
        <v>44440</v>
      </c>
      <c r="E18" s="93">
        <v>44440</v>
      </c>
      <c r="F18" s="93">
        <v>44440</v>
      </c>
      <c r="G18">
        <v>0</v>
      </c>
      <c r="H18">
        <v>0</v>
      </c>
      <c r="I18">
        <v>0</v>
      </c>
      <c r="J18">
        <v>2</v>
      </c>
      <c r="K18">
        <v>0</v>
      </c>
      <c r="L18">
        <v>24022</v>
      </c>
      <c r="M18" s="92">
        <v>6510075889081</v>
      </c>
      <c r="N18" t="s">
        <v>565</v>
      </c>
      <c r="O18" t="s">
        <v>497</v>
      </c>
      <c r="P18" t="s">
        <v>498</v>
      </c>
      <c r="Q18" t="s">
        <v>569</v>
      </c>
      <c r="R18">
        <v>55</v>
      </c>
      <c r="S18">
        <v>1000</v>
      </c>
      <c r="T18">
        <v>1000</v>
      </c>
      <c r="U18">
        <v>0</v>
      </c>
      <c r="V18">
        <v>7441</v>
      </c>
      <c r="W18" t="s">
        <v>682</v>
      </c>
      <c r="X18" t="s">
        <v>329</v>
      </c>
      <c r="Y18">
        <v>2000000</v>
      </c>
      <c r="Z18" t="s">
        <v>124</v>
      </c>
      <c r="AA18" t="s">
        <v>110</v>
      </c>
      <c r="AB18" t="s">
        <v>45</v>
      </c>
      <c r="AC18" t="s">
        <v>45</v>
      </c>
      <c r="AD18" t="s">
        <v>45</v>
      </c>
      <c r="AE18" t="s">
        <v>363</v>
      </c>
      <c r="AF18" t="s">
        <v>154</v>
      </c>
      <c r="AG18" t="s">
        <v>45</v>
      </c>
      <c r="AH18" t="s">
        <v>45</v>
      </c>
      <c r="AI18" t="s">
        <v>45</v>
      </c>
      <c r="AJ18" t="s">
        <v>45</v>
      </c>
      <c r="AK18" t="s">
        <v>46</v>
      </c>
      <c r="AL18" t="s">
        <v>327</v>
      </c>
      <c r="AM18" t="s">
        <v>45</v>
      </c>
      <c r="AN18">
        <v>0</v>
      </c>
      <c r="AO18" t="s">
        <v>45</v>
      </c>
      <c r="AP18" t="s">
        <v>45</v>
      </c>
      <c r="AQ18">
        <v>0</v>
      </c>
      <c r="AR18" t="s">
        <v>45</v>
      </c>
      <c r="AS18">
        <v>4</v>
      </c>
      <c r="AT18" t="s">
        <v>45</v>
      </c>
      <c r="AU18" t="s">
        <v>6</v>
      </c>
      <c r="AV18" t="s">
        <v>45</v>
      </c>
      <c r="AW18">
        <v>0</v>
      </c>
      <c r="AX18" t="s">
        <v>45</v>
      </c>
      <c r="AY18" t="s">
        <v>37</v>
      </c>
      <c r="AZ18">
        <v>0</v>
      </c>
      <c r="BA18">
        <v>0</v>
      </c>
      <c r="BB18">
        <v>0</v>
      </c>
      <c r="BG18" t="s">
        <v>306</v>
      </c>
      <c r="BH18" t="s">
        <v>27</v>
      </c>
      <c r="BI18" t="s">
        <v>27</v>
      </c>
      <c r="BJ18" t="s">
        <v>25</v>
      </c>
      <c r="BK18" t="s">
        <v>25</v>
      </c>
      <c r="BL18" t="s">
        <v>25</v>
      </c>
      <c r="BN18" t="s">
        <v>307</v>
      </c>
      <c r="BP18" t="s">
        <v>25</v>
      </c>
      <c r="BQ18" t="s">
        <v>308</v>
      </c>
      <c r="BS18" t="s">
        <v>122</v>
      </c>
      <c r="BT18" t="s">
        <v>364</v>
      </c>
      <c r="BU18" t="s">
        <v>365</v>
      </c>
      <c r="BV18" t="s">
        <v>366</v>
      </c>
      <c r="BW18" t="s">
        <v>367</v>
      </c>
      <c r="BX18" t="s">
        <v>590</v>
      </c>
      <c r="BY18" t="s">
        <v>593</v>
      </c>
      <c r="BZ18" t="s">
        <v>610</v>
      </c>
      <c r="CA18" t="s">
        <v>653</v>
      </c>
    </row>
    <row r="19" spans="1:79" x14ac:dyDescent="0.3">
      <c r="A19" t="s">
        <v>122</v>
      </c>
      <c r="B19">
        <v>17</v>
      </c>
      <c r="C19" s="93">
        <v>44440</v>
      </c>
      <c r="D19" s="93">
        <v>44440</v>
      </c>
      <c r="E19" s="93">
        <v>44440</v>
      </c>
      <c r="F19" s="93">
        <v>44440</v>
      </c>
      <c r="G19">
        <v>0</v>
      </c>
      <c r="H19">
        <v>0</v>
      </c>
      <c r="I19">
        <v>0</v>
      </c>
      <c r="J19">
        <v>0</v>
      </c>
      <c r="K19">
        <v>0</v>
      </c>
      <c r="L19">
        <v>23726</v>
      </c>
      <c r="M19" s="92">
        <v>6412151011088</v>
      </c>
      <c r="N19" t="s">
        <v>565</v>
      </c>
      <c r="O19" t="s">
        <v>499</v>
      </c>
      <c r="P19" t="s">
        <v>500</v>
      </c>
      <c r="Q19" t="s">
        <v>569</v>
      </c>
      <c r="R19">
        <v>56</v>
      </c>
      <c r="S19">
        <v>1000</v>
      </c>
      <c r="T19">
        <v>1000</v>
      </c>
      <c r="U19">
        <v>0</v>
      </c>
      <c r="V19">
        <v>7441</v>
      </c>
      <c r="W19" t="s">
        <v>682</v>
      </c>
      <c r="X19" t="s">
        <v>329</v>
      </c>
      <c r="Y19">
        <v>2000000</v>
      </c>
      <c r="Z19" t="s">
        <v>124</v>
      </c>
      <c r="AA19" t="s">
        <v>788</v>
      </c>
      <c r="AB19" t="s">
        <v>45</v>
      </c>
      <c r="AC19" t="s">
        <v>45</v>
      </c>
      <c r="AD19" t="s">
        <v>45</v>
      </c>
      <c r="AE19" t="s">
        <v>363</v>
      </c>
      <c r="AF19" t="s">
        <v>154</v>
      </c>
      <c r="AG19" t="s">
        <v>45</v>
      </c>
      <c r="AH19" t="s">
        <v>45</v>
      </c>
      <c r="AI19" t="s">
        <v>45</v>
      </c>
      <c r="AJ19" t="s">
        <v>45</v>
      </c>
      <c r="AK19" t="s">
        <v>45</v>
      </c>
      <c r="AL19" t="s">
        <v>45</v>
      </c>
      <c r="AM19" t="s">
        <v>45</v>
      </c>
      <c r="AN19">
        <v>0</v>
      </c>
      <c r="AO19" t="s">
        <v>45</v>
      </c>
      <c r="AP19" t="s">
        <v>45</v>
      </c>
      <c r="AQ19">
        <v>0</v>
      </c>
      <c r="AR19" t="s">
        <v>45</v>
      </c>
      <c r="AS19">
        <v>5</v>
      </c>
      <c r="AT19" t="s">
        <v>45</v>
      </c>
      <c r="AU19" t="s">
        <v>6</v>
      </c>
      <c r="AV19" t="s">
        <v>45</v>
      </c>
      <c r="AW19">
        <v>0</v>
      </c>
      <c r="AX19" t="s">
        <v>45</v>
      </c>
      <c r="AY19" t="s">
        <v>37</v>
      </c>
      <c r="AZ19">
        <v>0</v>
      </c>
      <c r="BA19">
        <v>0</v>
      </c>
      <c r="BB19">
        <v>0</v>
      </c>
      <c r="BG19" t="s">
        <v>306</v>
      </c>
      <c r="BH19" t="s">
        <v>27</v>
      </c>
      <c r="BI19" t="s">
        <v>27</v>
      </c>
      <c r="BJ19" t="s">
        <v>25</v>
      </c>
      <c r="BK19" t="s">
        <v>25</v>
      </c>
      <c r="BL19" t="s">
        <v>25</v>
      </c>
      <c r="BN19" t="s">
        <v>307</v>
      </c>
      <c r="BP19" t="s">
        <v>25</v>
      </c>
      <c r="BQ19" t="s">
        <v>308</v>
      </c>
      <c r="BS19" t="s">
        <v>122</v>
      </c>
      <c r="BT19" t="s">
        <v>364</v>
      </c>
      <c r="BU19" t="s">
        <v>365</v>
      </c>
      <c r="BV19" t="s">
        <v>366</v>
      </c>
      <c r="BW19" t="s">
        <v>367</v>
      </c>
      <c r="BX19" t="s">
        <v>590</v>
      </c>
      <c r="BY19" t="s">
        <v>593</v>
      </c>
      <c r="BZ19" t="s">
        <v>611</v>
      </c>
      <c r="CA19" t="s">
        <v>653</v>
      </c>
    </row>
    <row r="20" spans="1:79" x14ac:dyDescent="0.3">
      <c r="A20" t="s">
        <v>122</v>
      </c>
      <c r="B20">
        <v>18</v>
      </c>
      <c r="C20" s="93">
        <v>44440</v>
      </c>
      <c r="D20" s="93">
        <v>44440</v>
      </c>
      <c r="E20" s="93">
        <v>44440</v>
      </c>
      <c r="F20" s="93">
        <v>44440</v>
      </c>
      <c r="G20">
        <v>0</v>
      </c>
      <c r="H20">
        <v>0</v>
      </c>
      <c r="I20">
        <v>1</v>
      </c>
      <c r="J20">
        <v>0</v>
      </c>
      <c r="K20">
        <v>0</v>
      </c>
      <c r="L20">
        <v>24071</v>
      </c>
      <c r="M20" s="92">
        <v>6511256086083</v>
      </c>
      <c r="N20" t="s">
        <v>565</v>
      </c>
      <c r="O20" t="s">
        <v>501</v>
      </c>
      <c r="P20" t="s">
        <v>502</v>
      </c>
      <c r="Q20" t="s">
        <v>573</v>
      </c>
      <c r="R20">
        <v>55</v>
      </c>
      <c r="S20">
        <v>1000</v>
      </c>
      <c r="T20">
        <v>1000</v>
      </c>
      <c r="U20">
        <v>0</v>
      </c>
      <c r="V20">
        <v>7441</v>
      </c>
      <c r="W20" t="s">
        <v>815</v>
      </c>
      <c r="X20" t="s">
        <v>329</v>
      </c>
      <c r="Y20">
        <v>2000000</v>
      </c>
      <c r="Z20" t="s">
        <v>124</v>
      </c>
      <c r="AA20" t="s">
        <v>115</v>
      </c>
      <c r="AB20" t="s">
        <v>45</v>
      </c>
      <c r="AC20" t="s">
        <v>45</v>
      </c>
      <c r="AD20" t="s">
        <v>45</v>
      </c>
      <c r="AE20" t="s">
        <v>363</v>
      </c>
      <c r="AF20" t="s">
        <v>154</v>
      </c>
      <c r="AG20" t="s">
        <v>45</v>
      </c>
      <c r="AH20" t="s">
        <v>45</v>
      </c>
      <c r="AI20" t="s">
        <v>45</v>
      </c>
      <c r="AJ20" t="s">
        <v>45</v>
      </c>
      <c r="AK20" t="s">
        <v>45</v>
      </c>
      <c r="AL20" t="s">
        <v>45</v>
      </c>
      <c r="AM20" t="s">
        <v>45</v>
      </c>
      <c r="AN20">
        <v>0</v>
      </c>
      <c r="AO20" t="s">
        <v>45</v>
      </c>
      <c r="AP20" t="s">
        <v>45</v>
      </c>
      <c r="AQ20">
        <v>0</v>
      </c>
      <c r="AR20" t="s">
        <v>45</v>
      </c>
      <c r="AS20">
        <v>0</v>
      </c>
      <c r="AT20" t="s">
        <v>45</v>
      </c>
      <c r="AU20" t="s">
        <v>6</v>
      </c>
      <c r="AV20" t="s">
        <v>45</v>
      </c>
      <c r="AW20">
        <v>0</v>
      </c>
      <c r="AX20" t="s">
        <v>45</v>
      </c>
      <c r="AY20" t="s">
        <v>37</v>
      </c>
      <c r="AZ20">
        <v>0</v>
      </c>
      <c r="BA20">
        <v>0</v>
      </c>
      <c r="BB20">
        <v>1</v>
      </c>
      <c r="BG20" t="s">
        <v>306</v>
      </c>
      <c r="BH20" t="s">
        <v>27</v>
      </c>
      <c r="BI20" t="s">
        <v>27</v>
      </c>
      <c r="BJ20" t="s">
        <v>25</v>
      </c>
      <c r="BK20" t="s">
        <v>25</v>
      </c>
      <c r="BL20" t="s">
        <v>25</v>
      </c>
      <c r="BN20" t="s">
        <v>307</v>
      </c>
      <c r="BP20" t="s">
        <v>25</v>
      </c>
      <c r="BQ20" t="s">
        <v>308</v>
      </c>
      <c r="BS20" t="s">
        <v>122</v>
      </c>
      <c r="BT20" t="s">
        <v>364</v>
      </c>
      <c r="BU20" t="s">
        <v>365</v>
      </c>
      <c r="BV20" t="s">
        <v>366</v>
      </c>
      <c r="BW20" t="s">
        <v>367</v>
      </c>
      <c r="BX20" t="s">
        <v>590</v>
      </c>
      <c r="BY20" t="s">
        <v>593</v>
      </c>
      <c r="BZ20" t="s">
        <v>612</v>
      </c>
      <c r="CA20" t="s">
        <v>653</v>
      </c>
    </row>
    <row r="21" spans="1:79" x14ac:dyDescent="0.3">
      <c r="A21" t="s">
        <v>122</v>
      </c>
      <c r="B21">
        <v>19</v>
      </c>
      <c r="C21" s="93">
        <v>44440</v>
      </c>
      <c r="D21" s="93">
        <v>44440</v>
      </c>
      <c r="E21" s="93">
        <v>44440</v>
      </c>
      <c r="F21" s="93">
        <v>44440</v>
      </c>
      <c r="G21">
        <v>0</v>
      </c>
      <c r="H21">
        <v>0</v>
      </c>
      <c r="I21">
        <v>0</v>
      </c>
      <c r="J21">
        <v>1</v>
      </c>
      <c r="K21">
        <v>0</v>
      </c>
      <c r="L21">
        <v>24069</v>
      </c>
      <c r="M21" s="92">
        <v>6511235616083</v>
      </c>
      <c r="N21" t="s">
        <v>565</v>
      </c>
      <c r="O21" t="s">
        <v>503</v>
      </c>
      <c r="P21" t="s">
        <v>504</v>
      </c>
      <c r="Q21" t="s">
        <v>573</v>
      </c>
      <c r="R21">
        <v>55</v>
      </c>
      <c r="S21">
        <v>1000</v>
      </c>
      <c r="T21">
        <v>1000</v>
      </c>
      <c r="U21">
        <v>0</v>
      </c>
      <c r="V21">
        <v>7441</v>
      </c>
      <c r="W21" t="s">
        <v>676</v>
      </c>
      <c r="X21" t="s">
        <v>323</v>
      </c>
      <c r="Y21">
        <v>2000000</v>
      </c>
      <c r="Z21" t="s">
        <v>124</v>
      </c>
      <c r="AA21" t="s">
        <v>117</v>
      </c>
      <c r="AB21" t="s">
        <v>45</v>
      </c>
      <c r="AC21" t="s">
        <v>45</v>
      </c>
      <c r="AD21" t="s">
        <v>45</v>
      </c>
      <c r="AE21" t="s">
        <v>363</v>
      </c>
      <c r="AF21" t="s">
        <v>154</v>
      </c>
      <c r="AG21" t="s">
        <v>45</v>
      </c>
      <c r="AH21" t="s">
        <v>45</v>
      </c>
      <c r="AI21" t="s">
        <v>45</v>
      </c>
      <c r="AJ21" t="s">
        <v>45</v>
      </c>
      <c r="AK21" t="s">
        <v>45</v>
      </c>
      <c r="AL21" t="s">
        <v>45</v>
      </c>
      <c r="AM21" t="s">
        <v>45</v>
      </c>
      <c r="AN21">
        <v>0</v>
      </c>
      <c r="AO21" t="s">
        <v>45</v>
      </c>
      <c r="AP21" t="s">
        <v>46</v>
      </c>
      <c r="AQ21">
        <v>20000</v>
      </c>
      <c r="AR21" t="s">
        <v>45</v>
      </c>
      <c r="AS21">
        <v>0</v>
      </c>
      <c r="AT21" t="s">
        <v>45</v>
      </c>
      <c r="AU21" t="s">
        <v>6</v>
      </c>
      <c r="AV21" t="s">
        <v>45</v>
      </c>
      <c r="AW21">
        <v>0</v>
      </c>
      <c r="AX21" t="s">
        <v>45</v>
      </c>
      <c r="AY21" t="s">
        <v>37</v>
      </c>
      <c r="AZ21">
        <v>0</v>
      </c>
      <c r="BA21">
        <v>0</v>
      </c>
      <c r="BB21">
        <v>0</v>
      </c>
      <c r="BG21" t="s">
        <v>306</v>
      </c>
      <c r="BH21" t="s">
        <v>27</v>
      </c>
      <c r="BI21" t="s">
        <v>27</v>
      </c>
      <c r="BJ21" t="s">
        <v>25</v>
      </c>
      <c r="BK21" t="s">
        <v>25</v>
      </c>
      <c r="BL21" t="s">
        <v>25</v>
      </c>
      <c r="BN21" t="s">
        <v>307</v>
      </c>
      <c r="BP21" t="s">
        <v>25</v>
      </c>
      <c r="BQ21" t="s">
        <v>308</v>
      </c>
      <c r="BS21" t="s">
        <v>122</v>
      </c>
      <c r="BT21" t="s">
        <v>364</v>
      </c>
      <c r="BU21" t="s">
        <v>365</v>
      </c>
      <c r="BV21" t="s">
        <v>366</v>
      </c>
      <c r="BW21" t="s">
        <v>367</v>
      </c>
      <c r="BX21" t="s">
        <v>590</v>
      </c>
      <c r="BY21" t="s">
        <v>593</v>
      </c>
      <c r="BZ21" t="s">
        <v>613</v>
      </c>
      <c r="CA21" t="s">
        <v>653</v>
      </c>
    </row>
    <row r="22" spans="1:79" x14ac:dyDescent="0.3">
      <c r="A22" t="s">
        <v>122</v>
      </c>
      <c r="B22">
        <v>20</v>
      </c>
      <c r="C22" s="93">
        <v>44440</v>
      </c>
      <c r="D22" s="93">
        <v>44440</v>
      </c>
      <c r="E22" s="93">
        <v>44440</v>
      </c>
      <c r="F22" s="93">
        <v>44440</v>
      </c>
      <c r="G22">
        <v>0</v>
      </c>
      <c r="H22">
        <v>0</v>
      </c>
      <c r="I22">
        <v>0</v>
      </c>
      <c r="J22">
        <v>0</v>
      </c>
      <c r="K22">
        <v>1</v>
      </c>
      <c r="L22">
        <v>23784</v>
      </c>
      <c r="M22" s="92">
        <v>6502115059080</v>
      </c>
      <c r="N22" t="s">
        <v>565</v>
      </c>
      <c r="O22" t="s">
        <v>505</v>
      </c>
      <c r="P22" t="s">
        <v>506</v>
      </c>
      <c r="Q22" t="s">
        <v>573</v>
      </c>
      <c r="R22">
        <v>56</v>
      </c>
      <c r="S22">
        <v>1000</v>
      </c>
      <c r="T22">
        <v>1000</v>
      </c>
      <c r="U22">
        <v>0</v>
      </c>
      <c r="V22">
        <v>7441</v>
      </c>
      <c r="W22" t="s">
        <v>676</v>
      </c>
      <c r="X22" t="s">
        <v>323</v>
      </c>
      <c r="Y22">
        <v>2000000</v>
      </c>
      <c r="Z22" t="s">
        <v>124</v>
      </c>
      <c r="AA22" t="s">
        <v>119</v>
      </c>
      <c r="AB22" t="s">
        <v>46</v>
      </c>
      <c r="AC22" t="s">
        <v>46</v>
      </c>
      <c r="AD22" t="s">
        <v>46</v>
      </c>
      <c r="AE22" t="s">
        <v>363</v>
      </c>
      <c r="AF22" t="s">
        <v>154</v>
      </c>
      <c r="AG22" t="s">
        <v>45</v>
      </c>
      <c r="AH22" t="s">
        <v>45</v>
      </c>
      <c r="AI22" t="s">
        <v>45</v>
      </c>
      <c r="AJ22" t="s">
        <v>45</v>
      </c>
      <c r="AK22" t="s">
        <v>45</v>
      </c>
      <c r="AL22" t="s">
        <v>45</v>
      </c>
      <c r="AM22" t="s">
        <v>45</v>
      </c>
      <c r="AN22">
        <v>0</v>
      </c>
      <c r="AO22" t="s">
        <v>45</v>
      </c>
      <c r="AP22" t="s">
        <v>45</v>
      </c>
      <c r="AQ22">
        <v>0</v>
      </c>
      <c r="AR22" t="s">
        <v>46</v>
      </c>
      <c r="AS22">
        <v>0</v>
      </c>
      <c r="AT22" t="s">
        <v>45</v>
      </c>
      <c r="AU22" t="s">
        <v>6</v>
      </c>
      <c r="AV22" t="s">
        <v>45</v>
      </c>
      <c r="AW22">
        <v>0</v>
      </c>
      <c r="AX22" t="s">
        <v>45</v>
      </c>
      <c r="AY22" t="s">
        <v>37</v>
      </c>
      <c r="AZ22">
        <v>0</v>
      </c>
      <c r="BA22">
        <v>0</v>
      </c>
      <c r="BB22">
        <v>0</v>
      </c>
      <c r="BG22" t="s">
        <v>306</v>
      </c>
      <c r="BH22" t="s">
        <v>27</v>
      </c>
      <c r="BI22" t="s">
        <v>27</v>
      </c>
      <c r="BJ22" t="s">
        <v>25</v>
      </c>
      <c r="BK22" t="s">
        <v>25</v>
      </c>
      <c r="BL22" t="s">
        <v>25</v>
      </c>
      <c r="BN22" t="s">
        <v>307</v>
      </c>
      <c r="BP22" t="s">
        <v>25</v>
      </c>
      <c r="BQ22" t="s">
        <v>308</v>
      </c>
      <c r="BS22" t="s">
        <v>122</v>
      </c>
      <c r="BT22" t="s">
        <v>364</v>
      </c>
      <c r="BU22" t="s">
        <v>365</v>
      </c>
      <c r="BV22" t="s">
        <v>366</v>
      </c>
      <c r="BW22" t="s">
        <v>367</v>
      </c>
      <c r="BX22" t="s">
        <v>590</v>
      </c>
      <c r="BY22" t="s">
        <v>593</v>
      </c>
      <c r="BZ22" t="s">
        <v>614</v>
      </c>
      <c r="CA22" t="s">
        <v>653</v>
      </c>
    </row>
    <row r="23" spans="1:79" x14ac:dyDescent="0.3">
      <c r="A23" t="s">
        <v>122</v>
      </c>
      <c r="B23">
        <v>21</v>
      </c>
      <c r="C23" s="93">
        <v>44440</v>
      </c>
      <c r="D23" s="93">
        <v>44440</v>
      </c>
      <c r="E23" s="93">
        <v>44440</v>
      </c>
      <c r="F23" s="93">
        <v>44440</v>
      </c>
      <c r="G23">
        <v>0</v>
      </c>
      <c r="H23">
        <v>0</v>
      </c>
      <c r="I23">
        <v>1</v>
      </c>
      <c r="J23">
        <v>1</v>
      </c>
      <c r="K23">
        <v>1</v>
      </c>
      <c r="L23">
        <v>23962</v>
      </c>
      <c r="M23" s="92">
        <v>6508086210081</v>
      </c>
      <c r="N23" t="s">
        <v>565</v>
      </c>
      <c r="O23" t="s">
        <v>507</v>
      </c>
      <c r="P23" t="s">
        <v>508</v>
      </c>
      <c r="Q23" t="s">
        <v>573</v>
      </c>
      <c r="R23">
        <v>56</v>
      </c>
      <c r="S23">
        <v>1000</v>
      </c>
      <c r="T23">
        <v>1000</v>
      </c>
      <c r="U23">
        <v>0</v>
      </c>
      <c r="V23">
        <v>7441</v>
      </c>
      <c r="W23" t="s">
        <v>677</v>
      </c>
      <c r="X23" t="s">
        <v>323</v>
      </c>
      <c r="Y23">
        <v>2000000</v>
      </c>
      <c r="Z23" t="s">
        <v>124</v>
      </c>
      <c r="AA23" t="s">
        <v>122</v>
      </c>
      <c r="AB23" t="s">
        <v>45</v>
      </c>
      <c r="AC23" t="s">
        <v>45</v>
      </c>
      <c r="AD23" t="s">
        <v>45</v>
      </c>
      <c r="AE23" t="s">
        <v>363</v>
      </c>
      <c r="AF23" t="s">
        <v>154</v>
      </c>
      <c r="AG23" t="s">
        <v>45</v>
      </c>
      <c r="AH23" t="s">
        <v>45</v>
      </c>
      <c r="AI23" t="s">
        <v>45</v>
      </c>
      <c r="AJ23" t="s">
        <v>45</v>
      </c>
      <c r="AK23" t="s">
        <v>45</v>
      </c>
      <c r="AL23" t="s">
        <v>45</v>
      </c>
      <c r="AM23" t="s">
        <v>45</v>
      </c>
      <c r="AN23">
        <v>0</v>
      </c>
      <c r="AO23" t="s">
        <v>45</v>
      </c>
      <c r="AP23" t="s">
        <v>45</v>
      </c>
      <c r="AQ23">
        <v>0</v>
      </c>
      <c r="AR23" t="s">
        <v>46</v>
      </c>
      <c r="AS23">
        <v>0</v>
      </c>
      <c r="AT23" t="s">
        <v>45</v>
      </c>
      <c r="AU23" t="s">
        <v>6</v>
      </c>
      <c r="AV23" t="s">
        <v>45</v>
      </c>
      <c r="AW23">
        <v>0</v>
      </c>
      <c r="AX23" t="s">
        <v>45</v>
      </c>
      <c r="AY23" t="s">
        <v>37</v>
      </c>
      <c r="AZ23">
        <v>0</v>
      </c>
      <c r="BA23">
        <v>0</v>
      </c>
      <c r="BB23">
        <v>0</v>
      </c>
      <c r="BG23" t="s">
        <v>306</v>
      </c>
      <c r="BH23" t="s">
        <v>27</v>
      </c>
      <c r="BI23" t="s">
        <v>27</v>
      </c>
      <c r="BJ23" t="s">
        <v>25</v>
      </c>
      <c r="BK23" t="s">
        <v>25</v>
      </c>
      <c r="BL23" t="s">
        <v>25</v>
      </c>
      <c r="BN23" t="s">
        <v>307</v>
      </c>
      <c r="BP23" t="s">
        <v>25</v>
      </c>
      <c r="BQ23" t="s">
        <v>308</v>
      </c>
      <c r="BS23" t="s">
        <v>122</v>
      </c>
      <c r="BT23" t="s">
        <v>364</v>
      </c>
      <c r="BU23" t="s">
        <v>365</v>
      </c>
      <c r="BV23" t="s">
        <v>366</v>
      </c>
      <c r="BW23" t="s">
        <v>367</v>
      </c>
      <c r="BX23" t="s">
        <v>590</v>
      </c>
      <c r="BY23" t="s">
        <v>593</v>
      </c>
      <c r="BZ23" t="s">
        <v>615</v>
      </c>
      <c r="CA23" t="s">
        <v>653</v>
      </c>
    </row>
    <row r="24" spans="1:79" x14ac:dyDescent="0.3">
      <c r="A24" t="s">
        <v>122</v>
      </c>
      <c r="B24">
        <v>22</v>
      </c>
      <c r="C24" s="93">
        <v>44440</v>
      </c>
      <c r="D24" s="93">
        <v>44440</v>
      </c>
      <c r="E24" s="93">
        <v>44440</v>
      </c>
      <c r="F24" s="93">
        <v>44440</v>
      </c>
      <c r="G24">
        <v>0</v>
      </c>
      <c r="H24">
        <v>0</v>
      </c>
      <c r="I24">
        <v>2</v>
      </c>
      <c r="J24">
        <v>0</v>
      </c>
      <c r="K24">
        <v>0</v>
      </c>
      <c r="L24">
        <v>21531</v>
      </c>
      <c r="M24" s="92">
        <v>5812126519084</v>
      </c>
      <c r="N24" t="s">
        <v>565</v>
      </c>
      <c r="O24" t="s">
        <v>509</v>
      </c>
      <c r="P24" t="s">
        <v>510</v>
      </c>
      <c r="Q24" t="s">
        <v>573</v>
      </c>
      <c r="R24">
        <v>62</v>
      </c>
      <c r="S24">
        <v>1000</v>
      </c>
      <c r="T24">
        <v>1000</v>
      </c>
      <c r="U24">
        <v>0</v>
      </c>
      <c r="V24">
        <v>7441</v>
      </c>
      <c r="W24" t="s">
        <v>678</v>
      </c>
      <c r="X24" t="s">
        <v>323</v>
      </c>
      <c r="Y24">
        <v>2000000</v>
      </c>
      <c r="Z24" t="s">
        <v>124</v>
      </c>
      <c r="AA24" t="s">
        <v>124</v>
      </c>
      <c r="AB24" t="s">
        <v>45</v>
      </c>
      <c r="AC24" t="s">
        <v>45</v>
      </c>
      <c r="AD24" t="s">
        <v>45</v>
      </c>
      <c r="AE24" t="s">
        <v>363</v>
      </c>
      <c r="AF24" t="s">
        <v>154</v>
      </c>
      <c r="AG24" t="s">
        <v>45</v>
      </c>
      <c r="AH24" t="s">
        <v>45</v>
      </c>
      <c r="AI24" t="s">
        <v>45</v>
      </c>
      <c r="AJ24" t="s">
        <v>45</v>
      </c>
      <c r="AK24" t="s">
        <v>45</v>
      </c>
      <c r="AL24" t="s">
        <v>45</v>
      </c>
      <c r="AM24" t="s">
        <v>45</v>
      </c>
      <c r="AN24">
        <v>0</v>
      </c>
      <c r="AO24" t="s">
        <v>45</v>
      </c>
      <c r="AP24" t="s">
        <v>45</v>
      </c>
      <c r="AQ24">
        <v>0</v>
      </c>
      <c r="AR24" t="s">
        <v>45</v>
      </c>
      <c r="AS24">
        <v>0</v>
      </c>
      <c r="AT24" t="s">
        <v>45</v>
      </c>
      <c r="AU24" t="s">
        <v>6</v>
      </c>
      <c r="AV24" t="s">
        <v>45</v>
      </c>
      <c r="AW24">
        <v>0</v>
      </c>
      <c r="AX24" t="s">
        <v>45</v>
      </c>
      <c r="AY24" t="s">
        <v>37</v>
      </c>
      <c r="AZ24">
        <v>0</v>
      </c>
      <c r="BA24">
        <v>0</v>
      </c>
      <c r="BB24">
        <v>0</v>
      </c>
      <c r="BG24" t="s">
        <v>306</v>
      </c>
      <c r="BH24" t="s">
        <v>27</v>
      </c>
      <c r="BI24" t="s">
        <v>27</v>
      </c>
      <c r="BJ24" t="s">
        <v>25</v>
      </c>
      <c r="BK24" t="s">
        <v>25</v>
      </c>
      <c r="BL24" t="s">
        <v>25</v>
      </c>
      <c r="BN24" t="s">
        <v>307</v>
      </c>
      <c r="BP24" t="s">
        <v>25</v>
      </c>
      <c r="BQ24" t="s">
        <v>308</v>
      </c>
      <c r="BR24" t="s">
        <v>347</v>
      </c>
      <c r="BS24" t="s">
        <v>122</v>
      </c>
      <c r="BT24" t="s">
        <v>364</v>
      </c>
      <c r="BU24" t="s">
        <v>365</v>
      </c>
      <c r="BV24" t="s">
        <v>366</v>
      </c>
      <c r="BW24" t="s">
        <v>367</v>
      </c>
      <c r="BX24" t="s">
        <v>590</v>
      </c>
      <c r="BY24" t="s">
        <v>593</v>
      </c>
      <c r="BZ24" t="s">
        <v>616</v>
      </c>
      <c r="CA24" t="s">
        <v>653</v>
      </c>
    </row>
    <row r="25" spans="1:79" x14ac:dyDescent="0.3">
      <c r="A25" t="s">
        <v>122</v>
      </c>
      <c r="B25">
        <v>23</v>
      </c>
      <c r="C25" s="93">
        <v>44440</v>
      </c>
      <c r="D25" s="93">
        <v>44440</v>
      </c>
      <c r="E25" s="93">
        <v>44440</v>
      </c>
      <c r="F25" s="93">
        <v>44440</v>
      </c>
      <c r="G25">
        <v>0</v>
      </c>
      <c r="H25">
        <v>0</v>
      </c>
      <c r="I25">
        <v>1</v>
      </c>
      <c r="J25">
        <v>1</v>
      </c>
      <c r="K25">
        <v>0</v>
      </c>
      <c r="L25">
        <v>20336</v>
      </c>
      <c r="M25" s="92">
        <v>5509040165081</v>
      </c>
      <c r="N25" t="s">
        <v>565</v>
      </c>
      <c r="O25" t="s">
        <v>511</v>
      </c>
      <c r="P25" t="s">
        <v>512</v>
      </c>
      <c r="Q25" t="s">
        <v>573</v>
      </c>
      <c r="R25">
        <v>66</v>
      </c>
      <c r="S25">
        <v>1000</v>
      </c>
      <c r="T25">
        <v>1000</v>
      </c>
      <c r="U25">
        <v>0</v>
      </c>
      <c r="V25">
        <v>7441</v>
      </c>
      <c r="W25" t="s">
        <v>679</v>
      </c>
      <c r="X25" t="s">
        <v>323</v>
      </c>
      <c r="Y25">
        <v>2000000</v>
      </c>
      <c r="Z25" t="s">
        <v>124</v>
      </c>
      <c r="AA25" t="s">
        <v>126</v>
      </c>
      <c r="AB25" t="s">
        <v>45</v>
      </c>
      <c r="AC25" t="s">
        <v>45</v>
      </c>
      <c r="AD25" t="s">
        <v>45</v>
      </c>
      <c r="AE25" t="s">
        <v>363</v>
      </c>
      <c r="AF25" t="s">
        <v>154</v>
      </c>
      <c r="AG25" t="s">
        <v>45</v>
      </c>
      <c r="AH25" t="s">
        <v>45</v>
      </c>
      <c r="AI25" t="s">
        <v>45</v>
      </c>
      <c r="AJ25" t="s">
        <v>45</v>
      </c>
      <c r="AK25" t="s">
        <v>45</v>
      </c>
      <c r="AL25" t="s">
        <v>45</v>
      </c>
      <c r="AM25" t="s">
        <v>45</v>
      </c>
      <c r="AN25">
        <v>0</v>
      </c>
      <c r="AO25" t="s">
        <v>45</v>
      </c>
      <c r="AP25" t="s">
        <v>45</v>
      </c>
      <c r="AQ25">
        <v>0</v>
      </c>
      <c r="AR25" t="s">
        <v>45</v>
      </c>
      <c r="AS25">
        <v>0</v>
      </c>
      <c r="AT25" t="s">
        <v>45</v>
      </c>
      <c r="AU25" t="s">
        <v>6</v>
      </c>
      <c r="AV25" t="s">
        <v>45</v>
      </c>
      <c r="AW25">
        <v>0</v>
      </c>
      <c r="AX25" t="s">
        <v>45</v>
      </c>
      <c r="AY25" t="s">
        <v>37</v>
      </c>
      <c r="AZ25">
        <v>0</v>
      </c>
      <c r="BA25">
        <v>0</v>
      </c>
      <c r="BB25">
        <v>0</v>
      </c>
      <c r="BG25" t="s">
        <v>306</v>
      </c>
      <c r="BH25" t="s">
        <v>27</v>
      </c>
      <c r="BI25" t="s">
        <v>27</v>
      </c>
      <c r="BJ25" t="s">
        <v>25</v>
      </c>
      <c r="BK25" t="s">
        <v>25</v>
      </c>
      <c r="BL25" t="s">
        <v>25</v>
      </c>
      <c r="BN25" t="s">
        <v>307</v>
      </c>
      <c r="BP25" t="s">
        <v>25</v>
      </c>
      <c r="BQ25" t="s">
        <v>308</v>
      </c>
      <c r="BS25" t="s">
        <v>122</v>
      </c>
      <c r="BT25" t="s">
        <v>364</v>
      </c>
      <c r="BU25" t="s">
        <v>365</v>
      </c>
      <c r="BV25" t="s">
        <v>366</v>
      </c>
      <c r="BW25" t="s">
        <v>367</v>
      </c>
      <c r="BX25" t="s">
        <v>590</v>
      </c>
      <c r="BY25" t="s">
        <v>593</v>
      </c>
      <c r="BZ25" t="s">
        <v>617</v>
      </c>
      <c r="CA25" t="s">
        <v>653</v>
      </c>
    </row>
    <row r="26" spans="1:79" x14ac:dyDescent="0.3">
      <c r="A26" t="s">
        <v>122</v>
      </c>
      <c r="B26">
        <v>24</v>
      </c>
      <c r="C26" s="93">
        <v>44440</v>
      </c>
      <c r="D26" s="93">
        <v>44440</v>
      </c>
      <c r="E26" s="93">
        <v>44440</v>
      </c>
      <c r="F26" s="93">
        <v>44440</v>
      </c>
      <c r="G26">
        <v>0</v>
      </c>
      <c r="H26">
        <v>0</v>
      </c>
      <c r="I26">
        <v>0</v>
      </c>
      <c r="J26">
        <v>2</v>
      </c>
      <c r="K26">
        <v>0</v>
      </c>
      <c r="L26">
        <v>25390</v>
      </c>
      <c r="M26" s="92">
        <v>6907065477085</v>
      </c>
      <c r="N26" t="s">
        <v>565</v>
      </c>
      <c r="O26" t="s">
        <v>513</v>
      </c>
      <c r="P26" t="s">
        <v>514</v>
      </c>
      <c r="Q26" t="s">
        <v>573</v>
      </c>
      <c r="R26">
        <v>52</v>
      </c>
      <c r="S26">
        <v>1000</v>
      </c>
      <c r="T26">
        <v>1000</v>
      </c>
      <c r="U26">
        <v>0</v>
      </c>
      <c r="V26">
        <v>7441</v>
      </c>
      <c r="W26" t="s">
        <v>659</v>
      </c>
      <c r="X26" t="s">
        <v>303</v>
      </c>
      <c r="Y26">
        <v>2000000</v>
      </c>
      <c r="Z26" t="s">
        <v>124</v>
      </c>
      <c r="AA26" t="s">
        <v>128</v>
      </c>
      <c r="AB26" t="s">
        <v>45</v>
      </c>
      <c r="AC26" t="s">
        <v>45</v>
      </c>
      <c r="AD26" t="s">
        <v>45</v>
      </c>
      <c r="AE26" t="s">
        <v>363</v>
      </c>
      <c r="AF26" t="s">
        <v>154</v>
      </c>
      <c r="AG26" t="s">
        <v>45</v>
      </c>
      <c r="AH26" t="s">
        <v>45</v>
      </c>
      <c r="AI26" t="s">
        <v>45</v>
      </c>
      <c r="AJ26" t="s">
        <v>45</v>
      </c>
      <c r="AK26" t="s">
        <v>46</v>
      </c>
      <c r="AL26" t="s">
        <v>45</v>
      </c>
      <c r="AM26" t="s">
        <v>45</v>
      </c>
      <c r="AN26">
        <v>0</v>
      </c>
      <c r="AO26" t="s">
        <v>45</v>
      </c>
      <c r="AP26" t="s">
        <v>45</v>
      </c>
      <c r="AQ26">
        <v>0</v>
      </c>
      <c r="AR26" t="s">
        <v>45</v>
      </c>
      <c r="AS26">
        <v>0</v>
      </c>
      <c r="AT26" t="s">
        <v>45</v>
      </c>
      <c r="AU26" t="s">
        <v>6</v>
      </c>
      <c r="AV26" t="s">
        <v>45</v>
      </c>
      <c r="AW26">
        <v>0</v>
      </c>
      <c r="AX26" t="s">
        <v>45</v>
      </c>
      <c r="AY26" t="s">
        <v>37</v>
      </c>
      <c r="AZ26">
        <v>0</v>
      </c>
      <c r="BA26">
        <v>0</v>
      </c>
      <c r="BB26">
        <v>0</v>
      </c>
      <c r="BG26" t="s">
        <v>306</v>
      </c>
      <c r="BH26" t="s">
        <v>27</v>
      </c>
      <c r="BI26" t="s">
        <v>27</v>
      </c>
      <c r="BJ26" t="s">
        <v>25</v>
      </c>
      <c r="BK26" t="s">
        <v>25</v>
      </c>
      <c r="BL26" t="s">
        <v>25</v>
      </c>
      <c r="BN26" t="s">
        <v>307</v>
      </c>
      <c r="BP26" t="s">
        <v>25</v>
      </c>
      <c r="BQ26" t="s">
        <v>308</v>
      </c>
      <c r="BS26" t="s">
        <v>122</v>
      </c>
      <c r="BT26" t="s">
        <v>364</v>
      </c>
      <c r="BU26" t="s">
        <v>365</v>
      </c>
      <c r="BV26" t="s">
        <v>366</v>
      </c>
      <c r="BW26" t="s">
        <v>367</v>
      </c>
      <c r="BX26" t="s">
        <v>590</v>
      </c>
      <c r="BY26" t="s">
        <v>593</v>
      </c>
      <c r="BZ26" t="s">
        <v>618</v>
      </c>
      <c r="CA26" t="s">
        <v>653</v>
      </c>
    </row>
    <row r="27" spans="1:79" x14ac:dyDescent="0.3">
      <c r="A27" t="s">
        <v>122</v>
      </c>
      <c r="B27">
        <v>25</v>
      </c>
      <c r="C27" s="93">
        <v>44440</v>
      </c>
      <c r="D27" s="93">
        <v>44440</v>
      </c>
      <c r="E27" s="93">
        <v>44440</v>
      </c>
      <c r="F27" s="93">
        <v>44440</v>
      </c>
      <c r="G27">
        <v>0</v>
      </c>
      <c r="H27">
        <v>0</v>
      </c>
      <c r="I27">
        <v>0</v>
      </c>
      <c r="J27">
        <v>0</v>
      </c>
      <c r="K27">
        <v>0</v>
      </c>
      <c r="L27">
        <v>24356</v>
      </c>
      <c r="M27" s="92">
        <v>6609065876080</v>
      </c>
      <c r="N27" t="s">
        <v>566</v>
      </c>
      <c r="O27" t="s">
        <v>515</v>
      </c>
      <c r="P27" t="s">
        <v>516</v>
      </c>
      <c r="Q27" t="s">
        <v>572</v>
      </c>
      <c r="R27">
        <v>55</v>
      </c>
      <c r="S27">
        <v>1000</v>
      </c>
      <c r="T27">
        <v>1000</v>
      </c>
      <c r="U27">
        <v>0</v>
      </c>
      <c r="V27">
        <v>7441</v>
      </c>
      <c r="W27" t="s">
        <v>659</v>
      </c>
      <c r="X27" t="s">
        <v>303</v>
      </c>
      <c r="Y27">
        <v>2000000</v>
      </c>
      <c r="Z27" t="s">
        <v>124</v>
      </c>
      <c r="AA27" t="s">
        <v>666</v>
      </c>
      <c r="AB27" t="s">
        <v>45</v>
      </c>
      <c r="AC27" t="s">
        <v>45</v>
      </c>
      <c r="AD27" t="s">
        <v>46</v>
      </c>
      <c r="AE27" t="s">
        <v>363</v>
      </c>
      <c r="AF27" t="s">
        <v>154</v>
      </c>
      <c r="AG27" t="s">
        <v>45</v>
      </c>
      <c r="AH27" t="s">
        <v>45</v>
      </c>
      <c r="AI27" t="s">
        <v>45</v>
      </c>
      <c r="AJ27" t="s">
        <v>45</v>
      </c>
      <c r="AK27" t="s">
        <v>45</v>
      </c>
      <c r="AL27" t="s">
        <v>45</v>
      </c>
      <c r="AM27" t="s">
        <v>46</v>
      </c>
      <c r="AN27">
        <v>10000</v>
      </c>
      <c r="AO27" t="s">
        <v>46</v>
      </c>
      <c r="AP27" t="s">
        <v>46</v>
      </c>
      <c r="AQ27">
        <v>20000</v>
      </c>
      <c r="AR27" t="s">
        <v>46</v>
      </c>
      <c r="AS27">
        <v>1</v>
      </c>
      <c r="AT27" t="s">
        <v>46</v>
      </c>
      <c r="AU27" t="s">
        <v>5</v>
      </c>
      <c r="AV27" t="s">
        <v>46</v>
      </c>
      <c r="AW27" t="s">
        <v>349</v>
      </c>
      <c r="AX27" t="s">
        <v>45</v>
      </c>
      <c r="AY27" t="s">
        <v>37</v>
      </c>
      <c r="AZ27">
        <v>0</v>
      </c>
      <c r="BA27">
        <v>0</v>
      </c>
      <c r="BB27">
        <v>0</v>
      </c>
      <c r="BG27" t="s">
        <v>306</v>
      </c>
      <c r="BH27" t="s">
        <v>27</v>
      </c>
      <c r="BI27" t="s">
        <v>27</v>
      </c>
      <c r="BJ27" t="s">
        <v>25</v>
      </c>
      <c r="BK27" t="s">
        <v>25</v>
      </c>
      <c r="BL27" t="s">
        <v>25</v>
      </c>
      <c r="BN27" t="s">
        <v>307</v>
      </c>
      <c r="BP27" t="s">
        <v>25</v>
      </c>
      <c r="BQ27" t="s">
        <v>308</v>
      </c>
      <c r="BS27" t="s">
        <v>122</v>
      </c>
      <c r="BT27" t="s">
        <v>364</v>
      </c>
      <c r="BU27" t="s">
        <v>365</v>
      </c>
      <c r="BV27" t="s">
        <v>366</v>
      </c>
      <c r="BW27" t="s">
        <v>367</v>
      </c>
      <c r="BX27" t="s">
        <v>590</v>
      </c>
      <c r="BY27" t="s">
        <v>593</v>
      </c>
      <c r="BZ27" t="s">
        <v>619</v>
      </c>
      <c r="CA27" t="s">
        <v>653</v>
      </c>
    </row>
    <row r="28" spans="1:79" x14ac:dyDescent="0.3">
      <c r="A28" t="s">
        <v>122</v>
      </c>
      <c r="B28">
        <v>26</v>
      </c>
      <c r="C28" s="93">
        <v>44440</v>
      </c>
      <c r="D28" s="93">
        <v>44440</v>
      </c>
      <c r="E28" s="93">
        <v>44440</v>
      </c>
      <c r="F28" s="93">
        <v>44440</v>
      </c>
      <c r="G28">
        <v>0</v>
      </c>
      <c r="H28">
        <v>0</v>
      </c>
      <c r="I28">
        <v>1</v>
      </c>
      <c r="J28">
        <v>0</v>
      </c>
      <c r="K28">
        <v>0</v>
      </c>
      <c r="L28">
        <v>23609</v>
      </c>
      <c r="M28" s="92">
        <v>6408205914087</v>
      </c>
      <c r="N28" t="s">
        <v>565</v>
      </c>
      <c r="O28" t="s">
        <v>517</v>
      </c>
      <c r="P28" t="s">
        <v>518</v>
      </c>
      <c r="Q28" t="s">
        <v>572</v>
      </c>
      <c r="R28">
        <v>57</v>
      </c>
      <c r="S28">
        <v>1000</v>
      </c>
      <c r="T28">
        <v>1000</v>
      </c>
      <c r="U28">
        <v>0</v>
      </c>
      <c r="V28">
        <v>7780</v>
      </c>
      <c r="W28" t="s">
        <v>659</v>
      </c>
      <c r="X28" t="s">
        <v>303</v>
      </c>
      <c r="Y28">
        <v>2000000</v>
      </c>
      <c r="Z28" t="s">
        <v>124</v>
      </c>
      <c r="AA28" t="s">
        <v>93</v>
      </c>
      <c r="AB28" t="s">
        <v>45</v>
      </c>
      <c r="AC28" t="s">
        <v>45</v>
      </c>
      <c r="AD28" t="s">
        <v>45</v>
      </c>
      <c r="AE28" t="s">
        <v>363</v>
      </c>
      <c r="AF28" t="s">
        <v>154</v>
      </c>
      <c r="AG28" t="s">
        <v>45</v>
      </c>
      <c r="AH28" t="s">
        <v>45</v>
      </c>
      <c r="AI28" t="s">
        <v>45</v>
      </c>
      <c r="AJ28" t="s">
        <v>45</v>
      </c>
      <c r="AK28" t="s">
        <v>45</v>
      </c>
      <c r="AL28" t="s">
        <v>45</v>
      </c>
      <c r="AM28" t="s">
        <v>45</v>
      </c>
      <c r="AN28">
        <v>0</v>
      </c>
      <c r="AO28" t="s">
        <v>45</v>
      </c>
      <c r="AP28" t="s">
        <v>45</v>
      </c>
      <c r="AQ28">
        <v>0</v>
      </c>
      <c r="AR28" t="s">
        <v>45</v>
      </c>
      <c r="AS28">
        <v>0</v>
      </c>
      <c r="AT28" t="s">
        <v>46</v>
      </c>
      <c r="AU28" t="s">
        <v>5</v>
      </c>
      <c r="AV28" t="s">
        <v>45</v>
      </c>
      <c r="AW28" t="s">
        <v>350</v>
      </c>
      <c r="AX28" t="s">
        <v>45</v>
      </c>
      <c r="AY28" t="s">
        <v>37</v>
      </c>
      <c r="AZ28">
        <v>0</v>
      </c>
      <c r="BA28">
        <v>0</v>
      </c>
      <c r="BB28">
        <v>0</v>
      </c>
      <c r="BG28" t="s">
        <v>306</v>
      </c>
      <c r="BH28" t="s">
        <v>27</v>
      </c>
      <c r="BI28" t="s">
        <v>27</v>
      </c>
      <c r="BJ28" t="s">
        <v>25</v>
      </c>
      <c r="BK28" t="s">
        <v>25</v>
      </c>
      <c r="BL28" t="s">
        <v>25</v>
      </c>
      <c r="BN28" t="s">
        <v>307</v>
      </c>
      <c r="BP28" t="s">
        <v>25</v>
      </c>
      <c r="BQ28" t="s">
        <v>308</v>
      </c>
      <c r="BS28" t="s">
        <v>122</v>
      </c>
      <c r="BT28" t="s">
        <v>364</v>
      </c>
      <c r="BU28" t="s">
        <v>365</v>
      </c>
      <c r="BV28" t="s">
        <v>366</v>
      </c>
      <c r="BW28" t="s">
        <v>367</v>
      </c>
      <c r="BX28" t="s">
        <v>590</v>
      </c>
      <c r="BY28" t="s">
        <v>593</v>
      </c>
      <c r="BZ28" t="s">
        <v>620</v>
      </c>
      <c r="CA28" t="s">
        <v>653</v>
      </c>
    </row>
    <row r="29" spans="1:79" x14ac:dyDescent="0.3">
      <c r="A29" t="s">
        <v>122</v>
      </c>
      <c r="B29">
        <v>27</v>
      </c>
      <c r="C29" s="93">
        <v>44440</v>
      </c>
      <c r="D29" s="93">
        <v>44440</v>
      </c>
      <c r="E29" s="93">
        <v>44440</v>
      </c>
      <c r="F29" s="93">
        <v>44440</v>
      </c>
      <c r="G29">
        <v>0</v>
      </c>
      <c r="H29">
        <v>0</v>
      </c>
      <c r="I29">
        <v>0</v>
      </c>
      <c r="J29">
        <v>1</v>
      </c>
      <c r="K29">
        <v>0</v>
      </c>
      <c r="L29">
        <v>33129</v>
      </c>
      <c r="M29" s="92">
        <v>9009135742080</v>
      </c>
      <c r="N29" t="s">
        <v>565</v>
      </c>
      <c r="O29" t="s">
        <v>519</v>
      </c>
      <c r="P29" t="s">
        <v>520</v>
      </c>
      <c r="Q29" t="s">
        <v>572</v>
      </c>
      <c r="R29">
        <v>30</v>
      </c>
      <c r="S29">
        <v>1000</v>
      </c>
      <c r="T29">
        <v>1000</v>
      </c>
      <c r="U29">
        <v>0</v>
      </c>
      <c r="V29">
        <v>2170</v>
      </c>
      <c r="W29" t="s">
        <v>659</v>
      </c>
      <c r="X29" t="s">
        <v>303</v>
      </c>
      <c r="Y29">
        <v>2000000</v>
      </c>
      <c r="Z29" t="s">
        <v>124</v>
      </c>
      <c r="AA29" t="s">
        <v>137</v>
      </c>
      <c r="AB29" t="s">
        <v>45</v>
      </c>
      <c r="AC29" t="s">
        <v>45</v>
      </c>
      <c r="AD29" t="s">
        <v>45</v>
      </c>
      <c r="AE29" t="s">
        <v>363</v>
      </c>
      <c r="AF29" t="s">
        <v>154</v>
      </c>
      <c r="AG29" t="s">
        <v>45</v>
      </c>
      <c r="AH29" t="s">
        <v>45</v>
      </c>
      <c r="AI29" t="s">
        <v>45</v>
      </c>
      <c r="AJ29" t="s">
        <v>45</v>
      </c>
      <c r="AK29" t="s">
        <v>45</v>
      </c>
      <c r="AL29" t="s">
        <v>45</v>
      </c>
      <c r="AM29" t="s">
        <v>45</v>
      </c>
      <c r="AN29">
        <v>0</v>
      </c>
      <c r="AO29" t="s">
        <v>45</v>
      </c>
      <c r="AP29" t="s">
        <v>45</v>
      </c>
      <c r="AQ29">
        <v>0</v>
      </c>
      <c r="AR29" t="s">
        <v>45</v>
      </c>
      <c r="AS29">
        <v>0</v>
      </c>
      <c r="AT29" t="s">
        <v>45</v>
      </c>
      <c r="AU29" t="s">
        <v>368</v>
      </c>
      <c r="AV29" t="s">
        <v>45</v>
      </c>
      <c r="AW29" t="s">
        <v>351</v>
      </c>
      <c r="AX29" t="s">
        <v>45</v>
      </c>
      <c r="AY29" t="s">
        <v>37</v>
      </c>
      <c r="AZ29">
        <v>0</v>
      </c>
      <c r="BA29">
        <v>0</v>
      </c>
      <c r="BB29">
        <v>0</v>
      </c>
      <c r="BE29" t="s">
        <v>352</v>
      </c>
      <c r="BF29">
        <v>14</v>
      </c>
      <c r="BG29" t="s">
        <v>306</v>
      </c>
      <c r="BH29" t="s">
        <v>27</v>
      </c>
      <c r="BI29" t="s">
        <v>27</v>
      </c>
      <c r="BJ29" t="s">
        <v>25</v>
      </c>
      <c r="BK29" t="s">
        <v>25</v>
      </c>
      <c r="BL29" t="s">
        <v>25</v>
      </c>
      <c r="BN29" t="s">
        <v>307</v>
      </c>
      <c r="BP29" t="s">
        <v>25</v>
      </c>
      <c r="BQ29" t="s">
        <v>308</v>
      </c>
      <c r="BS29" t="s">
        <v>122</v>
      </c>
      <c r="BT29" t="s">
        <v>364</v>
      </c>
      <c r="BU29" t="s">
        <v>365</v>
      </c>
      <c r="BV29" t="s">
        <v>366</v>
      </c>
      <c r="BW29" t="s">
        <v>367</v>
      </c>
      <c r="BX29" t="s">
        <v>590</v>
      </c>
      <c r="BY29" t="s">
        <v>593</v>
      </c>
      <c r="BZ29" t="s">
        <v>621</v>
      </c>
      <c r="CA29" t="s">
        <v>653</v>
      </c>
    </row>
    <row r="30" spans="1:79" x14ac:dyDescent="0.3">
      <c r="A30" t="s">
        <v>122</v>
      </c>
      <c r="B30">
        <v>28</v>
      </c>
      <c r="C30" s="93">
        <v>44440</v>
      </c>
      <c r="D30" s="93">
        <v>44440</v>
      </c>
      <c r="E30" s="93">
        <v>44440</v>
      </c>
      <c r="F30" s="93">
        <v>44440</v>
      </c>
      <c r="G30">
        <v>0</v>
      </c>
      <c r="H30">
        <v>0</v>
      </c>
      <c r="I30">
        <v>0</v>
      </c>
      <c r="J30">
        <v>0</v>
      </c>
      <c r="K30">
        <v>1</v>
      </c>
      <c r="L30">
        <v>33163</v>
      </c>
      <c r="M30" s="92">
        <v>9010176042083</v>
      </c>
      <c r="N30" t="s">
        <v>565</v>
      </c>
      <c r="O30" t="s">
        <v>521</v>
      </c>
      <c r="P30" t="s">
        <v>522</v>
      </c>
      <c r="Q30" t="s">
        <v>572</v>
      </c>
      <c r="R30">
        <v>30</v>
      </c>
      <c r="S30">
        <v>1000</v>
      </c>
      <c r="T30">
        <v>1000</v>
      </c>
      <c r="U30">
        <v>0</v>
      </c>
      <c r="V30">
        <v>2170</v>
      </c>
      <c r="W30" t="s">
        <v>659</v>
      </c>
      <c r="X30" t="s">
        <v>303</v>
      </c>
      <c r="Y30">
        <v>2000000</v>
      </c>
      <c r="Z30" t="s">
        <v>124</v>
      </c>
      <c r="AA30" t="s">
        <v>223</v>
      </c>
      <c r="AB30" t="s">
        <v>45</v>
      </c>
      <c r="AC30" t="s">
        <v>45</v>
      </c>
      <c r="AD30" t="s">
        <v>45</v>
      </c>
      <c r="AE30" t="s">
        <v>363</v>
      </c>
      <c r="AF30" t="s">
        <v>154</v>
      </c>
      <c r="AG30" t="s">
        <v>45</v>
      </c>
      <c r="AH30" t="s">
        <v>45</v>
      </c>
      <c r="AI30" t="s">
        <v>45</v>
      </c>
      <c r="AJ30" t="s">
        <v>45</v>
      </c>
      <c r="AK30" t="s">
        <v>45</v>
      </c>
      <c r="AL30" t="s">
        <v>45</v>
      </c>
      <c r="AM30" t="s">
        <v>45</v>
      </c>
      <c r="AN30">
        <v>0</v>
      </c>
      <c r="AO30" t="s">
        <v>45</v>
      </c>
      <c r="AP30" t="s">
        <v>45</v>
      </c>
      <c r="AQ30">
        <v>0</v>
      </c>
      <c r="AR30" t="s">
        <v>45</v>
      </c>
      <c r="AS30">
        <v>0</v>
      </c>
      <c r="AT30" t="s">
        <v>45</v>
      </c>
      <c r="AU30" t="s">
        <v>6</v>
      </c>
      <c r="AV30" t="s">
        <v>45</v>
      </c>
      <c r="AW30" t="s">
        <v>353</v>
      </c>
      <c r="AX30" t="s">
        <v>45</v>
      </c>
      <c r="AY30" t="s">
        <v>37</v>
      </c>
      <c r="AZ30">
        <v>0</v>
      </c>
      <c r="BA30">
        <v>0</v>
      </c>
      <c r="BB30">
        <v>0</v>
      </c>
      <c r="BE30" t="s">
        <v>354</v>
      </c>
      <c r="BF30">
        <v>15</v>
      </c>
      <c r="BG30" t="s">
        <v>306</v>
      </c>
      <c r="BH30" t="s">
        <v>27</v>
      </c>
      <c r="BI30" t="s">
        <v>27</v>
      </c>
      <c r="BJ30" t="s">
        <v>25</v>
      </c>
      <c r="BK30" t="s">
        <v>25</v>
      </c>
      <c r="BL30" t="s">
        <v>25</v>
      </c>
      <c r="BN30" t="s">
        <v>307</v>
      </c>
      <c r="BP30" t="s">
        <v>25</v>
      </c>
      <c r="BQ30" t="s">
        <v>308</v>
      </c>
      <c r="BS30" t="s">
        <v>122</v>
      </c>
      <c r="BT30" t="s">
        <v>364</v>
      </c>
      <c r="BU30" t="s">
        <v>365</v>
      </c>
      <c r="BV30" t="s">
        <v>366</v>
      </c>
      <c r="BW30" t="s">
        <v>367</v>
      </c>
      <c r="BX30" t="s">
        <v>590</v>
      </c>
      <c r="BY30" t="s">
        <v>593</v>
      </c>
      <c r="BZ30" t="s">
        <v>622</v>
      </c>
      <c r="CA30" t="s">
        <v>653</v>
      </c>
    </row>
    <row r="31" spans="1:79" x14ac:dyDescent="0.3">
      <c r="A31" t="s">
        <v>122</v>
      </c>
      <c r="B31">
        <v>29</v>
      </c>
      <c r="C31" s="93">
        <v>44440</v>
      </c>
      <c r="D31" s="93">
        <v>44440</v>
      </c>
      <c r="E31" s="93">
        <v>44440</v>
      </c>
      <c r="F31" s="93">
        <v>44440</v>
      </c>
      <c r="G31">
        <v>0</v>
      </c>
      <c r="H31">
        <v>0</v>
      </c>
      <c r="I31">
        <v>1</v>
      </c>
      <c r="J31">
        <v>1</v>
      </c>
      <c r="K31">
        <v>1</v>
      </c>
      <c r="L31">
        <v>22170</v>
      </c>
      <c r="M31" s="92">
        <v>6009110938086</v>
      </c>
      <c r="N31" t="s">
        <v>566</v>
      </c>
      <c r="O31" t="s">
        <v>523</v>
      </c>
      <c r="P31" t="s">
        <v>524</v>
      </c>
      <c r="Q31" t="s">
        <v>572</v>
      </c>
      <c r="R31">
        <v>61</v>
      </c>
      <c r="S31">
        <v>1000</v>
      </c>
      <c r="T31">
        <v>1000</v>
      </c>
      <c r="U31">
        <v>0</v>
      </c>
      <c r="V31">
        <v>157</v>
      </c>
      <c r="W31" t="s">
        <v>667</v>
      </c>
      <c r="X31" t="s">
        <v>310</v>
      </c>
      <c r="Y31">
        <v>2000000</v>
      </c>
      <c r="Z31" t="s">
        <v>124</v>
      </c>
      <c r="AA31" t="s">
        <v>124</v>
      </c>
      <c r="AB31" t="s">
        <v>45</v>
      </c>
      <c r="AC31" t="s">
        <v>45</v>
      </c>
      <c r="AD31" t="s">
        <v>45</v>
      </c>
      <c r="AE31" t="s">
        <v>363</v>
      </c>
      <c r="AF31" t="s">
        <v>154</v>
      </c>
      <c r="AG31" t="s">
        <v>45</v>
      </c>
      <c r="AH31" t="s">
        <v>45</v>
      </c>
      <c r="AI31" t="s">
        <v>45</v>
      </c>
      <c r="AJ31" t="s">
        <v>45</v>
      </c>
      <c r="AK31" t="s">
        <v>45</v>
      </c>
      <c r="AL31" t="s">
        <v>45</v>
      </c>
      <c r="AM31" t="s">
        <v>45</v>
      </c>
      <c r="AN31">
        <v>0</v>
      </c>
      <c r="AO31" t="s">
        <v>45</v>
      </c>
      <c r="AP31" t="s">
        <v>45</v>
      </c>
      <c r="AQ31">
        <v>0</v>
      </c>
      <c r="AR31" t="s">
        <v>45</v>
      </c>
      <c r="AS31">
        <v>0</v>
      </c>
      <c r="AT31" t="s">
        <v>45</v>
      </c>
      <c r="AU31" t="s">
        <v>6</v>
      </c>
      <c r="AV31" t="s">
        <v>45</v>
      </c>
      <c r="AW31" t="s">
        <v>355</v>
      </c>
      <c r="AX31" t="s">
        <v>45</v>
      </c>
      <c r="AY31" t="s">
        <v>37</v>
      </c>
      <c r="AZ31">
        <v>0</v>
      </c>
      <c r="BA31">
        <v>0</v>
      </c>
      <c r="BB31">
        <v>0</v>
      </c>
      <c r="BG31" t="s">
        <v>306</v>
      </c>
      <c r="BH31" t="s">
        <v>27</v>
      </c>
      <c r="BI31" t="s">
        <v>27</v>
      </c>
      <c r="BJ31" t="s">
        <v>25</v>
      </c>
      <c r="BK31" t="s">
        <v>25</v>
      </c>
      <c r="BL31" t="s">
        <v>25</v>
      </c>
      <c r="BN31" t="s">
        <v>307</v>
      </c>
      <c r="BP31" t="s">
        <v>25</v>
      </c>
      <c r="BQ31" t="s">
        <v>308</v>
      </c>
      <c r="BS31" t="s">
        <v>122</v>
      </c>
      <c r="BT31" t="s">
        <v>364</v>
      </c>
      <c r="BU31" t="s">
        <v>365</v>
      </c>
      <c r="BV31" t="s">
        <v>366</v>
      </c>
      <c r="BW31" t="s">
        <v>367</v>
      </c>
      <c r="BX31" t="s">
        <v>590</v>
      </c>
      <c r="BY31" t="s">
        <v>593</v>
      </c>
      <c r="BZ31" t="s">
        <v>623</v>
      </c>
      <c r="CA31" t="s">
        <v>653</v>
      </c>
    </row>
    <row r="32" spans="1:79" x14ac:dyDescent="0.3">
      <c r="A32" t="s">
        <v>122</v>
      </c>
      <c r="B32">
        <v>30</v>
      </c>
      <c r="C32" s="93">
        <v>44440</v>
      </c>
      <c r="D32" s="93">
        <v>44440</v>
      </c>
      <c r="E32" s="93">
        <v>44440</v>
      </c>
      <c r="F32" s="93">
        <v>44440</v>
      </c>
      <c r="G32">
        <v>0</v>
      </c>
      <c r="H32">
        <v>0</v>
      </c>
      <c r="I32">
        <v>2</v>
      </c>
      <c r="J32">
        <v>0</v>
      </c>
      <c r="K32">
        <v>0</v>
      </c>
      <c r="L32">
        <v>23327</v>
      </c>
      <c r="M32" s="92">
        <v>6311126089080</v>
      </c>
      <c r="N32" t="s">
        <v>565</v>
      </c>
      <c r="O32" t="s">
        <v>525</v>
      </c>
      <c r="P32" t="s">
        <v>526</v>
      </c>
      <c r="Q32" t="s">
        <v>572</v>
      </c>
      <c r="R32">
        <v>57</v>
      </c>
      <c r="S32">
        <v>1000</v>
      </c>
      <c r="T32">
        <v>1000</v>
      </c>
      <c r="U32">
        <v>0</v>
      </c>
      <c r="V32">
        <v>1459</v>
      </c>
      <c r="W32" t="s">
        <v>680</v>
      </c>
      <c r="X32" t="s">
        <v>323</v>
      </c>
      <c r="Y32">
        <v>2000000</v>
      </c>
      <c r="Z32" t="s">
        <v>124</v>
      </c>
      <c r="AA32" t="s">
        <v>124</v>
      </c>
      <c r="AB32" t="s">
        <v>45</v>
      </c>
      <c r="AC32" t="s">
        <v>45</v>
      </c>
      <c r="AD32" t="s">
        <v>45</v>
      </c>
      <c r="AE32" t="s">
        <v>363</v>
      </c>
      <c r="AF32" t="s">
        <v>154</v>
      </c>
      <c r="AG32" t="s">
        <v>45</v>
      </c>
      <c r="AH32" t="s">
        <v>45</v>
      </c>
      <c r="AI32" t="s">
        <v>45</v>
      </c>
      <c r="AJ32" t="s">
        <v>45</v>
      </c>
      <c r="AK32" t="s">
        <v>45</v>
      </c>
      <c r="AL32" t="s">
        <v>45</v>
      </c>
      <c r="AM32" t="s">
        <v>45</v>
      </c>
      <c r="AN32">
        <v>0</v>
      </c>
      <c r="AO32" t="s">
        <v>45</v>
      </c>
      <c r="AP32" t="s">
        <v>45</v>
      </c>
      <c r="AQ32">
        <v>0</v>
      </c>
      <c r="AR32" t="s">
        <v>45</v>
      </c>
      <c r="AS32">
        <v>0</v>
      </c>
      <c r="AT32" t="s">
        <v>45</v>
      </c>
      <c r="AU32" t="s">
        <v>6</v>
      </c>
      <c r="AV32" t="s">
        <v>45</v>
      </c>
      <c r="AW32">
        <v>0</v>
      </c>
      <c r="AX32" t="s">
        <v>46</v>
      </c>
      <c r="AY32" t="s">
        <v>37</v>
      </c>
      <c r="AZ32">
        <v>0</v>
      </c>
      <c r="BA32">
        <v>0</v>
      </c>
      <c r="BB32">
        <v>0</v>
      </c>
      <c r="BG32" t="s">
        <v>306</v>
      </c>
      <c r="BH32" t="s">
        <v>27</v>
      </c>
      <c r="BI32" t="s">
        <v>27</v>
      </c>
      <c r="BJ32" t="s">
        <v>25</v>
      </c>
      <c r="BK32" t="s">
        <v>25</v>
      </c>
      <c r="BL32" t="s">
        <v>25</v>
      </c>
      <c r="BN32" t="s">
        <v>307</v>
      </c>
      <c r="BP32" t="s">
        <v>25</v>
      </c>
      <c r="BQ32" t="s">
        <v>308</v>
      </c>
      <c r="BS32" t="s">
        <v>122</v>
      </c>
      <c r="BT32" t="s">
        <v>364</v>
      </c>
      <c r="BU32" t="s">
        <v>365</v>
      </c>
      <c r="BV32" t="s">
        <v>366</v>
      </c>
      <c r="BW32" t="s">
        <v>367</v>
      </c>
      <c r="BX32" t="s">
        <v>590</v>
      </c>
      <c r="BY32" t="s">
        <v>593</v>
      </c>
      <c r="BZ32" t="s">
        <v>624</v>
      </c>
      <c r="CA32" t="s">
        <v>653</v>
      </c>
    </row>
    <row r="33" spans="1:79" x14ac:dyDescent="0.3">
      <c r="A33" t="s">
        <v>122</v>
      </c>
      <c r="B33">
        <v>31</v>
      </c>
      <c r="C33" s="93">
        <v>44440</v>
      </c>
      <c r="D33" s="93">
        <v>44440</v>
      </c>
      <c r="E33" s="93">
        <v>44440</v>
      </c>
      <c r="F33" s="93">
        <v>44440</v>
      </c>
      <c r="G33">
        <v>0</v>
      </c>
      <c r="H33">
        <v>0</v>
      </c>
      <c r="I33">
        <v>1</v>
      </c>
      <c r="J33">
        <v>1</v>
      </c>
      <c r="K33">
        <v>0</v>
      </c>
      <c r="L33">
        <v>22964</v>
      </c>
      <c r="M33" s="92">
        <v>6211140921088</v>
      </c>
      <c r="N33" t="s">
        <v>566</v>
      </c>
      <c r="O33" t="s">
        <v>527</v>
      </c>
      <c r="P33" t="s">
        <v>528</v>
      </c>
      <c r="Q33" t="s">
        <v>572</v>
      </c>
      <c r="R33">
        <v>58</v>
      </c>
      <c r="S33">
        <v>1000</v>
      </c>
      <c r="T33">
        <v>1000</v>
      </c>
      <c r="U33">
        <v>0</v>
      </c>
      <c r="V33">
        <v>2090</v>
      </c>
      <c r="W33" t="s">
        <v>669</v>
      </c>
      <c r="X33" t="s">
        <v>314</v>
      </c>
      <c r="Y33">
        <v>2000000</v>
      </c>
      <c r="Z33" t="s">
        <v>124</v>
      </c>
      <c r="AA33" t="s">
        <v>119</v>
      </c>
      <c r="AB33" t="s">
        <v>46</v>
      </c>
      <c r="AC33" t="s">
        <v>46</v>
      </c>
      <c r="AD33" t="s">
        <v>46</v>
      </c>
      <c r="AE33" t="s">
        <v>363</v>
      </c>
      <c r="AF33" t="s">
        <v>154</v>
      </c>
      <c r="AG33" t="s">
        <v>45</v>
      </c>
      <c r="AH33" t="s">
        <v>45</v>
      </c>
      <c r="AI33" t="s">
        <v>45</v>
      </c>
      <c r="AJ33" t="s">
        <v>45</v>
      </c>
      <c r="AK33" t="s">
        <v>45</v>
      </c>
      <c r="AL33" t="s">
        <v>45</v>
      </c>
      <c r="AM33" t="s">
        <v>45</v>
      </c>
      <c r="AN33">
        <v>0</v>
      </c>
      <c r="AO33" t="s">
        <v>45</v>
      </c>
      <c r="AP33" t="s">
        <v>45</v>
      </c>
      <c r="AQ33">
        <v>0</v>
      </c>
      <c r="AR33" t="s">
        <v>45</v>
      </c>
      <c r="AS33">
        <v>0</v>
      </c>
      <c r="AT33" t="s">
        <v>45</v>
      </c>
      <c r="AU33" t="s">
        <v>6</v>
      </c>
      <c r="AV33" t="s">
        <v>45</v>
      </c>
      <c r="AW33">
        <v>0</v>
      </c>
      <c r="AX33" t="s">
        <v>45</v>
      </c>
      <c r="AY33" t="s">
        <v>37</v>
      </c>
      <c r="AZ33">
        <v>0</v>
      </c>
      <c r="BA33">
        <v>0</v>
      </c>
      <c r="BB33">
        <v>0</v>
      </c>
      <c r="BG33" t="s">
        <v>306</v>
      </c>
      <c r="BH33" t="s">
        <v>27</v>
      </c>
      <c r="BI33" t="s">
        <v>27</v>
      </c>
      <c r="BJ33" t="s">
        <v>25</v>
      </c>
      <c r="BK33" t="s">
        <v>25</v>
      </c>
      <c r="BL33" t="s">
        <v>25</v>
      </c>
      <c r="BN33" t="s">
        <v>307</v>
      </c>
      <c r="BP33" t="s">
        <v>25</v>
      </c>
      <c r="BQ33" t="s">
        <v>308</v>
      </c>
      <c r="BS33" t="s">
        <v>122</v>
      </c>
      <c r="BT33" t="s">
        <v>364</v>
      </c>
      <c r="BU33" t="s">
        <v>365</v>
      </c>
      <c r="BV33" t="s">
        <v>366</v>
      </c>
      <c r="BW33" t="s">
        <v>367</v>
      </c>
      <c r="BX33" t="s">
        <v>590</v>
      </c>
      <c r="BY33" t="s">
        <v>593</v>
      </c>
      <c r="BZ33" t="s">
        <v>625</v>
      </c>
      <c r="CA33" t="s">
        <v>653</v>
      </c>
    </row>
    <row r="34" spans="1:79" x14ac:dyDescent="0.3">
      <c r="A34" t="s">
        <v>122</v>
      </c>
      <c r="B34">
        <v>32</v>
      </c>
      <c r="C34" s="93">
        <v>44440</v>
      </c>
      <c r="D34" s="93">
        <v>44440</v>
      </c>
      <c r="E34" s="93">
        <v>44440</v>
      </c>
      <c r="F34" s="93">
        <v>44440</v>
      </c>
      <c r="G34">
        <v>0</v>
      </c>
      <c r="H34">
        <v>0</v>
      </c>
      <c r="I34">
        <v>0</v>
      </c>
      <c r="J34">
        <v>2</v>
      </c>
      <c r="K34">
        <v>0</v>
      </c>
      <c r="L34">
        <v>17220</v>
      </c>
      <c r="M34" s="92">
        <v>4702225166088</v>
      </c>
      <c r="N34" t="s">
        <v>566</v>
      </c>
      <c r="O34" t="s">
        <v>529</v>
      </c>
      <c r="P34" t="s">
        <v>530</v>
      </c>
      <c r="Q34" t="s">
        <v>572</v>
      </c>
      <c r="R34">
        <v>74</v>
      </c>
      <c r="S34">
        <v>1000</v>
      </c>
      <c r="T34">
        <v>1000</v>
      </c>
      <c r="U34">
        <v>0</v>
      </c>
      <c r="V34">
        <v>3610</v>
      </c>
      <c r="W34" t="s">
        <v>669</v>
      </c>
      <c r="X34" t="s">
        <v>314</v>
      </c>
      <c r="Y34">
        <v>2000000</v>
      </c>
      <c r="Z34" t="s">
        <v>124</v>
      </c>
      <c r="AA34" t="s">
        <v>119</v>
      </c>
      <c r="AB34" t="s">
        <v>46</v>
      </c>
      <c r="AC34" t="s">
        <v>45</v>
      </c>
      <c r="AD34" t="s">
        <v>45</v>
      </c>
      <c r="AE34" t="s">
        <v>363</v>
      </c>
      <c r="AF34" t="s">
        <v>154</v>
      </c>
      <c r="AG34" t="s">
        <v>45</v>
      </c>
      <c r="AH34" t="s">
        <v>45</v>
      </c>
      <c r="AI34" t="s">
        <v>45</v>
      </c>
      <c r="AJ34" t="s">
        <v>45</v>
      </c>
      <c r="AK34" t="s">
        <v>46</v>
      </c>
      <c r="AL34" t="s">
        <v>45</v>
      </c>
      <c r="AM34" t="s">
        <v>45</v>
      </c>
      <c r="AN34">
        <v>0</v>
      </c>
      <c r="AO34" t="s">
        <v>45</v>
      </c>
      <c r="AP34" t="s">
        <v>45</v>
      </c>
      <c r="AQ34">
        <v>0</v>
      </c>
      <c r="AR34" t="s">
        <v>45</v>
      </c>
      <c r="AS34">
        <v>0</v>
      </c>
      <c r="AT34" t="s">
        <v>45</v>
      </c>
      <c r="AU34" t="s">
        <v>6</v>
      </c>
      <c r="AV34" t="s">
        <v>45</v>
      </c>
      <c r="AW34">
        <v>0</v>
      </c>
      <c r="AX34" t="s">
        <v>45</v>
      </c>
      <c r="AY34" t="s">
        <v>37</v>
      </c>
      <c r="AZ34">
        <v>0</v>
      </c>
      <c r="BA34">
        <v>0</v>
      </c>
      <c r="BB34">
        <v>1</v>
      </c>
      <c r="BE34" t="s">
        <v>357</v>
      </c>
      <c r="BF34">
        <v>13</v>
      </c>
      <c r="BG34" t="s">
        <v>306</v>
      </c>
      <c r="BH34" t="s">
        <v>27</v>
      </c>
      <c r="BI34" t="s">
        <v>27</v>
      </c>
      <c r="BJ34" t="s">
        <v>25</v>
      </c>
      <c r="BK34" t="s">
        <v>25</v>
      </c>
      <c r="BL34" t="s">
        <v>25</v>
      </c>
      <c r="BN34" t="s">
        <v>307</v>
      </c>
      <c r="BP34" t="s">
        <v>25</v>
      </c>
      <c r="BQ34" t="s">
        <v>308</v>
      </c>
      <c r="BS34" t="s">
        <v>122</v>
      </c>
      <c r="BT34" t="s">
        <v>364</v>
      </c>
      <c r="BU34" t="s">
        <v>365</v>
      </c>
      <c r="BV34" t="s">
        <v>366</v>
      </c>
      <c r="BW34" t="s">
        <v>367</v>
      </c>
      <c r="BX34" t="s">
        <v>590</v>
      </c>
      <c r="BY34" t="s">
        <v>593</v>
      </c>
      <c r="BZ34" t="s">
        <v>626</v>
      </c>
      <c r="CA34" t="s">
        <v>653</v>
      </c>
    </row>
    <row r="35" spans="1:79" x14ac:dyDescent="0.3">
      <c r="A35" t="s">
        <v>122</v>
      </c>
      <c r="B35">
        <v>33</v>
      </c>
      <c r="C35" s="93">
        <v>44440</v>
      </c>
      <c r="D35" s="93">
        <v>44440</v>
      </c>
      <c r="E35" s="93">
        <v>44440</v>
      </c>
      <c r="F35" s="93">
        <v>44440</v>
      </c>
      <c r="G35">
        <v>0</v>
      </c>
      <c r="H35">
        <v>0</v>
      </c>
      <c r="I35">
        <v>0</v>
      </c>
      <c r="J35">
        <v>0</v>
      </c>
      <c r="K35">
        <v>0</v>
      </c>
      <c r="L35">
        <v>18244</v>
      </c>
      <c r="M35" s="92">
        <v>4912125207086</v>
      </c>
      <c r="N35" t="s">
        <v>566</v>
      </c>
      <c r="O35" t="s">
        <v>531</v>
      </c>
      <c r="P35" t="s">
        <v>532</v>
      </c>
      <c r="Q35" t="s">
        <v>572</v>
      </c>
      <c r="R35">
        <v>71</v>
      </c>
      <c r="S35">
        <v>1000</v>
      </c>
      <c r="T35">
        <v>1000</v>
      </c>
      <c r="U35">
        <v>0</v>
      </c>
      <c r="V35">
        <v>2193</v>
      </c>
      <c r="W35" t="s">
        <v>660</v>
      </c>
      <c r="X35" t="s">
        <v>323</v>
      </c>
      <c r="Y35">
        <v>2000000</v>
      </c>
      <c r="Z35" t="s">
        <v>137</v>
      </c>
      <c r="AA35" t="s">
        <v>124</v>
      </c>
      <c r="AB35" t="s">
        <v>45</v>
      </c>
      <c r="AC35" t="s">
        <v>45</v>
      </c>
      <c r="AD35" t="s">
        <v>46</v>
      </c>
      <c r="AE35" t="s">
        <v>363</v>
      </c>
      <c r="AF35" t="s">
        <v>154</v>
      </c>
      <c r="AG35" t="s">
        <v>45</v>
      </c>
      <c r="AH35" t="s">
        <v>45</v>
      </c>
      <c r="AI35" t="s">
        <v>45</v>
      </c>
      <c r="AJ35" t="s">
        <v>45</v>
      </c>
      <c r="AK35" t="s">
        <v>45</v>
      </c>
      <c r="AL35" t="s">
        <v>45</v>
      </c>
      <c r="AM35" t="s">
        <v>45</v>
      </c>
      <c r="AN35">
        <v>0</v>
      </c>
      <c r="AO35" t="s">
        <v>45</v>
      </c>
      <c r="AP35" t="s">
        <v>45</v>
      </c>
      <c r="AQ35">
        <v>0</v>
      </c>
      <c r="AR35" t="s">
        <v>45</v>
      </c>
      <c r="AS35">
        <v>0</v>
      </c>
      <c r="AT35" t="s">
        <v>45</v>
      </c>
      <c r="AU35" t="s">
        <v>6</v>
      </c>
      <c r="AV35" t="s">
        <v>45</v>
      </c>
      <c r="AW35">
        <v>0</v>
      </c>
      <c r="AX35" t="s">
        <v>45</v>
      </c>
      <c r="AY35" t="s">
        <v>37</v>
      </c>
      <c r="AZ35">
        <v>0</v>
      </c>
      <c r="BA35">
        <v>0</v>
      </c>
      <c r="BB35">
        <v>0</v>
      </c>
      <c r="BG35" t="s">
        <v>306</v>
      </c>
      <c r="BH35" t="s">
        <v>27</v>
      </c>
      <c r="BI35" t="s">
        <v>27</v>
      </c>
      <c r="BJ35" t="s">
        <v>25</v>
      </c>
      <c r="BK35" t="s">
        <v>25</v>
      </c>
      <c r="BL35" t="s">
        <v>25</v>
      </c>
      <c r="BN35" t="s">
        <v>307</v>
      </c>
      <c r="BP35" t="s">
        <v>25</v>
      </c>
      <c r="BQ35" t="s">
        <v>308</v>
      </c>
      <c r="BS35" t="s">
        <v>122</v>
      </c>
      <c r="BT35" t="s">
        <v>364</v>
      </c>
      <c r="BU35" t="s">
        <v>365</v>
      </c>
      <c r="BV35" t="s">
        <v>366</v>
      </c>
      <c r="BW35" t="s">
        <v>367</v>
      </c>
      <c r="BX35" t="s">
        <v>590</v>
      </c>
      <c r="BY35" t="s">
        <v>593</v>
      </c>
      <c r="BZ35" t="s">
        <v>627</v>
      </c>
      <c r="CA35" t="s">
        <v>653</v>
      </c>
    </row>
    <row r="36" spans="1:79" x14ac:dyDescent="0.3">
      <c r="A36" t="s">
        <v>122</v>
      </c>
      <c r="B36">
        <v>34</v>
      </c>
      <c r="C36" s="93">
        <v>44440</v>
      </c>
      <c r="D36" s="93">
        <v>44440</v>
      </c>
      <c r="E36" s="93">
        <v>44440</v>
      </c>
      <c r="F36" s="93">
        <v>44440</v>
      </c>
      <c r="G36">
        <v>0</v>
      </c>
      <c r="H36">
        <v>0</v>
      </c>
      <c r="I36">
        <v>1</v>
      </c>
      <c r="J36">
        <v>0</v>
      </c>
      <c r="K36">
        <v>0</v>
      </c>
      <c r="L36">
        <v>29580</v>
      </c>
      <c r="M36" s="92">
        <v>8012257233087</v>
      </c>
      <c r="N36" t="s">
        <v>565</v>
      </c>
      <c r="O36" t="s">
        <v>533</v>
      </c>
      <c r="P36" t="s">
        <v>534</v>
      </c>
      <c r="Q36" t="s">
        <v>572</v>
      </c>
      <c r="R36">
        <v>40</v>
      </c>
      <c r="S36">
        <v>1000</v>
      </c>
      <c r="T36">
        <v>1000</v>
      </c>
      <c r="U36">
        <v>0</v>
      </c>
      <c r="V36">
        <v>2193</v>
      </c>
      <c r="W36" t="s">
        <v>660</v>
      </c>
      <c r="X36" t="s">
        <v>323</v>
      </c>
      <c r="Y36">
        <v>2000000</v>
      </c>
      <c r="Z36" t="s">
        <v>662</v>
      </c>
      <c r="AA36" t="s">
        <v>124</v>
      </c>
      <c r="AB36" t="s">
        <v>45</v>
      </c>
      <c r="AC36" t="s">
        <v>45</v>
      </c>
      <c r="AD36" t="s">
        <v>45</v>
      </c>
      <c r="AE36" t="s">
        <v>363</v>
      </c>
      <c r="AF36" t="s">
        <v>154</v>
      </c>
      <c r="AG36" t="s">
        <v>45</v>
      </c>
      <c r="AH36" t="s">
        <v>45</v>
      </c>
      <c r="AI36" t="s">
        <v>45</v>
      </c>
      <c r="AJ36" t="s">
        <v>45</v>
      </c>
      <c r="AK36" t="s">
        <v>45</v>
      </c>
      <c r="AL36" t="s">
        <v>45</v>
      </c>
      <c r="AM36" t="s">
        <v>46</v>
      </c>
      <c r="AN36">
        <v>10000</v>
      </c>
      <c r="AO36" t="s">
        <v>45</v>
      </c>
      <c r="AP36" t="s">
        <v>45</v>
      </c>
      <c r="AQ36">
        <v>0</v>
      </c>
      <c r="AR36" t="s">
        <v>45</v>
      </c>
      <c r="AS36">
        <v>0</v>
      </c>
      <c r="AT36" t="s">
        <v>45</v>
      </c>
      <c r="AU36" t="s">
        <v>6</v>
      </c>
      <c r="AV36" t="s">
        <v>45</v>
      </c>
      <c r="AW36">
        <v>0</v>
      </c>
      <c r="AX36" t="s">
        <v>45</v>
      </c>
      <c r="AY36" t="s">
        <v>37</v>
      </c>
      <c r="AZ36">
        <v>0</v>
      </c>
      <c r="BA36">
        <v>0</v>
      </c>
      <c r="BB36">
        <v>0</v>
      </c>
      <c r="BG36" t="s">
        <v>306</v>
      </c>
      <c r="BH36" t="s">
        <v>27</v>
      </c>
      <c r="BI36" t="s">
        <v>27</v>
      </c>
      <c r="BJ36" t="s">
        <v>25</v>
      </c>
      <c r="BK36" t="s">
        <v>25</v>
      </c>
      <c r="BL36" t="s">
        <v>25</v>
      </c>
      <c r="BN36" t="s">
        <v>307</v>
      </c>
      <c r="BP36" t="s">
        <v>25</v>
      </c>
      <c r="BQ36" t="s">
        <v>308</v>
      </c>
      <c r="BS36" t="s">
        <v>122</v>
      </c>
      <c r="BT36" t="s">
        <v>364</v>
      </c>
      <c r="BU36" t="s">
        <v>365</v>
      </c>
      <c r="BV36" t="s">
        <v>366</v>
      </c>
      <c r="BW36" t="s">
        <v>367</v>
      </c>
      <c r="BX36" t="s">
        <v>590</v>
      </c>
      <c r="BY36" t="s">
        <v>593</v>
      </c>
      <c r="BZ36" t="s">
        <v>628</v>
      </c>
      <c r="CA36" t="s">
        <v>653</v>
      </c>
    </row>
    <row r="37" spans="1:79" x14ac:dyDescent="0.3">
      <c r="A37" t="s">
        <v>122</v>
      </c>
      <c r="B37">
        <v>35</v>
      </c>
      <c r="C37" s="93">
        <v>44440</v>
      </c>
      <c r="D37" s="93">
        <v>44440</v>
      </c>
      <c r="E37" s="93">
        <v>44440</v>
      </c>
      <c r="F37" s="93">
        <v>44440</v>
      </c>
      <c r="G37">
        <v>0</v>
      </c>
      <c r="H37">
        <v>0</v>
      </c>
      <c r="I37">
        <v>0</v>
      </c>
      <c r="J37">
        <v>1</v>
      </c>
      <c r="K37">
        <v>0</v>
      </c>
      <c r="L37">
        <v>34023</v>
      </c>
      <c r="M37" s="92">
        <v>9302231427080</v>
      </c>
      <c r="N37" t="s">
        <v>566</v>
      </c>
      <c r="O37" t="s">
        <v>535</v>
      </c>
      <c r="P37" t="s">
        <v>536</v>
      </c>
      <c r="Q37" t="s">
        <v>572</v>
      </c>
      <c r="R37">
        <v>28</v>
      </c>
      <c r="S37">
        <v>1000</v>
      </c>
      <c r="T37">
        <v>1000</v>
      </c>
      <c r="U37">
        <v>0</v>
      </c>
      <c r="V37">
        <v>7130</v>
      </c>
      <c r="W37" t="s">
        <v>671</v>
      </c>
      <c r="X37" t="s">
        <v>329</v>
      </c>
      <c r="Y37">
        <v>2000000</v>
      </c>
      <c r="Z37" t="s">
        <v>117</v>
      </c>
      <c r="AA37" t="s">
        <v>124</v>
      </c>
      <c r="AB37" t="s">
        <v>45</v>
      </c>
      <c r="AC37" t="s">
        <v>45</v>
      </c>
      <c r="AD37" t="s">
        <v>45</v>
      </c>
      <c r="AE37" t="s">
        <v>363</v>
      </c>
      <c r="AF37" t="s">
        <v>154</v>
      </c>
      <c r="AG37" t="s">
        <v>45</v>
      </c>
      <c r="AH37" t="s">
        <v>45</v>
      </c>
      <c r="AI37" t="s">
        <v>45</v>
      </c>
      <c r="AJ37" t="s">
        <v>45</v>
      </c>
      <c r="AK37" t="s">
        <v>45</v>
      </c>
      <c r="AL37" t="s">
        <v>45</v>
      </c>
      <c r="AM37" t="s">
        <v>46</v>
      </c>
      <c r="AN37">
        <v>10000</v>
      </c>
      <c r="AO37" t="s">
        <v>45</v>
      </c>
      <c r="AP37" t="s">
        <v>45</v>
      </c>
      <c r="AQ37">
        <v>0</v>
      </c>
      <c r="AR37" t="s">
        <v>45</v>
      </c>
      <c r="AS37">
        <v>0</v>
      </c>
      <c r="AT37" t="s">
        <v>45</v>
      </c>
      <c r="AU37" t="s">
        <v>6</v>
      </c>
      <c r="AV37" t="s">
        <v>45</v>
      </c>
      <c r="AW37">
        <v>0</v>
      </c>
      <c r="AX37" t="s">
        <v>45</v>
      </c>
      <c r="AY37" t="s">
        <v>37</v>
      </c>
      <c r="AZ37">
        <v>0</v>
      </c>
      <c r="BA37">
        <v>0</v>
      </c>
      <c r="BB37">
        <v>0</v>
      </c>
      <c r="BG37" t="s">
        <v>306</v>
      </c>
      <c r="BH37" t="s">
        <v>27</v>
      </c>
      <c r="BI37" t="s">
        <v>27</v>
      </c>
      <c r="BJ37" t="s">
        <v>25</v>
      </c>
      <c r="BK37" t="s">
        <v>25</v>
      </c>
      <c r="BL37" t="s">
        <v>25</v>
      </c>
      <c r="BN37" t="s">
        <v>307</v>
      </c>
      <c r="BP37" t="s">
        <v>25</v>
      </c>
      <c r="BQ37" t="s">
        <v>308</v>
      </c>
      <c r="BS37" t="s">
        <v>122</v>
      </c>
      <c r="BT37" t="s">
        <v>364</v>
      </c>
      <c r="BU37" t="s">
        <v>365</v>
      </c>
      <c r="BV37" t="s">
        <v>366</v>
      </c>
      <c r="BW37" t="s">
        <v>367</v>
      </c>
      <c r="BX37" t="s">
        <v>590</v>
      </c>
      <c r="BY37" t="s">
        <v>593</v>
      </c>
      <c r="BZ37" t="s">
        <v>629</v>
      </c>
      <c r="CA37" t="s">
        <v>653</v>
      </c>
    </row>
    <row r="38" spans="1:79" x14ac:dyDescent="0.3">
      <c r="A38" t="s">
        <v>122</v>
      </c>
      <c r="B38">
        <v>36</v>
      </c>
      <c r="C38" s="93">
        <v>44440</v>
      </c>
      <c r="D38" s="93">
        <v>44440</v>
      </c>
      <c r="E38" s="93">
        <v>44440</v>
      </c>
      <c r="F38" s="93">
        <v>44440</v>
      </c>
      <c r="G38">
        <v>0</v>
      </c>
      <c r="H38">
        <v>0</v>
      </c>
      <c r="I38">
        <v>0</v>
      </c>
      <c r="J38">
        <v>0</v>
      </c>
      <c r="K38">
        <v>1</v>
      </c>
      <c r="L38">
        <v>32760</v>
      </c>
      <c r="M38" s="92">
        <v>8909095522086</v>
      </c>
      <c r="N38" t="s">
        <v>565</v>
      </c>
      <c r="O38" t="s">
        <v>537</v>
      </c>
      <c r="P38" t="s">
        <v>538</v>
      </c>
      <c r="Q38" t="s">
        <v>569</v>
      </c>
      <c r="R38">
        <v>32</v>
      </c>
      <c r="S38">
        <v>1000</v>
      </c>
      <c r="T38">
        <v>1000</v>
      </c>
      <c r="U38">
        <v>0</v>
      </c>
      <c r="V38">
        <v>7130</v>
      </c>
      <c r="W38" t="s">
        <v>671</v>
      </c>
      <c r="X38" t="s">
        <v>329</v>
      </c>
      <c r="Y38">
        <v>2000000</v>
      </c>
      <c r="Z38" t="s">
        <v>663</v>
      </c>
      <c r="AA38" t="s">
        <v>124</v>
      </c>
      <c r="AB38" t="s">
        <v>45</v>
      </c>
      <c r="AC38" t="s">
        <v>45</v>
      </c>
      <c r="AD38" t="s">
        <v>45</v>
      </c>
      <c r="AE38" t="s">
        <v>363</v>
      </c>
      <c r="AF38" t="s">
        <v>154</v>
      </c>
      <c r="AG38" t="s">
        <v>45</v>
      </c>
      <c r="AH38" t="s">
        <v>45</v>
      </c>
      <c r="AI38" t="s">
        <v>45</v>
      </c>
      <c r="AJ38" t="s">
        <v>45</v>
      </c>
      <c r="AK38" t="s">
        <v>45</v>
      </c>
      <c r="AL38" t="s">
        <v>45</v>
      </c>
      <c r="AM38" t="s">
        <v>45</v>
      </c>
      <c r="AN38">
        <v>0</v>
      </c>
      <c r="AO38" t="s">
        <v>45</v>
      </c>
      <c r="AP38" t="s">
        <v>45</v>
      </c>
      <c r="AQ38">
        <v>0</v>
      </c>
      <c r="AR38" t="s">
        <v>45</v>
      </c>
      <c r="AS38">
        <v>0</v>
      </c>
      <c r="AT38" t="s">
        <v>45</v>
      </c>
      <c r="AU38" t="s">
        <v>6</v>
      </c>
      <c r="AV38" t="s">
        <v>45</v>
      </c>
      <c r="AW38">
        <v>0</v>
      </c>
      <c r="AX38" t="s">
        <v>45</v>
      </c>
      <c r="AY38" t="s">
        <v>37</v>
      </c>
      <c r="AZ38">
        <v>0</v>
      </c>
      <c r="BA38">
        <v>0</v>
      </c>
      <c r="BB38">
        <v>0</v>
      </c>
      <c r="BG38" t="s">
        <v>306</v>
      </c>
      <c r="BH38" t="s">
        <v>27</v>
      </c>
      <c r="BI38" t="s">
        <v>27</v>
      </c>
      <c r="BJ38" t="s">
        <v>25</v>
      </c>
      <c r="BK38" t="s">
        <v>25</v>
      </c>
      <c r="BL38" t="s">
        <v>25</v>
      </c>
      <c r="BN38" t="s">
        <v>307</v>
      </c>
      <c r="BP38" t="s">
        <v>25</v>
      </c>
      <c r="BQ38" t="s">
        <v>308</v>
      </c>
      <c r="BS38" t="s">
        <v>122</v>
      </c>
      <c r="BT38" t="s">
        <v>364</v>
      </c>
      <c r="BU38" t="s">
        <v>365</v>
      </c>
      <c r="BV38" t="s">
        <v>366</v>
      </c>
      <c r="BW38" t="s">
        <v>367</v>
      </c>
      <c r="BX38" t="s">
        <v>590</v>
      </c>
      <c r="BY38" t="s">
        <v>593</v>
      </c>
      <c r="BZ38" t="s">
        <v>630</v>
      </c>
      <c r="CA38" t="s">
        <v>653</v>
      </c>
    </row>
    <row r="39" spans="1:79" x14ac:dyDescent="0.3">
      <c r="A39" t="s">
        <v>122</v>
      </c>
      <c r="B39">
        <v>37</v>
      </c>
      <c r="C39" s="93">
        <v>44440</v>
      </c>
      <c r="D39" s="93">
        <v>44440</v>
      </c>
      <c r="E39" s="93">
        <v>44440</v>
      </c>
      <c r="F39" s="93">
        <v>44440</v>
      </c>
      <c r="G39">
        <v>0</v>
      </c>
      <c r="H39">
        <v>0</v>
      </c>
      <c r="I39">
        <v>1</v>
      </c>
      <c r="J39">
        <v>1</v>
      </c>
      <c r="K39">
        <v>1</v>
      </c>
      <c r="L39">
        <v>33724</v>
      </c>
      <c r="M39" s="92">
        <v>9204301063086</v>
      </c>
      <c r="N39" t="s">
        <v>566</v>
      </c>
      <c r="O39" t="s">
        <v>539</v>
      </c>
      <c r="P39" t="s">
        <v>540</v>
      </c>
      <c r="Q39" t="s">
        <v>570</v>
      </c>
      <c r="R39">
        <v>29</v>
      </c>
      <c r="S39">
        <v>1000</v>
      </c>
      <c r="T39">
        <v>1000</v>
      </c>
      <c r="U39">
        <v>0</v>
      </c>
      <c r="V39">
        <v>7780</v>
      </c>
      <c r="W39" t="s">
        <v>681</v>
      </c>
      <c r="X39" t="s">
        <v>359</v>
      </c>
      <c r="Y39">
        <v>2000000</v>
      </c>
      <c r="Z39" t="s">
        <v>124</v>
      </c>
      <c r="AA39" t="s">
        <v>124</v>
      </c>
      <c r="AB39" t="s">
        <v>46</v>
      </c>
      <c r="AC39" t="s">
        <v>46</v>
      </c>
      <c r="AD39" t="s">
        <v>46</v>
      </c>
      <c r="AE39" t="s">
        <v>363</v>
      </c>
      <c r="AF39" t="s">
        <v>156</v>
      </c>
      <c r="AG39" t="s">
        <v>45</v>
      </c>
      <c r="AH39" t="s">
        <v>45</v>
      </c>
      <c r="AI39" t="s">
        <v>45</v>
      </c>
      <c r="AJ39" t="s">
        <v>45</v>
      </c>
      <c r="AK39" t="s">
        <v>45</v>
      </c>
      <c r="AL39" t="s">
        <v>45</v>
      </c>
      <c r="AM39" t="s">
        <v>45</v>
      </c>
      <c r="AN39">
        <v>0</v>
      </c>
      <c r="AO39" t="s">
        <v>45</v>
      </c>
      <c r="AP39" t="s">
        <v>45</v>
      </c>
      <c r="AQ39">
        <v>0</v>
      </c>
      <c r="AR39" t="s">
        <v>45</v>
      </c>
      <c r="AS39">
        <v>0</v>
      </c>
      <c r="AT39" t="s">
        <v>45</v>
      </c>
      <c r="AU39" t="s">
        <v>6</v>
      </c>
      <c r="AV39" t="s">
        <v>45</v>
      </c>
      <c r="AW39">
        <v>0</v>
      </c>
      <c r="AX39" t="s">
        <v>45</v>
      </c>
      <c r="AY39" t="s">
        <v>37</v>
      </c>
      <c r="AZ39">
        <v>0</v>
      </c>
      <c r="BA39">
        <v>0</v>
      </c>
      <c r="BB39">
        <v>0</v>
      </c>
      <c r="BG39" t="s">
        <v>306</v>
      </c>
      <c r="BH39" t="s">
        <v>27</v>
      </c>
      <c r="BI39" t="s">
        <v>27</v>
      </c>
      <c r="BJ39" t="s">
        <v>25</v>
      </c>
      <c r="BK39" t="s">
        <v>25</v>
      </c>
      <c r="BL39" t="s">
        <v>25</v>
      </c>
      <c r="BN39" t="s">
        <v>307</v>
      </c>
      <c r="BP39" t="s">
        <v>25</v>
      </c>
      <c r="BQ39" t="s">
        <v>308</v>
      </c>
      <c r="BS39" t="s">
        <v>122</v>
      </c>
      <c r="BT39" t="s">
        <v>364</v>
      </c>
      <c r="BU39" t="s">
        <v>365</v>
      </c>
      <c r="BV39" t="s">
        <v>366</v>
      </c>
      <c r="BW39" t="s">
        <v>367</v>
      </c>
      <c r="BX39" t="s">
        <v>590</v>
      </c>
      <c r="BY39" t="s">
        <v>593</v>
      </c>
      <c r="BZ39" t="s">
        <v>631</v>
      </c>
      <c r="CA39" t="s">
        <v>653</v>
      </c>
    </row>
    <row r="40" spans="1:79" x14ac:dyDescent="0.3">
      <c r="A40" t="s">
        <v>122</v>
      </c>
      <c r="B40">
        <v>38</v>
      </c>
      <c r="C40" s="93">
        <v>44440</v>
      </c>
      <c r="D40" s="93">
        <v>44440</v>
      </c>
      <c r="E40" s="93">
        <v>44440</v>
      </c>
      <c r="F40" s="93">
        <v>44440</v>
      </c>
      <c r="G40">
        <v>0</v>
      </c>
      <c r="H40">
        <v>0</v>
      </c>
      <c r="I40">
        <v>2</v>
      </c>
      <c r="J40">
        <v>0</v>
      </c>
      <c r="K40">
        <v>0</v>
      </c>
      <c r="L40">
        <v>25518</v>
      </c>
      <c r="M40" s="92">
        <v>6911116386089</v>
      </c>
      <c r="N40" t="s">
        <v>565</v>
      </c>
      <c r="O40" t="s">
        <v>541</v>
      </c>
      <c r="P40" t="s">
        <v>542</v>
      </c>
      <c r="Q40" t="s">
        <v>571</v>
      </c>
      <c r="R40">
        <v>51</v>
      </c>
      <c r="S40">
        <v>1000</v>
      </c>
      <c r="T40">
        <v>1000</v>
      </c>
      <c r="U40">
        <v>0</v>
      </c>
      <c r="V40">
        <v>3201</v>
      </c>
      <c r="W40" t="s">
        <v>672</v>
      </c>
      <c r="X40" t="s">
        <v>333</v>
      </c>
      <c r="Y40">
        <v>2000000</v>
      </c>
      <c r="Z40" t="s">
        <v>122</v>
      </c>
      <c r="AA40" t="s">
        <v>124</v>
      </c>
      <c r="AB40" t="s">
        <v>45</v>
      </c>
      <c r="AC40" t="s">
        <v>45</v>
      </c>
      <c r="AD40" t="s">
        <v>45</v>
      </c>
      <c r="AE40" t="s">
        <v>363</v>
      </c>
      <c r="AF40" t="s">
        <v>159</v>
      </c>
      <c r="AG40" t="s">
        <v>45</v>
      </c>
      <c r="AH40" t="s">
        <v>45</v>
      </c>
      <c r="AI40" t="s">
        <v>45</v>
      </c>
      <c r="AJ40" t="s">
        <v>45</v>
      </c>
      <c r="AK40" t="s">
        <v>45</v>
      </c>
      <c r="AL40" t="s">
        <v>45</v>
      </c>
      <c r="AM40" t="s">
        <v>45</v>
      </c>
      <c r="AN40">
        <v>0</v>
      </c>
      <c r="AO40" t="s">
        <v>45</v>
      </c>
      <c r="AP40" t="s">
        <v>45</v>
      </c>
      <c r="AQ40">
        <v>0</v>
      </c>
      <c r="AR40" t="s">
        <v>45</v>
      </c>
      <c r="AS40">
        <v>0</v>
      </c>
      <c r="AT40" t="s">
        <v>45</v>
      </c>
      <c r="AU40" t="s">
        <v>6</v>
      </c>
      <c r="AV40" t="s">
        <v>45</v>
      </c>
      <c r="AW40">
        <v>0</v>
      </c>
      <c r="AX40" t="s">
        <v>45</v>
      </c>
      <c r="AY40" t="s">
        <v>37</v>
      </c>
      <c r="AZ40">
        <v>0</v>
      </c>
      <c r="BA40">
        <v>0</v>
      </c>
      <c r="BB40">
        <v>0</v>
      </c>
      <c r="BG40" t="s">
        <v>306</v>
      </c>
      <c r="BH40" t="s">
        <v>27</v>
      </c>
      <c r="BI40" t="s">
        <v>27</v>
      </c>
      <c r="BJ40" t="s">
        <v>25</v>
      </c>
      <c r="BK40" t="s">
        <v>25</v>
      </c>
      <c r="BL40" t="s">
        <v>25</v>
      </c>
      <c r="BN40" t="s">
        <v>307</v>
      </c>
      <c r="BP40" t="s">
        <v>25</v>
      </c>
      <c r="BQ40" t="s">
        <v>308</v>
      </c>
      <c r="BS40" t="s">
        <v>122</v>
      </c>
      <c r="BT40" t="s">
        <v>364</v>
      </c>
      <c r="BU40" t="s">
        <v>365</v>
      </c>
      <c r="BV40" t="s">
        <v>366</v>
      </c>
      <c r="BW40" t="s">
        <v>367</v>
      </c>
      <c r="BX40" t="s">
        <v>590</v>
      </c>
      <c r="BY40" t="s">
        <v>593</v>
      </c>
      <c r="BZ40" t="s">
        <v>632</v>
      </c>
      <c r="CA40" t="s">
        <v>653</v>
      </c>
    </row>
    <row r="41" spans="1:79" x14ac:dyDescent="0.3">
      <c r="A41" t="s">
        <v>122</v>
      </c>
      <c r="B41">
        <v>39</v>
      </c>
      <c r="C41" s="93">
        <v>44440</v>
      </c>
      <c r="D41" s="93">
        <v>44440</v>
      </c>
      <c r="E41" s="93">
        <v>44440</v>
      </c>
      <c r="F41" s="93">
        <v>44440</v>
      </c>
      <c r="G41">
        <v>0</v>
      </c>
      <c r="H41">
        <v>0</v>
      </c>
      <c r="I41">
        <v>1</v>
      </c>
      <c r="J41">
        <v>1</v>
      </c>
      <c r="K41">
        <v>0</v>
      </c>
      <c r="L41">
        <v>23485</v>
      </c>
      <c r="M41" s="92">
        <v>6404180084087</v>
      </c>
      <c r="N41" t="s">
        <v>565</v>
      </c>
      <c r="O41" t="s">
        <v>543</v>
      </c>
      <c r="P41" t="s">
        <v>544</v>
      </c>
      <c r="Q41" t="s">
        <v>571</v>
      </c>
      <c r="R41">
        <v>57</v>
      </c>
      <c r="S41">
        <v>1000</v>
      </c>
      <c r="T41">
        <v>1000</v>
      </c>
      <c r="U41">
        <v>0</v>
      </c>
      <c r="V41">
        <v>3610</v>
      </c>
      <c r="W41" t="s">
        <v>673</v>
      </c>
      <c r="X41" t="s">
        <v>335</v>
      </c>
      <c r="Y41">
        <v>2000000</v>
      </c>
      <c r="Z41" t="s">
        <v>664</v>
      </c>
      <c r="AA41" t="s">
        <v>124</v>
      </c>
      <c r="AB41" t="s">
        <v>45</v>
      </c>
      <c r="AC41" t="s">
        <v>45</v>
      </c>
      <c r="AD41" t="s">
        <v>45</v>
      </c>
      <c r="AE41" t="s">
        <v>363</v>
      </c>
      <c r="AF41" t="s">
        <v>162</v>
      </c>
      <c r="AG41" t="s">
        <v>45</v>
      </c>
      <c r="AH41" t="s">
        <v>45</v>
      </c>
      <c r="AI41" t="s">
        <v>45</v>
      </c>
      <c r="AJ41" t="s">
        <v>45</v>
      </c>
      <c r="AK41" t="s">
        <v>45</v>
      </c>
      <c r="AL41" t="s">
        <v>45</v>
      </c>
      <c r="AM41" t="s">
        <v>45</v>
      </c>
      <c r="AN41">
        <v>0</v>
      </c>
      <c r="AO41" t="s">
        <v>45</v>
      </c>
      <c r="AP41" t="s">
        <v>46</v>
      </c>
      <c r="AQ41">
        <v>20000</v>
      </c>
      <c r="AR41" t="s">
        <v>45</v>
      </c>
      <c r="AS41">
        <v>0</v>
      </c>
      <c r="AT41" t="s">
        <v>45</v>
      </c>
      <c r="AU41" t="s">
        <v>6</v>
      </c>
      <c r="AV41" t="s">
        <v>45</v>
      </c>
      <c r="AW41">
        <v>0</v>
      </c>
      <c r="AX41" t="s">
        <v>45</v>
      </c>
      <c r="AY41" t="s">
        <v>37</v>
      </c>
      <c r="AZ41">
        <v>0</v>
      </c>
      <c r="BA41">
        <v>0</v>
      </c>
      <c r="BB41">
        <v>0</v>
      </c>
      <c r="BG41" t="s">
        <v>306</v>
      </c>
      <c r="BH41" t="s">
        <v>27</v>
      </c>
      <c r="BI41" t="s">
        <v>27</v>
      </c>
      <c r="BJ41" t="s">
        <v>25</v>
      </c>
      <c r="BK41" t="s">
        <v>25</v>
      </c>
      <c r="BL41" t="s">
        <v>25</v>
      </c>
      <c r="BN41" t="s">
        <v>307</v>
      </c>
      <c r="BP41" t="s">
        <v>25</v>
      </c>
      <c r="BQ41" t="s">
        <v>308</v>
      </c>
      <c r="BS41" t="s">
        <v>122</v>
      </c>
      <c r="BT41" t="s">
        <v>364</v>
      </c>
      <c r="BU41" t="s">
        <v>365</v>
      </c>
      <c r="BV41" t="s">
        <v>366</v>
      </c>
      <c r="BW41" t="s">
        <v>367</v>
      </c>
      <c r="BX41" t="s">
        <v>590</v>
      </c>
      <c r="BY41" t="s">
        <v>593</v>
      </c>
      <c r="BZ41" t="s">
        <v>633</v>
      </c>
      <c r="CA41" t="s">
        <v>653</v>
      </c>
    </row>
    <row r="42" spans="1:79" x14ac:dyDescent="0.3">
      <c r="A42" t="s">
        <v>122</v>
      </c>
      <c r="B42">
        <v>40</v>
      </c>
      <c r="C42" s="93">
        <v>44440</v>
      </c>
      <c r="D42" s="93">
        <v>44440</v>
      </c>
      <c r="E42" s="93">
        <v>44440</v>
      </c>
      <c r="F42" s="93">
        <v>44440</v>
      </c>
      <c r="G42">
        <v>0</v>
      </c>
      <c r="H42">
        <v>0</v>
      </c>
      <c r="I42">
        <v>0</v>
      </c>
      <c r="J42">
        <v>2</v>
      </c>
      <c r="K42">
        <v>0</v>
      </c>
      <c r="L42">
        <v>23429</v>
      </c>
      <c r="M42" s="92">
        <v>6402220783080</v>
      </c>
      <c r="N42" t="s">
        <v>566</v>
      </c>
      <c r="O42" t="s">
        <v>545</v>
      </c>
      <c r="P42" t="s">
        <v>546</v>
      </c>
      <c r="Q42" t="s">
        <v>572</v>
      </c>
      <c r="R42">
        <v>57</v>
      </c>
      <c r="S42">
        <v>1000</v>
      </c>
      <c r="T42">
        <v>1000</v>
      </c>
      <c r="U42">
        <v>0</v>
      </c>
      <c r="V42">
        <v>3610</v>
      </c>
      <c r="W42" t="s">
        <v>674</v>
      </c>
      <c r="X42" t="s">
        <v>337</v>
      </c>
      <c r="Y42">
        <v>2000000</v>
      </c>
      <c r="Z42" t="s">
        <v>148</v>
      </c>
      <c r="AA42" t="s">
        <v>124</v>
      </c>
      <c r="AB42" t="s">
        <v>45</v>
      </c>
      <c r="AC42" t="s">
        <v>45</v>
      </c>
      <c r="AD42" t="s">
        <v>45</v>
      </c>
      <c r="AE42" t="s">
        <v>363</v>
      </c>
      <c r="AF42" t="s">
        <v>165</v>
      </c>
      <c r="AG42" t="s">
        <v>45</v>
      </c>
      <c r="AH42" t="s">
        <v>45</v>
      </c>
      <c r="AI42" t="s">
        <v>45</v>
      </c>
      <c r="AJ42" t="s">
        <v>45</v>
      </c>
      <c r="AK42" t="s">
        <v>46</v>
      </c>
      <c r="AL42" t="s">
        <v>45</v>
      </c>
      <c r="AM42" t="s">
        <v>45</v>
      </c>
      <c r="AN42">
        <v>0</v>
      </c>
      <c r="AO42" t="s">
        <v>45</v>
      </c>
      <c r="AP42" t="s">
        <v>45</v>
      </c>
      <c r="AQ42">
        <v>0</v>
      </c>
      <c r="AR42" t="s">
        <v>45</v>
      </c>
      <c r="AS42">
        <v>0</v>
      </c>
      <c r="AT42" t="s">
        <v>45</v>
      </c>
      <c r="AU42" t="s">
        <v>6</v>
      </c>
      <c r="AV42" t="s">
        <v>45</v>
      </c>
      <c r="AW42">
        <v>0</v>
      </c>
      <c r="AX42" t="s">
        <v>45</v>
      </c>
      <c r="AY42" t="s">
        <v>37</v>
      </c>
      <c r="AZ42">
        <v>0</v>
      </c>
      <c r="BA42">
        <v>0</v>
      </c>
      <c r="BB42">
        <v>0</v>
      </c>
      <c r="BG42" t="s">
        <v>306</v>
      </c>
      <c r="BH42" t="s">
        <v>27</v>
      </c>
      <c r="BI42" t="s">
        <v>27</v>
      </c>
      <c r="BJ42" t="s">
        <v>25</v>
      </c>
      <c r="BK42" t="s">
        <v>25</v>
      </c>
      <c r="BL42" t="s">
        <v>25</v>
      </c>
      <c r="BN42" t="s">
        <v>307</v>
      </c>
      <c r="BP42" t="s">
        <v>25</v>
      </c>
      <c r="BQ42" t="s">
        <v>308</v>
      </c>
      <c r="BS42" t="s">
        <v>122</v>
      </c>
      <c r="BT42" t="s">
        <v>364</v>
      </c>
      <c r="BU42" t="s">
        <v>365</v>
      </c>
      <c r="BV42" t="s">
        <v>366</v>
      </c>
      <c r="BW42" t="s">
        <v>367</v>
      </c>
      <c r="BX42" t="s">
        <v>590</v>
      </c>
      <c r="BY42" t="s">
        <v>593</v>
      </c>
      <c r="BZ42" t="s">
        <v>634</v>
      </c>
      <c r="CA42" t="s">
        <v>653</v>
      </c>
    </row>
    <row r="43" spans="1:79" x14ac:dyDescent="0.3">
      <c r="A43" t="s">
        <v>122</v>
      </c>
      <c r="B43">
        <v>41</v>
      </c>
      <c r="C43" s="93">
        <v>44440</v>
      </c>
      <c r="D43" s="93">
        <v>44440</v>
      </c>
      <c r="E43" s="93">
        <v>44440</v>
      </c>
      <c r="F43" s="93">
        <v>44440</v>
      </c>
      <c r="G43">
        <v>0</v>
      </c>
      <c r="H43">
        <v>0</v>
      </c>
      <c r="I43">
        <v>0</v>
      </c>
      <c r="J43">
        <v>0</v>
      </c>
      <c r="K43">
        <v>0</v>
      </c>
      <c r="L43">
        <v>21825</v>
      </c>
      <c r="M43" s="92">
        <v>5910025434080</v>
      </c>
      <c r="N43" t="s">
        <v>566</v>
      </c>
      <c r="O43" t="s">
        <v>547</v>
      </c>
      <c r="P43" t="s">
        <v>548</v>
      </c>
      <c r="Q43" t="s">
        <v>572</v>
      </c>
      <c r="R43">
        <v>61</v>
      </c>
      <c r="S43">
        <v>1000</v>
      </c>
      <c r="T43">
        <v>1000</v>
      </c>
      <c r="U43">
        <v>0</v>
      </c>
      <c r="V43">
        <v>2193</v>
      </c>
      <c r="W43" t="s">
        <v>675</v>
      </c>
      <c r="X43" t="s">
        <v>340</v>
      </c>
      <c r="Y43">
        <v>2000000</v>
      </c>
      <c r="Z43" t="s">
        <v>124</v>
      </c>
      <c r="AA43" t="s">
        <v>124</v>
      </c>
      <c r="AB43" t="s">
        <v>45</v>
      </c>
      <c r="AC43" t="s">
        <v>45</v>
      </c>
      <c r="AD43" t="s">
        <v>45</v>
      </c>
      <c r="AE43" t="s">
        <v>363</v>
      </c>
      <c r="AF43" t="s">
        <v>168</v>
      </c>
      <c r="AG43" t="s">
        <v>45</v>
      </c>
      <c r="AH43" t="s">
        <v>45</v>
      </c>
      <c r="AI43" t="s">
        <v>45</v>
      </c>
      <c r="AJ43" t="s">
        <v>45</v>
      </c>
      <c r="AK43" t="s">
        <v>45</v>
      </c>
      <c r="AL43" t="s">
        <v>45</v>
      </c>
      <c r="AM43" t="s">
        <v>45</v>
      </c>
      <c r="AN43">
        <v>0</v>
      </c>
      <c r="AO43" t="s">
        <v>45</v>
      </c>
      <c r="AP43" t="s">
        <v>45</v>
      </c>
      <c r="AQ43">
        <v>0</v>
      </c>
      <c r="AR43" t="s">
        <v>45</v>
      </c>
      <c r="AS43">
        <v>0</v>
      </c>
      <c r="AT43" t="s">
        <v>45</v>
      </c>
      <c r="AU43" t="s">
        <v>6</v>
      </c>
      <c r="AV43" t="s">
        <v>45</v>
      </c>
      <c r="AW43">
        <v>0</v>
      </c>
      <c r="AX43" t="s">
        <v>45</v>
      </c>
      <c r="AY43" t="s">
        <v>37</v>
      </c>
      <c r="AZ43">
        <v>0</v>
      </c>
      <c r="BA43">
        <v>0</v>
      </c>
      <c r="BB43">
        <v>0</v>
      </c>
      <c r="BG43" t="s">
        <v>306</v>
      </c>
      <c r="BH43" t="s">
        <v>27</v>
      </c>
      <c r="BI43" t="s">
        <v>27</v>
      </c>
      <c r="BJ43" t="s">
        <v>25</v>
      </c>
      <c r="BK43" t="s">
        <v>25</v>
      </c>
      <c r="BL43" t="s">
        <v>25</v>
      </c>
      <c r="BN43" t="s">
        <v>307</v>
      </c>
      <c r="BP43" t="s">
        <v>25</v>
      </c>
      <c r="BQ43" t="s">
        <v>308</v>
      </c>
      <c r="BS43" t="s">
        <v>122</v>
      </c>
      <c r="BT43" t="s">
        <v>364</v>
      </c>
      <c r="BU43" t="s">
        <v>365</v>
      </c>
      <c r="BV43" t="s">
        <v>366</v>
      </c>
      <c r="BW43" t="s">
        <v>367</v>
      </c>
      <c r="BX43" t="s">
        <v>590</v>
      </c>
      <c r="BY43" t="s">
        <v>593</v>
      </c>
      <c r="BZ43" t="s">
        <v>635</v>
      </c>
      <c r="CA43" t="s">
        <v>653</v>
      </c>
    </row>
    <row r="44" spans="1:79" x14ac:dyDescent="0.3">
      <c r="A44" t="s">
        <v>122</v>
      </c>
      <c r="B44">
        <v>42</v>
      </c>
      <c r="C44" s="93">
        <v>44440</v>
      </c>
      <c r="D44" s="93">
        <v>44440</v>
      </c>
      <c r="E44" s="93">
        <v>44440</v>
      </c>
      <c r="F44" s="93">
        <v>44440</v>
      </c>
      <c r="G44">
        <v>0</v>
      </c>
      <c r="H44">
        <v>0</v>
      </c>
      <c r="I44">
        <v>1</v>
      </c>
      <c r="J44">
        <v>0</v>
      </c>
      <c r="K44">
        <v>0</v>
      </c>
      <c r="L44">
        <v>21729</v>
      </c>
      <c r="M44" s="92">
        <v>5906280663082</v>
      </c>
      <c r="N44" t="s">
        <v>565</v>
      </c>
      <c r="O44" t="s">
        <v>549</v>
      </c>
      <c r="P44" t="s">
        <v>550</v>
      </c>
      <c r="Q44" t="s">
        <v>569</v>
      </c>
      <c r="R44">
        <v>62</v>
      </c>
      <c r="S44">
        <v>1000</v>
      </c>
      <c r="T44">
        <v>1000</v>
      </c>
      <c r="U44">
        <v>0</v>
      </c>
      <c r="V44">
        <v>2193</v>
      </c>
      <c r="W44" t="s">
        <v>682</v>
      </c>
      <c r="X44" t="s">
        <v>329</v>
      </c>
      <c r="Y44">
        <v>2000000</v>
      </c>
      <c r="Z44" t="s">
        <v>665</v>
      </c>
      <c r="AA44" t="s">
        <v>124</v>
      </c>
      <c r="AB44" t="s">
        <v>45</v>
      </c>
      <c r="AC44" t="s">
        <v>45</v>
      </c>
      <c r="AD44" t="s">
        <v>45</v>
      </c>
      <c r="AE44" t="s">
        <v>363</v>
      </c>
      <c r="AF44" t="s">
        <v>171</v>
      </c>
      <c r="AG44" t="s">
        <v>45</v>
      </c>
      <c r="AH44" t="s">
        <v>45</v>
      </c>
      <c r="AI44" t="s">
        <v>45</v>
      </c>
      <c r="AJ44" t="s">
        <v>45</v>
      </c>
      <c r="AK44" t="s">
        <v>45</v>
      </c>
      <c r="AL44" t="s">
        <v>45</v>
      </c>
      <c r="AM44" t="s">
        <v>45</v>
      </c>
      <c r="AN44">
        <v>0</v>
      </c>
      <c r="AO44" t="s">
        <v>45</v>
      </c>
      <c r="AP44" t="s">
        <v>45</v>
      </c>
      <c r="AQ44">
        <v>0</v>
      </c>
      <c r="AR44" t="s">
        <v>45</v>
      </c>
      <c r="AS44">
        <v>0</v>
      </c>
      <c r="AT44" t="s">
        <v>45</v>
      </c>
      <c r="AU44" t="s">
        <v>6</v>
      </c>
      <c r="AV44" t="s">
        <v>45</v>
      </c>
      <c r="AW44">
        <v>0</v>
      </c>
      <c r="AX44" t="s">
        <v>45</v>
      </c>
      <c r="AY44" t="s">
        <v>37</v>
      </c>
      <c r="AZ44">
        <v>0</v>
      </c>
      <c r="BA44">
        <v>0</v>
      </c>
      <c r="BB44">
        <v>0</v>
      </c>
      <c r="BG44" t="s">
        <v>306</v>
      </c>
      <c r="BH44" t="s">
        <v>27</v>
      </c>
      <c r="BI44" t="s">
        <v>27</v>
      </c>
      <c r="BJ44" t="s">
        <v>25</v>
      </c>
      <c r="BK44" t="s">
        <v>25</v>
      </c>
      <c r="BL44" t="s">
        <v>25</v>
      </c>
      <c r="BN44" t="s">
        <v>307</v>
      </c>
      <c r="BP44" t="s">
        <v>25</v>
      </c>
      <c r="BQ44" t="s">
        <v>308</v>
      </c>
      <c r="BS44" t="s">
        <v>122</v>
      </c>
      <c r="BT44" t="s">
        <v>364</v>
      </c>
      <c r="BU44" t="s">
        <v>365</v>
      </c>
      <c r="BV44" t="s">
        <v>366</v>
      </c>
      <c r="BW44" t="s">
        <v>367</v>
      </c>
      <c r="BX44" t="s">
        <v>590</v>
      </c>
      <c r="BY44" t="s">
        <v>593</v>
      </c>
      <c r="BZ44" t="s">
        <v>636</v>
      </c>
      <c r="CA44" t="s">
        <v>653</v>
      </c>
    </row>
    <row r="45" spans="1:79" x14ac:dyDescent="0.3">
      <c r="A45" t="s">
        <v>122</v>
      </c>
      <c r="B45">
        <v>43</v>
      </c>
      <c r="C45" s="93">
        <v>44440</v>
      </c>
      <c r="D45" s="93">
        <v>44440</v>
      </c>
      <c r="E45" s="93">
        <v>44440</v>
      </c>
      <c r="F45" s="93">
        <v>44440</v>
      </c>
      <c r="G45">
        <v>0</v>
      </c>
      <c r="H45">
        <v>0</v>
      </c>
      <c r="I45">
        <v>0</v>
      </c>
      <c r="J45">
        <v>1</v>
      </c>
      <c r="K45">
        <v>0</v>
      </c>
      <c r="L45">
        <v>21239</v>
      </c>
      <c r="M45" s="92">
        <v>5802235160086</v>
      </c>
      <c r="N45" t="s">
        <v>566</v>
      </c>
      <c r="O45" t="s">
        <v>551</v>
      </c>
      <c r="P45" t="s">
        <v>45</v>
      </c>
      <c r="Q45" t="s">
        <v>569</v>
      </c>
      <c r="R45">
        <v>63</v>
      </c>
      <c r="S45">
        <v>1000</v>
      </c>
      <c r="T45">
        <v>1000</v>
      </c>
      <c r="U45">
        <v>0</v>
      </c>
      <c r="V45">
        <v>2193</v>
      </c>
      <c r="W45" t="s">
        <v>660</v>
      </c>
      <c r="X45" t="s">
        <v>323</v>
      </c>
      <c r="Y45">
        <v>2000000</v>
      </c>
      <c r="Z45" t="s">
        <v>151</v>
      </c>
      <c r="AA45" t="s">
        <v>124</v>
      </c>
      <c r="AB45" t="s">
        <v>45</v>
      </c>
      <c r="AC45" t="s">
        <v>45</v>
      </c>
      <c r="AD45" t="s">
        <v>45</v>
      </c>
      <c r="AE45" t="s">
        <v>363</v>
      </c>
      <c r="AF45" t="s">
        <v>174</v>
      </c>
      <c r="AG45" t="s">
        <v>45</v>
      </c>
      <c r="AH45" t="s">
        <v>45</v>
      </c>
      <c r="AI45" t="s">
        <v>45</v>
      </c>
      <c r="AJ45" t="s">
        <v>45</v>
      </c>
      <c r="AK45" t="s">
        <v>45</v>
      </c>
      <c r="AL45" t="s">
        <v>45</v>
      </c>
      <c r="AM45" t="s">
        <v>45</v>
      </c>
      <c r="AN45">
        <v>0</v>
      </c>
      <c r="AO45" t="s">
        <v>45</v>
      </c>
      <c r="AP45" t="s">
        <v>45</v>
      </c>
      <c r="AQ45">
        <v>0</v>
      </c>
      <c r="AR45" t="s">
        <v>45</v>
      </c>
      <c r="AS45">
        <v>0</v>
      </c>
      <c r="AT45" t="s">
        <v>45</v>
      </c>
      <c r="AU45" t="s">
        <v>6</v>
      </c>
      <c r="AV45" t="s">
        <v>45</v>
      </c>
      <c r="AW45">
        <v>0</v>
      </c>
      <c r="AX45" t="s">
        <v>45</v>
      </c>
      <c r="AY45" t="s">
        <v>37</v>
      </c>
      <c r="AZ45">
        <v>0</v>
      </c>
      <c r="BA45">
        <v>0</v>
      </c>
      <c r="BB45">
        <v>0</v>
      </c>
      <c r="BG45" t="s">
        <v>306</v>
      </c>
      <c r="BH45" t="s">
        <v>27</v>
      </c>
      <c r="BI45" t="s">
        <v>27</v>
      </c>
      <c r="BJ45" t="s">
        <v>25</v>
      </c>
      <c r="BK45" t="s">
        <v>25</v>
      </c>
      <c r="BL45" t="s">
        <v>25</v>
      </c>
      <c r="BN45" t="s">
        <v>307</v>
      </c>
      <c r="BP45" t="s">
        <v>25</v>
      </c>
      <c r="BQ45" t="s">
        <v>308</v>
      </c>
      <c r="BS45" t="s">
        <v>122</v>
      </c>
      <c r="BT45" t="s">
        <v>364</v>
      </c>
      <c r="BU45" t="s">
        <v>365</v>
      </c>
      <c r="BV45" t="s">
        <v>366</v>
      </c>
      <c r="BW45" t="s">
        <v>367</v>
      </c>
      <c r="BX45" t="s">
        <v>590</v>
      </c>
      <c r="BY45" t="s">
        <v>593</v>
      </c>
      <c r="BZ45" t="s">
        <v>637</v>
      </c>
      <c r="CA45" t="s">
        <v>653</v>
      </c>
    </row>
    <row r="46" spans="1:79" x14ac:dyDescent="0.3">
      <c r="A46" t="s">
        <v>122</v>
      </c>
      <c r="B46">
        <v>44</v>
      </c>
      <c r="C46" s="93">
        <v>44440</v>
      </c>
      <c r="D46" s="93">
        <v>44440</v>
      </c>
      <c r="E46" s="93">
        <v>44440</v>
      </c>
      <c r="F46" s="93">
        <v>44440</v>
      </c>
      <c r="G46">
        <v>0</v>
      </c>
      <c r="H46">
        <v>0</v>
      </c>
      <c r="I46">
        <v>0</v>
      </c>
      <c r="J46">
        <v>0</v>
      </c>
      <c r="K46">
        <v>1</v>
      </c>
      <c r="L46">
        <v>26820</v>
      </c>
      <c r="M46" s="92">
        <v>7306050787088</v>
      </c>
      <c r="N46" t="s">
        <v>565</v>
      </c>
      <c r="O46" t="s">
        <v>552</v>
      </c>
      <c r="P46" t="s">
        <v>553</v>
      </c>
      <c r="Q46" t="s">
        <v>569</v>
      </c>
      <c r="R46">
        <v>48</v>
      </c>
      <c r="S46">
        <v>1000</v>
      </c>
      <c r="T46">
        <v>1000</v>
      </c>
      <c r="U46">
        <v>0</v>
      </c>
      <c r="V46">
        <v>7130</v>
      </c>
      <c r="W46" t="s">
        <v>671</v>
      </c>
      <c r="X46" t="s">
        <v>329</v>
      </c>
      <c r="Y46">
        <v>2000000</v>
      </c>
      <c r="Z46" t="s">
        <v>93</v>
      </c>
      <c r="AA46" t="s">
        <v>124</v>
      </c>
      <c r="AB46" t="s">
        <v>45</v>
      </c>
      <c r="AC46" t="s">
        <v>45</v>
      </c>
      <c r="AD46" t="s">
        <v>45</v>
      </c>
      <c r="AE46" t="s">
        <v>363</v>
      </c>
      <c r="AF46" t="s">
        <v>177</v>
      </c>
      <c r="AG46" t="s">
        <v>45</v>
      </c>
      <c r="AH46" t="s">
        <v>45</v>
      </c>
      <c r="AI46" t="s">
        <v>45</v>
      </c>
      <c r="AJ46" t="s">
        <v>45</v>
      </c>
      <c r="AK46" t="s">
        <v>45</v>
      </c>
      <c r="AL46" t="s">
        <v>45</v>
      </c>
      <c r="AM46" t="s">
        <v>45</v>
      </c>
      <c r="AN46">
        <v>0</v>
      </c>
      <c r="AO46" t="s">
        <v>45</v>
      </c>
      <c r="AP46" t="s">
        <v>45</v>
      </c>
      <c r="AQ46">
        <v>0</v>
      </c>
      <c r="AR46" t="s">
        <v>45</v>
      </c>
      <c r="AS46">
        <v>0</v>
      </c>
      <c r="AT46" t="s">
        <v>45</v>
      </c>
      <c r="AU46" t="s">
        <v>6</v>
      </c>
      <c r="AV46" t="s">
        <v>45</v>
      </c>
      <c r="AW46">
        <v>0</v>
      </c>
      <c r="AX46" t="s">
        <v>45</v>
      </c>
      <c r="AY46" t="s">
        <v>37</v>
      </c>
      <c r="AZ46">
        <v>0</v>
      </c>
      <c r="BA46">
        <v>0</v>
      </c>
      <c r="BB46">
        <v>0</v>
      </c>
      <c r="BG46" t="s">
        <v>306</v>
      </c>
      <c r="BH46" t="s">
        <v>27</v>
      </c>
      <c r="BI46" t="s">
        <v>27</v>
      </c>
      <c r="BJ46" t="s">
        <v>25</v>
      </c>
      <c r="BK46" t="s">
        <v>25</v>
      </c>
      <c r="BL46" t="s">
        <v>25</v>
      </c>
      <c r="BN46" t="s">
        <v>307</v>
      </c>
      <c r="BP46" t="s">
        <v>25</v>
      </c>
      <c r="BQ46" t="s">
        <v>308</v>
      </c>
      <c r="BS46" t="s">
        <v>122</v>
      </c>
      <c r="BT46" t="s">
        <v>364</v>
      </c>
      <c r="BU46" t="s">
        <v>365</v>
      </c>
      <c r="BV46" t="s">
        <v>366</v>
      </c>
      <c r="BW46" t="s">
        <v>367</v>
      </c>
      <c r="BX46" t="s">
        <v>590</v>
      </c>
      <c r="BY46" t="s">
        <v>593</v>
      </c>
      <c r="BZ46" t="s">
        <v>638</v>
      </c>
      <c r="CA46" t="s">
        <v>653</v>
      </c>
    </row>
    <row r="47" spans="1:79" x14ac:dyDescent="0.3">
      <c r="A47" t="s">
        <v>122</v>
      </c>
      <c r="B47">
        <v>45</v>
      </c>
      <c r="C47" s="93">
        <v>44440</v>
      </c>
      <c r="D47" s="93">
        <v>44440</v>
      </c>
      <c r="E47" s="93">
        <v>44440</v>
      </c>
      <c r="F47" s="93">
        <v>44440</v>
      </c>
      <c r="G47">
        <v>0</v>
      </c>
      <c r="H47">
        <v>0</v>
      </c>
      <c r="I47">
        <v>1</v>
      </c>
      <c r="J47">
        <v>1</v>
      </c>
      <c r="K47">
        <v>1</v>
      </c>
      <c r="L47">
        <v>25656</v>
      </c>
      <c r="M47" s="92">
        <v>7003290514089</v>
      </c>
      <c r="N47" t="s">
        <v>565</v>
      </c>
      <c r="O47" t="s">
        <v>554</v>
      </c>
      <c r="P47" t="s">
        <v>555</v>
      </c>
      <c r="Q47" t="s">
        <v>572</v>
      </c>
      <c r="R47">
        <v>51</v>
      </c>
      <c r="S47">
        <v>1000</v>
      </c>
      <c r="T47">
        <v>1000</v>
      </c>
      <c r="U47">
        <v>0</v>
      </c>
      <c r="V47">
        <v>2193</v>
      </c>
      <c r="W47" t="s">
        <v>660</v>
      </c>
      <c r="X47" t="s">
        <v>323</v>
      </c>
      <c r="Y47">
        <v>2000000</v>
      </c>
      <c r="Z47" t="s">
        <v>124</v>
      </c>
      <c r="AA47" t="s">
        <v>124</v>
      </c>
      <c r="AB47" t="s">
        <v>45</v>
      </c>
      <c r="AC47" t="s">
        <v>45</v>
      </c>
      <c r="AD47" t="s">
        <v>45</v>
      </c>
      <c r="AE47" t="s">
        <v>363</v>
      </c>
      <c r="AF47" t="s">
        <v>180</v>
      </c>
      <c r="AG47" t="s">
        <v>45</v>
      </c>
      <c r="AH47" t="s">
        <v>45</v>
      </c>
      <c r="AI47" t="s">
        <v>45</v>
      </c>
      <c r="AJ47" t="s">
        <v>45</v>
      </c>
      <c r="AK47" t="s">
        <v>45</v>
      </c>
      <c r="AL47" t="s">
        <v>45</v>
      </c>
      <c r="AM47" t="s">
        <v>45</v>
      </c>
      <c r="AN47">
        <v>0</v>
      </c>
      <c r="AO47" t="s">
        <v>45</v>
      </c>
      <c r="AP47" t="s">
        <v>45</v>
      </c>
      <c r="AQ47">
        <v>0</v>
      </c>
      <c r="AR47" t="s">
        <v>45</v>
      </c>
      <c r="AS47">
        <v>0</v>
      </c>
      <c r="AT47" t="s">
        <v>45</v>
      </c>
      <c r="AU47" t="s">
        <v>6</v>
      </c>
      <c r="AV47" t="s">
        <v>45</v>
      </c>
      <c r="AW47">
        <v>0</v>
      </c>
      <c r="AX47" t="s">
        <v>45</v>
      </c>
      <c r="AY47" t="s">
        <v>37</v>
      </c>
      <c r="AZ47">
        <v>0</v>
      </c>
      <c r="BA47">
        <v>0</v>
      </c>
      <c r="BB47">
        <v>0</v>
      </c>
      <c r="BG47" t="s">
        <v>306</v>
      </c>
      <c r="BH47" t="s">
        <v>27</v>
      </c>
      <c r="BI47" t="s">
        <v>27</v>
      </c>
      <c r="BJ47" t="s">
        <v>25</v>
      </c>
      <c r="BK47" t="s">
        <v>25</v>
      </c>
      <c r="BL47" t="s">
        <v>25</v>
      </c>
      <c r="BN47" t="s">
        <v>307</v>
      </c>
      <c r="BP47" t="s">
        <v>25</v>
      </c>
      <c r="BQ47" t="s">
        <v>308</v>
      </c>
      <c r="BS47" t="s">
        <v>122</v>
      </c>
      <c r="BT47" t="s">
        <v>364</v>
      </c>
      <c r="BU47" t="s">
        <v>365</v>
      </c>
      <c r="BV47" t="s">
        <v>366</v>
      </c>
      <c r="BW47" t="s">
        <v>367</v>
      </c>
      <c r="BX47" t="s">
        <v>590</v>
      </c>
      <c r="BY47" t="s">
        <v>593</v>
      </c>
      <c r="BZ47" t="s">
        <v>639</v>
      </c>
      <c r="CA47" t="s">
        <v>653</v>
      </c>
    </row>
    <row r="48" spans="1:79" x14ac:dyDescent="0.3">
      <c r="A48" t="s">
        <v>122</v>
      </c>
      <c r="B48">
        <v>46</v>
      </c>
      <c r="C48" s="93">
        <v>44440</v>
      </c>
      <c r="D48" s="93">
        <v>44440</v>
      </c>
      <c r="E48" s="93">
        <v>44440</v>
      </c>
      <c r="F48" s="93">
        <v>44440</v>
      </c>
      <c r="G48">
        <v>0</v>
      </c>
      <c r="H48">
        <v>0</v>
      </c>
      <c r="I48">
        <v>2</v>
      </c>
      <c r="J48">
        <v>0</v>
      </c>
      <c r="K48">
        <v>0</v>
      </c>
      <c r="L48">
        <v>33148</v>
      </c>
      <c r="M48" s="92">
        <v>9010020757084</v>
      </c>
      <c r="N48" t="s">
        <v>565</v>
      </c>
      <c r="O48" t="s">
        <v>556</v>
      </c>
      <c r="P48" t="s">
        <v>557</v>
      </c>
      <c r="Q48" t="s">
        <v>569</v>
      </c>
      <c r="R48">
        <v>30</v>
      </c>
      <c r="S48">
        <v>1000</v>
      </c>
      <c r="T48">
        <v>1000</v>
      </c>
      <c r="U48">
        <v>0</v>
      </c>
      <c r="V48">
        <v>2170</v>
      </c>
      <c r="W48" t="s">
        <v>659</v>
      </c>
      <c r="X48" t="s">
        <v>303</v>
      </c>
      <c r="Y48">
        <v>2000000</v>
      </c>
      <c r="Z48" t="s">
        <v>124</v>
      </c>
      <c r="AA48" t="s">
        <v>124</v>
      </c>
      <c r="AB48" t="s">
        <v>45</v>
      </c>
      <c r="AC48" t="s">
        <v>45</v>
      </c>
      <c r="AD48" t="s">
        <v>45</v>
      </c>
      <c r="AE48" t="s">
        <v>363</v>
      </c>
      <c r="AF48" t="s">
        <v>183</v>
      </c>
      <c r="AG48" t="s">
        <v>45</v>
      </c>
      <c r="AH48" t="s">
        <v>45</v>
      </c>
      <c r="AI48" t="s">
        <v>45</v>
      </c>
      <c r="AJ48" t="s">
        <v>45</v>
      </c>
      <c r="AK48" t="s">
        <v>45</v>
      </c>
      <c r="AL48" t="s">
        <v>45</v>
      </c>
      <c r="AM48" t="s">
        <v>45</v>
      </c>
      <c r="AN48">
        <v>0</v>
      </c>
      <c r="AO48" t="s">
        <v>45</v>
      </c>
      <c r="AP48" t="s">
        <v>45</v>
      </c>
      <c r="AQ48">
        <v>0</v>
      </c>
      <c r="AR48" t="s">
        <v>45</v>
      </c>
      <c r="AS48">
        <v>0</v>
      </c>
      <c r="AT48" t="s">
        <v>45</v>
      </c>
      <c r="AU48" t="s">
        <v>6</v>
      </c>
      <c r="AV48" t="s">
        <v>45</v>
      </c>
      <c r="AW48">
        <v>0</v>
      </c>
      <c r="AX48" t="s">
        <v>45</v>
      </c>
      <c r="AY48" t="s">
        <v>37</v>
      </c>
      <c r="AZ48">
        <v>0</v>
      </c>
      <c r="BA48">
        <v>0</v>
      </c>
      <c r="BB48">
        <v>0</v>
      </c>
      <c r="BG48" t="s">
        <v>306</v>
      </c>
      <c r="BH48" t="s">
        <v>27</v>
      </c>
      <c r="BI48" t="s">
        <v>27</v>
      </c>
      <c r="BJ48" t="s">
        <v>25</v>
      </c>
      <c r="BK48" t="s">
        <v>25</v>
      </c>
      <c r="BL48" t="s">
        <v>25</v>
      </c>
      <c r="BN48" t="s">
        <v>307</v>
      </c>
      <c r="BP48" t="s">
        <v>25</v>
      </c>
      <c r="BQ48" t="s">
        <v>308</v>
      </c>
      <c r="BS48" t="s">
        <v>122</v>
      </c>
      <c r="BT48" t="s">
        <v>364</v>
      </c>
      <c r="BU48" t="s">
        <v>365</v>
      </c>
      <c r="BV48" t="s">
        <v>366</v>
      </c>
      <c r="BW48" t="s">
        <v>367</v>
      </c>
      <c r="BX48" t="s">
        <v>590</v>
      </c>
      <c r="BY48" t="s">
        <v>593</v>
      </c>
      <c r="BZ48" t="s">
        <v>640</v>
      </c>
      <c r="CA48" t="s">
        <v>653</v>
      </c>
    </row>
    <row r="49" spans="1:79" x14ac:dyDescent="0.3">
      <c r="A49" t="s">
        <v>122</v>
      </c>
      <c r="B49">
        <v>47</v>
      </c>
      <c r="C49" s="93">
        <v>44440</v>
      </c>
      <c r="D49" s="93">
        <v>44440</v>
      </c>
      <c r="E49" s="93">
        <v>44440</v>
      </c>
      <c r="F49" s="93">
        <v>44440</v>
      </c>
      <c r="G49">
        <v>0</v>
      </c>
      <c r="H49">
        <v>0</v>
      </c>
      <c r="I49">
        <v>1</v>
      </c>
      <c r="J49">
        <v>1</v>
      </c>
      <c r="K49">
        <v>0</v>
      </c>
      <c r="L49">
        <v>29500</v>
      </c>
      <c r="M49" s="92">
        <v>8010060581080</v>
      </c>
      <c r="N49" t="s">
        <v>565</v>
      </c>
      <c r="O49" t="s">
        <v>558</v>
      </c>
      <c r="P49" t="s">
        <v>559</v>
      </c>
      <c r="Q49" t="s">
        <v>570</v>
      </c>
      <c r="R49">
        <v>40</v>
      </c>
      <c r="S49">
        <v>1000</v>
      </c>
      <c r="T49">
        <v>1000</v>
      </c>
      <c r="U49">
        <v>0</v>
      </c>
      <c r="V49">
        <v>2193</v>
      </c>
      <c r="W49" t="s">
        <v>660</v>
      </c>
      <c r="X49" t="s">
        <v>323</v>
      </c>
      <c r="Y49">
        <v>2000000</v>
      </c>
      <c r="Z49" t="s">
        <v>124</v>
      </c>
      <c r="AA49" t="s">
        <v>124</v>
      </c>
      <c r="AB49" t="s">
        <v>45</v>
      </c>
      <c r="AC49" t="s">
        <v>45</v>
      </c>
      <c r="AD49" t="s">
        <v>45</v>
      </c>
      <c r="AE49" t="s">
        <v>363</v>
      </c>
      <c r="AF49" t="s">
        <v>186</v>
      </c>
      <c r="AG49" t="s">
        <v>45</v>
      </c>
      <c r="AH49" t="s">
        <v>45</v>
      </c>
      <c r="AI49" t="s">
        <v>45</v>
      </c>
      <c r="AJ49" t="s">
        <v>45</v>
      </c>
      <c r="AK49" t="s">
        <v>45</v>
      </c>
      <c r="AL49" t="s">
        <v>45</v>
      </c>
      <c r="AM49" t="s">
        <v>45</v>
      </c>
      <c r="AN49">
        <v>0</v>
      </c>
      <c r="AO49" t="s">
        <v>45</v>
      </c>
      <c r="AP49" t="s">
        <v>45</v>
      </c>
      <c r="AQ49">
        <v>0</v>
      </c>
      <c r="AR49" t="s">
        <v>45</v>
      </c>
      <c r="AS49">
        <v>0</v>
      </c>
      <c r="AT49" t="s">
        <v>45</v>
      </c>
      <c r="AU49" t="s">
        <v>6</v>
      </c>
      <c r="AV49" t="s">
        <v>45</v>
      </c>
      <c r="AW49">
        <v>0</v>
      </c>
      <c r="AX49" t="s">
        <v>45</v>
      </c>
      <c r="AY49" t="s">
        <v>37</v>
      </c>
      <c r="AZ49">
        <v>0</v>
      </c>
      <c r="BA49">
        <v>0</v>
      </c>
      <c r="BB49">
        <v>0</v>
      </c>
      <c r="BG49" t="s">
        <v>306</v>
      </c>
      <c r="BH49" t="s">
        <v>27</v>
      </c>
      <c r="BI49" t="s">
        <v>27</v>
      </c>
      <c r="BJ49" t="s">
        <v>25</v>
      </c>
      <c r="BK49" t="s">
        <v>25</v>
      </c>
      <c r="BL49" t="s">
        <v>25</v>
      </c>
      <c r="BN49" t="s">
        <v>307</v>
      </c>
      <c r="BP49" t="s">
        <v>25</v>
      </c>
      <c r="BQ49" t="s">
        <v>308</v>
      </c>
      <c r="BS49" t="s">
        <v>122</v>
      </c>
      <c r="BT49" t="s">
        <v>364</v>
      </c>
      <c r="BU49" t="s">
        <v>365</v>
      </c>
      <c r="BV49" t="s">
        <v>366</v>
      </c>
      <c r="BW49" t="s">
        <v>367</v>
      </c>
      <c r="BX49" t="s">
        <v>590</v>
      </c>
      <c r="BY49" t="s">
        <v>593</v>
      </c>
      <c r="BZ49" t="s">
        <v>641</v>
      </c>
      <c r="CA49" t="s">
        <v>653</v>
      </c>
    </row>
    <row r="50" spans="1:79" x14ac:dyDescent="0.3">
      <c r="A50" t="s">
        <v>122</v>
      </c>
      <c r="B50">
        <v>48</v>
      </c>
      <c r="C50" s="93">
        <v>44440</v>
      </c>
      <c r="D50" s="93">
        <v>44440</v>
      </c>
      <c r="E50" s="93">
        <v>44440</v>
      </c>
      <c r="F50" s="93">
        <v>44440</v>
      </c>
      <c r="G50">
        <v>0</v>
      </c>
      <c r="H50">
        <v>0</v>
      </c>
      <c r="I50">
        <v>0</v>
      </c>
      <c r="J50">
        <v>2</v>
      </c>
      <c r="K50">
        <v>0</v>
      </c>
      <c r="L50">
        <v>28473</v>
      </c>
      <c r="M50" s="92">
        <v>7712140120083</v>
      </c>
      <c r="N50" t="s">
        <v>565</v>
      </c>
      <c r="O50" t="s">
        <v>560</v>
      </c>
      <c r="P50" t="s">
        <v>561</v>
      </c>
      <c r="Q50" t="s">
        <v>570</v>
      </c>
      <c r="R50">
        <v>43</v>
      </c>
      <c r="S50">
        <v>1000</v>
      </c>
      <c r="T50">
        <v>1000</v>
      </c>
      <c r="U50">
        <v>0</v>
      </c>
      <c r="V50">
        <v>299</v>
      </c>
      <c r="W50" t="s">
        <v>674</v>
      </c>
      <c r="X50" t="s">
        <v>337</v>
      </c>
      <c r="Y50">
        <v>2000000</v>
      </c>
      <c r="Z50" t="s">
        <v>124</v>
      </c>
      <c r="AA50" t="s">
        <v>124</v>
      </c>
      <c r="AB50" t="s">
        <v>45</v>
      </c>
      <c r="AC50" t="s">
        <v>45</v>
      </c>
      <c r="AD50" t="s">
        <v>45</v>
      </c>
      <c r="AE50" t="s">
        <v>363</v>
      </c>
      <c r="AF50" t="s">
        <v>189</v>
      </c>
      <c r="AG50" t="s">
        <v>45</v>
      </c>
      <c r="AH50" t="s">
        <v>45</v>
      </c>
      <c r="AI50" t="s">
        <v>45</v>
      </c>
      <c r="AJ50" t="s">
        <v>45</v>
      </c>
      <c r="AK50" t="s">
        <v>46</v>
      </c>
      <c r="AL50" t="s">
        <v>45</v>
      </c>
      <c r="AM50" t="s">
        <v>45</v>
      </c>
      <c r="AN50">
        <v>0</v>
      </c>
      <c r="AO50" t="s">
        <v>45</v>
      </c>
      <c r="AP50" t="s">
        <v>45</v>
      </c>
      <c r="AQ50">
        <v>0</v>
      </c>
      <c r="AR50" t="s">
        <v>45</v>
      </c>
      <c r="AS50">
        <v>0</v>
      </c>
      <c r="AT50" t="s">
        <v>45</v>
      </c>
      <c r="AU50" t="s">
        <v>6</v>
      </c>
      <c r="AV50" t="s">
        <v>45</v>
      </c>
      <c r="AW50">
        <v>0</v>
      </c>
      <c r="AX50" t="s">
        <v>45</v>
      </c>
      <c r="AY50" t="s">
        <v>37</v>
      </c>
      <c r="AZ50">
        <v>0</v>
      </c>
      <c r="BA50">
        <v>0</v>
      </c>
      <c r="BB50">
        <v>0</v>
      </c>
      <c r="BG50" t="s">
        <v>306</v>
      </c>
      <c r="BH50" t="s">
        <v>27</v>
      </c>
      <c r="BI50" t="s">
        <v>27</v>
      </c>
      <c r="BJ50" t="s">
        <v>25</v>
      </c>
      <c r="BK50" t="s">
        <v>25</v>
      </c>
      <c r="BL50" t="s">
        <v>25</v>
      </c>
      <c r="BN50" t="s">
        <v>307</v>
      </c>
      <c r="BP50" t="s">
        <v>25</v>
      </c>
      <c r="BQ50" t="s">
        <v>308</v>
      </c>
      <c r="BS50" t="s">
        <v>122</v>
      </c>
      <c r="BT50" t="s">
        <v>364</v>
      </c>
      <c r="BU50" t="s">
        <v>365</v>
      </c>
      <c r="BV50" t="s">
        <v>366</v>
      </c>
      <c r="BW50" t="s">
        <v>367</v>
      </c>
      <c r="BX50" t="s">
        <v>590</v>
      </c>
      <c r="BY50" t="s">
        <v>593</v>
      </c>
      <c r="BZ50" t="s">
        <v>642</v>
      </c>
      <c r="CA50" t="s">
        <v>653</v>
      </c>
    </row>
    <row r="51" spans="1:79" x14ac:dyDescent="0.3">
      <c r="A51" t="s">
        <v>122</v>
      </c>
      <c r="B51">
        <v>49</v>
      </c>
      <c r="C51" s="93">
        <v>44440</v>
      </c>
      <c r="D51" s="93">
        <v>44440</v>
      </c>
      <c r="E51" s="93">
        <v>44440</v>
      </c>
      <c r="F51" s="93">
        <v>44440</v>
      </c>
      <c r="G51">
        <v>0</v>
      </c>
      <c r="H51">
        <v>0</v>
      </c>
      <c r="I51">
        <v>0</v>
      </c>
      <c r="J51">
        <v>0</v>
      </c>
      <c r="K51">
        <v>0</v>
      </c>
      <c r="L51">
        <v>26394</v>
      </c>
      <c r="M51" s="92">
        <v>7204050965087</v>
      </c>
      <c r="N51" t="s">
        <v>565</v>
      </c>
      <c r="O51" t="s">
        <v>562</v>
      </c>
      <c r="P51" t="s">
        <v>563</v>
      </c>
      <c r="Q51" t="s">
        <v>570</v>
      </c>
      <c r="R51">
        <v>49</v>
      </c>
      <c r="S51">
        <v>1000</v>
      </c>
      <c r="T51">
        <v>1000</v>
      </c>
      <c r="U51">
        <v>0</v>
      </c>
      <c r="V51">
        <v>299</v>
      </c>
      <c r="W51" t="s">
        <v>674</v>
      </c>
      <c r="X51" t="s">
        <v>337</v>
      </c>
      <c r="Y51">
        <v>2000000</v>
      </c>
      <c r="Z51" t="s">
        <v>124</v>
      </c>
      <c r="AA51" t="s">
        <v>124</v>
      </c>
      <c r="AB51" t="s">
        <v>45</v>
      </c>
      <c r="AC51" t="s">
        <v>45</v>
      </c>
      <c r="AD51" t="s">
        <v>45</v>
      </c>
      <c r="AE51" t="s">
        <v>363</v>
      </c>
      <c r="AF51" t="s">
        <v>192</v>
      </c>
      <c r="AG51" t="s">
        <v>45</v>
      </c>
      <c r="AH51" t="s">
        <v>45</v>
      </c>
      <c r="AI51" t="s">
        <v>45</v>
      </c>
      <c r="AJ51" t="s">
        <v>45</v>
      </c>
      <c r="AK51" t="s">
        <v>45</v>
      </c>
      <c r="AL51" t="s">
        <v>45</v>
      </c>
      <c r="AM51" t="s">
        <v>45</v>
      </c>
      <c r="AN51">
        <v>0</v>
      </c>
      <c r="AO51" t="s">
        <v>45</v>
      </c>
      <c r="AP51" t="s">
        <v>45</v>
      </c>
      <c r="AQ51">
        <v>0</v>
      </c>
      <c r="AR51" t="s">
        <v>45</v>
      </c>
      <c r="AS51">
        <v>0</v>
      </c>
      <c r="AT51" t="s">
        <v>45</v>
      </c>
      <c r="AU51" t="s">
        <v>6</v>
      </c>
      <c r="AV51" t="s">
        <v>45</v>
      </c>
      <c r="AW51">
        <v>0</v>
      </c>
      <c r="AX51" t="s">
        <v>45</v>
      </c>
      <c r="AY51" t="s">
        <v>37</v>
      </c>
      <c r="AZ51">
        <v>0</v>
      </c>
      <c r="BA51">
        <v>0</v>
      </c>
      <c r="BB51">
        <v>0</v>
      </c>
      <c r="BG51" t="s">
        <v>306</v>
      </c>
      <c r="BH51" t="s">
        <v>27</v>
      </c>
      <c r="BI51" t="s">
        <v>27</v>
      </c>
      <c r="BJ51" t="s">
        <v>25</v>
      </c>
      <c r="BK51" t="s">
        <v>25</v>
      </c>
      <c r="BL51" t="s">
        <v>25</v>
      </c>
      <c r="BN51" t="s">
        <v>307</v>
      </c>
      <c r="BP51" t="s">
        <v>25</v>
      </c>
      <c r="BQ51" t="s">
        <v>308</v>
      </c>
      <c r="BS51" t="s">
        <v>122</v>
      </c>
      <c r="BT51" t="s">
        <v>364</v>
      </c>
      <c r="BU51" t="s">
        <v>365</v>
      </c>
      <c r="BV51" t="s">
        <v>366</v>
      </c>
      <c r="BW51" t="s">
        <v>367</v>
      </c>
      <c r="BX51" t="s">
        <v>590</v>
      </c>
      <c r="BY51" t="s">
        <v>593</v>
      </c>
      <c r="BZ51" t="s">
        <v>643</v>
      </c>
      <c r="CA51" t="s">
        <v>653</v>
      </c>
    </row>
    <row r="52" spans="1:79" x14ac:dyDescent="0.3">
      <c r="A52" t="s">
        <v>122</v>
      </c>
      <c r="B52">
        <v>50</v>
      </c>
      <c r="C52" s="93">
        <v>44440</v>
      </c>
      <c r="D52" s="93">
        <v>44440</v>
      </c>
      <c r="E52" s="93">
        <v>44440</v>
      </c>
      <c r="F52" s="93">
        <v>44440</v>
      </c>
      <c r="G52">
        <v>0</v>
      </c>
      <c r="H52">
        <v>0</v>
      </c>
      <c r="I52">
        <v>0</v>
      </c>
      <c r="J52">
        <v>0</v>
      </c>
      <c r="K52">
        <v>0</v>
      </c>
      <c r="L52">
        <v>26639</v>
      </c>
      <c r="M52" s="92">
        <v>7212065277083</v>
      </c>
      <c r="R52">
        <v>48</v>
      </c>
      <c r="S52">
        <v>1000</v>
      </c>
      <c r="T52">
        <v>1000</v>
      </c>
      <c r="U52">
        <v>0</v>
      </c>
      <c r="V52">
        <v>299</v>
      </c>
      <c r="W52" t="s">
        <v>674</v>
      </c>
      <c r="X52" t="s">
        <v>337</v>
      </c>
      <c r="Y52">
        <v>2000000</v>
      </c>
      <c r="Z52" t="s">
        <v>124</v>
      </c>
      <c r="AA52" t="s">
        <v>124</v>
      </c>
      <c r="AB52" t="s">
        <v>45</v>
      </c>
      <c r="AC52" t="s">
        <v>45</v>
      </c>
      <c r="AD52" t="s">
        <v>45</v>
      </c>
      <c r="AE52" t="s">
        <v>363</v>
      </c>
      <c r="AF52" t="s">
        <v>195</v>
      </c>
      <c r="AG52" t="s">
        <v>45</v>
      </c>
      <c r="AH52" t="s">
        <v>45</v>
      </c>
      <c r="AI52" t="s">
        <v>45</v>
      </c>
      <c r="AJ52" t="s">
        <v>45</v>
      </c>
      <c r="AK52" t="s">
        <v>45</v>
      </c>
      <c r="AL52" t="s">
        <v>45</v>
      </c>
      <c r="AM52" t="s">
        <v>45</v>
      </c>
      <c r="AN52">
        <v>0</v>
      </c>
      <c r="AO52" t="s">
        <v>45</v>
      </c>
      <c r="AP52" t="s">
        <v>45</v>
      </c>
      <c r="AQ52">
        <v>0</v>
      </c>
      <c r="AR52" t="s">
        <v>45</v>
      </c>
      <c r="AS52">
        <v>0</v>
      </c>
      <c r="AT52" t="s">
        <v>45</v>
      </c>
      <c r="AU52" t="s">
        <v>6</v>
      </c>
      <c r="AV52" t="s">
        <v>45</v>
      </c>
      <c r="AW52">
        <v>0</v>
      </c>
      <c r="AX52" t="s">
        <v>45</v>
      </c>
      <c r="AY52" t="s">
        <v>37</v>
      </c>
      <c r="AZ52">
        <v>0</v>
      </c>
      <c r="BA52">
        <v>0</v>
      </c>
      <c r="BB52">
        <v>0</v>
      </c>
      <c r="BG52" t="s">
        <v>306</v>
      </c>
      <c r="BH52" t="s">
        <v>27</v>
      </c>
      <c r="BI52" t="s">
        <v>27</v>
      </c>
      <c r="BJ52" t="s">
        <v>25</v>
      </c>
      <c r="BK52" t="s">
        <v>25</v>
      </c>
      <c r="BL52" t="s">
        <v>25</v>
      </c>
      <c r="BN52" t="s">
        <v>307</v>
      </c>
      <c r="BP52" t="s">
        <v>25</v>
      </c>
      <c r="BQ52" t="s">
        <v>308</v>
      </c>
      <c r="BS52" t="s">
        <v>122</v>
      </c>
      <c r="BT52" t="s">
        <v>364</v>
      </c>
      <c r="BU52" t="s">
        <v>365</v>
      </c>
      <c r="BV52" t="s">
        <v>366</v>
      </c>
      <c r="BW52" t="s">
        <v>367</v>
      </c>
      <c r="BX52" t="s">
        <v>590</v>
      </c>
      <c r="BY52" t="s">
        <v>593</v>
      </c>
      <c r="BZ52" t="s">
        <v>644</v>
      </c>
      <c r="CA52" t="s">
        <v>653</v>
      </c>
    </row>
    <row r="53" spans="1:79" x14ac:dyDescent="0.3">
      <c r="A53" t="s">
        <v>122</v>
      </c>
      <c r="B53">
        <v>51</v>
      </c>
      <c r="C53" s="93">
        <v>44440</v>
      </c>
      <c r="D53" s="93">
        <v>44440</v>
      </c>
      <c r="E53" s="93">
        <v>44440</v>
      </c>
      <c r="F53" s="93">
        <v>44440</v>
      </c>
      <c r="G53">
        <v>0</v>
      </c>
      <c r="H53">
        <v>0</v>
      </c>
      <c r="I53">
        <v>0</v>
      </c>
      <c r="J53">
        <v>0</v>
      </c>
      <c r="K53">
        <v>0</v>
      </c>
      <c r="L53">
        <v>30904</v>
      </c>
      <c r="M53" s="92">
        <v>8408105916081</v>
      </c>
      <c r="R53">
        <v>37</v>
      </c>
      <c r="S53">
        <v>1000</v>
      </c>
      <c r="T53">
        <v>1000</v>
      </c>
      <c r="U53">
        <v>0</v>
      </c>
      <c r="V53">
        <v>5247</v>
      </c>
      <c r="W53" t="s">
        <v>659</v>
      </c>
      <c r="X53" t="s">
        <v>303</v>
      </c>
      <c r="Y53">
        <v>2000000</v>
      </c>
      <c r="Z53" t="s">
        <v>124</v>
      </c>
      <c r="AA53" t="s">
        <v>124</v>
      </c>
      <c r="AB53" t="s">
        <v>45</v>
      </c>
      <c r="AC53" t="s">
        <v>45</v>
      </c>
      <c r="AD53" t="s">
        <v>45</v>
      </c>
      <c r="AE53" t="s">
        <v>363</v>
      </c>
      <c r="AF53" t="s">
        <v>369</v>
      </c>
      <c r="AG53" t="s">
        <v>45</v>
      </c>
      <c r="AH53" t="s">
        <v>45</v>
      </c>
      <c r="AI53" t="s">
        <v>45</v>
      </c>
      <c r="AJ53" t="s">
        <v>45</v>
      </c>
      <c r="AK53" t="s">
        <v>45</v>
      </c>
      <c r="AL53" t="s">
        <v>45</v>
      </c>
      <c r="AM53" t="s">
        <v>45</v>
      </c>
      <c r="AN53">
        <v>0</v>
      </c>
      <c r="AO53" t="s">
        <v>45</v>
      </c>
      <c r="AP53" t="s">
        <v>45</v>
      </c>
      <c r="AQ53">
        <v>0</v>
      </c>
      <c r="AR53" t="s">
        <v>45</v>
      </c>
      <c r="AS53">
        <v>0</v>
      </c>
      <c r="AT53" t="s">
        <v>45</v>
      </c>
      <c r="AU53" t="s">
        <v>6</v>
      </c>
      <c r="AV53" t="s">
        <v>45</v>
      </c>
      <c r="AW53">
        <v>0</v>
      </c>
      <c r="AX53" t="s">
        <v>45</v>
      </c>
      <c r="AY53" t="s">
        <v>37</v>
      </c>
      <c r="AZ53">
        <v>0</v>
      </c>
      <c r="BA53">
        <v>0</v>
      </c>
      <c r="BB53">
        <v>0</v>
      </c>
      <c r="BG53" t="s">
        <v>306</v>
      </c>
      <c r="BH53" t="s">
        <v>27</v>
      </c>
      <c r="BI53" t="s">
        <v>27</v>
      </c>
      <c r="BJ53" t="s">
        <v>25</v>
      </c>
      <c r="BK53" t="s">
        <v>25</v>
      </c>
      <c r="BL53" t="s">
        <v>25</v>
      </c>
      <c r="BN53" t="s">
        <v>307</v>
      </c>
      <c r="BP53" t="s">
        <v>25</v>
      </c>
      <c r="BQ53" t="s">
        <v>308</v>
      </c>
      <c r="BS53" t="s">
        <v>122</v>
      </c>
      <c r="BT53" t="s">
        <v>364</v>
      </c>
      <c r="BU53" t="s">
        <v>365</v>
      </c>
      <c r="BV53" t="s">
        <v>366</v>
      </c>
      <c r="BW53" t="s">
        <v>367</v>
      </c>
      <c r="BY53" t="s">
        <v>593</v>
      </c>
      <c r="BZ53" t="s">
        <v>645</v>
      </c>
      <c r="CA53" t="s">
        <v>653</v>
      </c>
    </row>
    <row r="54" spans="1:79" x14ac:dyDescent="0.3">
      <c r="A54" t="s">
        <v>122</v>
      </c>
      <c r="B54">
        <v>52</v>
      </c>
      <c r="C54" s="93">
        <v>44440</v>
      </c>
      <c r="D54" s="93">
        <v>44440</v>
      </c>
      <c r="E54" s="93">
        <v>44440</v>
      </c>
      <c r="F54" s="93">
        <v>44440</v>
      </c>
      <c r="G54">
        <v>0</v>
      </c>
      <c r="H54">
        <v>0</v>
      </c>
      <c r="I54">
        <v>0</v>
      </c>
      <c r="J54">
        <v>0</v>
      </c>
      <c r="K54">
        <v>0</v>
      </c>
      <c r="L54">
        <v>25709</v>
      </c>
      <c r="M54" s="92">
        <v>7005215612088</v>
      </c>
      <c r="R54">
        <v>51</v>
      </c>
      <c r="S54">
        <v>1000</v>
      </c>
      <c r="T54">
        <v>1000</v>
      </c>
      <c r="U54">
        <v>0</v>
      </c>
      <c r="V54">
        <v>5247</v>
      </c>
      <c r="W54" t="s">
        <v>659</v>
      </c>
      <c r="X54" t="s">
        <v>303</v>
      </c>
      <c r="Y54">
        <v>2000000</v>
      </c>
      <c r="Z54" t="s">
        <v>124</v>
      </c>
      <c r="AA54" t="s">
        <v>124</v>
      </c>
      <c r="AB54" t="s">
        <v>45</v>
      </c>
      <c r="AC54" t="s">
        <v>45</v>
      </c>
      <c r="AD54" t="s">
        <v>45</v>
      </c>
      <c r="AE54" t="s">
        <v>363</v>
      </c>
      <c r="AF54" t="s">
        <v>154</v>
      </c>
      <c r="AG54" t="s">
        <v>45</v>
      </c>
      <c r="AH54" t="s">
        <v>45</v>
      </c>
      <c r="AI54" t="s">
        <v>45</v>
      </c>
      <c r="AJ54" t="s">
        <v>45</v>
      </c>
      <c r="AK54" t="s">
        <v>45</v>
      </c>
      <c r="AL54" t="s">
        <v>45</v>
      </c>
      <c r="AM54" t="s">
        <v>45</v>
      </c>
      <c r="AN54">
        <v>0</v>
      </c>
      <c r="AO54" t="s">
        <v>45</v>
      </c>
      <c r="AP54" t="s">
        <v>45</v>
      </c>
      <c r="AQ54">
        <v>0</v>
      </c>
      <c r="AR54" t="s">
        <v>45</v>
      </c>
      <c r="AS54">
        <v>0</v>
      </c>
      <c r="AT54" t="s">
        <v>45</v>
      </c>
      <c r="AU54" t="s">
        <v>6</v>
      </c>
      <c r="AV54" t="s">
        <v>45</v>
      </c>
      <c r="AW54">
        <v>0</v>
      </c>
      <c r="AX54" t="s">
        <v>45</v>
      </c>
      <c r="AY54" t="s">
        <v>37</v>
      </c>
      <c r="AZ54">
        <v>0</v>
      </c>
      <c r="BA54">
        <v>0</v>
      </c>
      <c r="BB54">
        <v>0</v>
      </c>
      <c r="BG54" t="s">
        <v>306</v>
      </c>
      <c r="BH54" t="s">
        <v>27</v>
      </c>
      <c r="BI54" t="s">
        <v>27</v>
      </c>
      <c r="BJ54" t="s">
        <v>25</v>
      </c>
      <c r="BK54" t="s">
        <v>25</v>
      </c>
      <c r="BL54" t="s">
        <v>25</v>
      </c>
      <c r="BN54" t="s">
        <v>307</v>
      </c>
      <c r="BP54" t="s">
        <v>25</v>
      </c>
      <c r="BQ54" t="s">
        <v>308</v>
      </c>
      <c r="BS54" t="s">
        <v>122</v>
      </c>
      <c r="BT54" t="s">
        <v>364</v>
      </c>
      <c r="BU54" t="s">
        <v>365</v>
      </c>
      <c r="BV54" t="s">
        <v>366</v>
      </c>
      <c r="BW54" t="s">
        <v>367</v>
      </c>
      <c r="BY54" t="s">
        <v>593</v>
      </c>
      <c r="BZ54" t="s">
        <v>646</v>
      </c>
      <c r="CA54" t="s">
        <v>653</v>
      </c>
    </row>
    <row r="55" spans="1:79" x14ac:dyDescent="0.3">
      <c r="A55" t="s">
        <v>122</v>
      </c>
      <c r="B55">
        <v>53</v>
      </c>
      <c r="C55" s="93">
        <v>44440</v>
      </c>
      <c r="D55" s="93">
        <v>44440</v>
      </c>
      <c r="E55" s="93">
        <v>44440</v>
      </c>
      <c r="F55" s="93">
        <v>44440</v>
      </c>
      <c r="G55">
        <v>0</v>
      </c>
      <c r="H55">
        <v>0</v>
      </c>
      <c r="I55">
        <v>0</v>
      </c>
      <c r="J55">
        <v>0</v>
      </c>
      <c r="K55">
        <v>0</v>
      </c>
      <c r="L55">
        <v>27134</v>
      </c>
      <c r="M55" s="92">
        <v>7404150523089</v>
      </c>
      <c r="R55">
        <v>47</v>
      </c>
      <c r="S55">
        <v>1000</v>
      </c>
      <c r="T55">
        <v>1000</v>
      </c>
      <c r="U55">
        <v>0</v>
      </c>
      <c r="V55">
        <v>5247</v>
      </c>
      <c r="W55" t="s">
        <v>659</v>
      </c>
      <c r="X55" t="s">
        <v>303</v>
      </c>
      <c r="Y55">
        <v>2000000</v>
      </c>
      <c r="Z55" t="s">
        <v>124</v>
      </c>
      <c r="AA55" t="s">
        <v>124</v>
      </c>
      <c r="AB55" t="s">
        <v>45</v>
      </c>
      <c r="AC55" t="s">
        <v>45</v>
      </c>
      <c r="AD55" t="s">
        <v>45</v>
      </c>
      <c r="AE55" t="s">
        <v>363</v>
      </c>
      <c r="AF55" t="s">
        <v>154</v>
      </c>
      <c r="AG55" t="s">
        <v>45</v>
      </c>
      <c r="AH55" t="s">
        <v>45</v>
      </c>
      <c r="AI55" t="s">
        <v>45</v>
      </c>
      <c r="AJ55" t="s">
        <v>45</v>
      </c>
      <c r="AK55" t="s">
        <v>45</v>
      </c>
      <c r="AL55" t="s">
        <v>45</v>
      </c>
      <c r="AM55" t="s">
        <v>45</v>
      </c>
      <c r="AN55">
        <v>0</v>
      </c>
      <c r="AO55" t="s">
        <v>45</v>
      </c>
      <c r="AP55" t="s">
        <v>45</v>
      </c>
      <c r="AQ55">
        <v>0</v>
      </c>
      <c r="AR55" t="s">
        <v>45</v>
      </c>
      <c r="AS55">
        <v>0</v>
      </c>
      <c r="AT55" t="s">
        <v>45</v>
      </c>
      <c r="AU55" t="s">
        <v>6</v>
      </c>
      <c r="AV55" t="s">
        <v>45</v>
      </c>
      <c r="AW55">
        <v>0</v>
      </c>
      <c r="AX55" t="s">
        <v>45</v>
      </c>
      <c r="AY55" t="s">
        <v>37</v>
      </c>
      <c r="AZ55">
        <v>0</v>
      </c>
      <c r="BA55">
        <v>0</v>
      </c>
      <c r="BB55">
        <v>0</v>
      </c>
      <c r="BG55" t="s">
        <v>306</v>
      </c>
      <c r="BH55" t="s">
        <v>27</v>
      </c>
      <c r="BI55" t="s">
        <v>27</v>
      </c>
      <c r="BJ55" t="s">
        <v>25</v>
      </c>
      <c r="BK55" t="s">
        <v>25</v>
      </c>
      <c r="BL55" t="s">
        <v>25</v>
      </c>
      <c r="BN55" t="s">
        <v>307</v>
      </c>
      <c r="BP55" t="s">
        <v>25</v>
      </c>
      <c r="BQ55" t="s">
        <v>308</v>
      </c>
      <c r="BS55" t="s">
        <v>122</v>
      </c>
      <c r="BT55" t="s">
        <v>364</v>
      </c>
      <c r="BU55" t="s">
        <v>365</v>
      </c>
      <c r="BV55" t="s">
        <v>366</v>
      </c>
      <c r="BW55" t="s">
        <v>367</v>
      </c>
      <c r="BY55" t="s">
        <v>593</v>
      </c>
      <c r="BZ55" t="s">
        <v>647</v>
      </c>
      <c r="CA55" t="s">
        <v>653</v>
      </c>
    </row>
    <row r="56" spans="1:79" x14ac:dyDescent="0.3">
      <c r="A56" t="s">
        <v>122</v>
      </c>
      <c r="B56">
        <v>54</v>
      </c>
      <c r="C56" s="93">
        <v>44440</v>
      </c>
      <c r="D56" s="93">
        <v>44440</v>
      </c>
      <c r="E56" s="93">
        <v>44440</v>
      </c>
      <c r="F56" s="93">
        <v>44440</v>
      </c>
      <c r="G56">
        <v>0</v>
      </c>
      <c r="H56">
        <v>0</v>
      </c>
      <c r="I56">
        <v>0</v>
      </c>
      <c r="J56">
        <v>0</v>
      </c>
      <c r="K56">
        <v>0</v>
      </c>
      <c r="L56">
        <v>24398</v>
      </c>
      <c r="M56" s="92">
        <v>6610185268083</v>
      </c>
      <c r="R56">
        <v>54</v>
      </c>
      <c r="S56">
        <v>1000</v>
      </c>
      <c r="T56">
        <v>1000</v>
      </c>
      <c r="U56">
        <v>0</v>
      </c>
      <c r="V56">
        <v>5247</v>
      </c>
      <c r="W56" t="s">
        <v>659</v>
      </c>
      <c r="X56" t="s">
        <v>303</v>
      </c>
      <c r="Y56">
        <v>2000000</v>
      </c>
      <c r="Z56" t="s">
        <v>124</v>
      </c>
      <c r="AA56" t="s">
        <v>124</v>
      </c>
      <c r="AB56" t="s">
        <v>45</v>
      </c>
      <c r="AC56" t="s">
        <v>45</v>
      </c>
      <c r="AD56" t="s">
        <v>45</v>
      </c>
      <c r="AE56" t="s">
        <v>363</v>
      </c>
      <c r="AF56" t="s">
        <v>154</v>
      </c>
      <c r="AG56" t="s">
        <v>45</v>
      </c>
      <c r="AH56" t="s">
        <v>45</v>
      </c>
      <c r="AI56" t="s">
        <v>45</v>
      </c>
      <c r="AJ56" t="s">
        <v>45</v>
      </c>
      <c r="AK56" t="s">
        <v>45</v>
      </c>
      <c r="AL56" t="s">
        <v>45</v>
      </c>
      <c r="AM56" t="s">
        <v>45</v>
      </c>
      <c r="AN56">
        <v>0</v>
      </c>
      <c r="AO56" t="s">
        <v>45</v>
      </c>
      <c r="AP56" t="s">
        <v>45</v>
      </c>
      <c r="AQ56">
        <v>0</v>
      </c>
      <c r="AR56" t="s">
        <v>45</v>
      </c>
      <c r="AS56">
        <v>0</v>
      </c>
      <c r="AT56" t="s">
        <v>45</v>
      </c>
      <c r="AU56" t="s">
        <v>6</v>
      </c>
      <c r="AV56" t="s">
        <v>45</v>
      </c>
      <c r="AW56">
        <v>0</v>
      </c>
      <c r="AX56" t="s">
        <v>45</v>
      </c>
      <c r="AY56" t="s">
        <v>37</v>
      </c>
      <c r="AZ56">
        <v>0</v>
      </c>
      <c r="BA56">
        <v>0</v>
      </c>
      <c r="BB56">
        <v>0</v>
      </c>
      <c r="BG56" t="s">
        <v>306</v>
      </c>
      <c r="BH56" t="s">
        <v>27</v>
      </c>
      <c r="BI56" t="s">
        <v>27</v>
      </c>
      <c r="BJ56" t="s">
        <v>25</v>
      </c>
      <c r="BK56" t="s">
        <v>25</v>
      </c>
      <c r="BL56" t="s">
        <v>25</v>
      </c>
      <c r="BN56" t="s">
        <v>307</v>
      </c>
      <c r="BP56" t="s">
        <v>25</v>
      </c>
      <c r="BQ56" t="s">
        <v>308</v>
      </c>
      <c r="BS56" t="s">
        <v>122</v>
      </c>
      <c r="BT56" t="s">
        <v>364</v>
      </c>
      <c r="BU56" t="s">
        <v>365</v>
      </c>
      <c r="BV56" t="s">
        <v>366</v>
      </c>
      <c r="BW56" t="s">
        <v>367</v>
      </c>
      <c r="BY56" t="s">
        <v>593</v>
      </c>
      <c r="BZ56" t="s">
        <v>648</v>
      </c>
      <c r="CA56" t="s">
        <v>653</v>
      </c>
    </row>
    <row r="57" spans="1:79" x14ac:dyDescent="0.3">
      <c r="A57" t="s">
        <v>122</v>
      </c>
      <c r="B57">
        <v>55</v>
      </c>
      <c r="C57" s="93">
        <v>44440</v>
      </c>
      <c r="D57" s="93">
        <v>44440</v>
      </c>
      <c r="E57" s="93">
        <v>44440</v>
      </c>
      <c r="F57" s="93">
        <v>44440</v>
      </c>
      <c r="G57">
        <v>0</v>
      </c>
      <c r="H57">
        <v>0</v>
      </c>
      <c r="I57">
        <v>1</v>
      </c>
      <c r="J57">
        <v>0</v>
      </c>
      <c r="K57">
        <v>0</v>
      </c>
      <c r="L57">
        <v>23127</v>
      </c>
      <c r="M57" s="92">
        <v>6304260891080</v>
      </c>
      <c r="R57">
        <v>58</v>
      </c>
      <c r="S57">
        <v>1000</v>
      </c>
      <c r="T57">
        <v>1000</v>
      </c>
      <c r="U57">
        <v>0</v>
      </c>
      <c r="V57">
        <v>3201</v>
      </c>
      <c r="W57" t="s">
        <v>668</v>
      </c>
      <c r="X57" t="s">
        <v>314</v>
      </c>
      <c r="Y57">
        <v>3500000</v>
      </c>
      <c r="Z57" t="s">
        <v>665</v>
      </c>
      <c r="AA57" t="s">
        <v>124</v>
      </c>
      <c r="AB57" t="s">
        <v>45</v>
      </c>
      <c r="AC57" t="s">
        <v>45</v>
      </c>
      <c r="AD57" t="s">
        <v>45</v>
      </c>
      <c r="AE57" t="s">
        <v>363</v>
      </c>
      <c r="AF57" t="s">
        <v>171</v>
      </c>
      <c r="AG57" t="s">
        <v>45</v>
      </c>
      <c r="AH57" t="s">
        <v>45</v>
      </c>
      <c r="AI57" t="s">
        <v>45</v>
      </c>
      <c r="AJ57" t="s">
        <v>45</v>
      </c>
      <c r="AK57" t="s">
        <v>45</v>
      </c>
      <c r="AL57" t="s">
        <v>45</v>
      </c>
      <c r="AM57" t="s">
        <v>45</v>
      </c>
      <c r="AN57">
        <v>0</v>
      </c>
      <c r="AO57" t="s">
        <v>45</v>
      </c>
      <c r="AP57" t="s">
        <v>45</v>
      </c>
      <c r="AQ57">
        <v>0</v>
      </c>
      <c r="AR57" t="s">
        <v>45</v>
      </c>
      <c r="AS57">
        <v>0</v>
      </c>
      <c r="AT57" t="s">
        <v>45</v>
      </c>
      <c r="AU57" t="s">
        <v>6</v>
      </c>
      <c r="AV57" t="s">
        <v>45</v>
      </c>
      <c r="AW57">
        <v>0</v>
      </c>
      <c r="AX57" t="s">
        <v>45</v>
      </c>
      <c r="AY57" t="s">
        <v>37</v>
      </c>
      <c r="AZ57">
        <v>0</v>
      </c>
      <c r="BA57">
        <v>0</v>
      </c>
      <c r="BB57">
        <v>0</v>
      </c>
      <c r="BC57">
        <v>1500000</v>
      </c>
      <c r="BE57" t="s">
        <v>360</v>
      </c>
      <c r="BF57">
        <v>11</v>
      </c>
      <c r="BG57" t="s">
        <v>306</v>
      </c>
      <c r="BH57" t="s">
        <v>27</v>
      </c>
      <c r="BI57" t="s">
        <v>27</v>
      </c>
      <c r="BJ57" t="s">
        <v>25</v>
      </c>
      <c r="BK57" t="s">
        <v>25</v>
      </c>
      <c r="BL57" t="s">
        <v>25</v>
      </c>
      <c r="BN57" t="s">
        <v>307</v>
      </c>
      <c r="BP57" t="s">
        <v>25</v>
      </c>
      <c r="BQ57" t="s">
        <v>308</v>
      </c>
      <c r="BS57" t="s">
        <v>122</v>
      </c>
      <c r="BT57" t="s">
        <v>364</v>
      </c>
      <c r="BU57" t="s">
        <v>365</v>
      </c>
      <c r="BV57" t="s">
        <v>366</v>
      </c>
      <c r="BW57" t="s">
        <v>367</v>
      </c>
      <c r="BY57" t="s">
        <v>593</v>
      </c>
      <c r="BZ57" t="s">
        <v>649</v>
      </c>
      <c r="CA57" t="s">
        <v>653</v>
      </c>
    </row>
    <row r="58" spans="1:79" x14ac:dyDescent="0.3">
      <c r="A58" t="s">
        <v>122</v>
      </c>
      <c r="B58">
        <v>56</v>
      </c>
      <c r="C58" s="93">
        <v>44440</v>
      </c>
      <c r="D58" s="93">
        <v>44440</v>
      </c>
      <c r="E58" s="93">
        <v>44440</v>
      </c>
      <c r="F58" s="93">
        <v>44440</v>
      </c>
      <c r="G58">
        <v>0</v>
      </c>
      <c r="H58">
        <v>0</v>
      </c>
      <c r="I58">
        <v>1</v>
      </c>
      <c r="J58">
        <v>1</v>
      </c>
      <c r="K58">
        <v>1</v>
      </c>
      <c r="L58">
        <v>33148</v>
      </c>
      <c r="M58" s="92">
        <v>9010020757084</v>
      </c>
      <c r="R58">
        <v>30</v>
      </c>
      <c r="S58">
        <v>1000</v>
      </c>
      <c r="T58">
        <v>1000</v>
      </c>
      <c r="U58">
        <v>0</v>
      </c>
      <c r="V58">
        <v>2170</v>
      </c>
      <c r="W58" t="s">
        <v>676</v>
      </c>
      <c r="X58" t="s">
        <v>323</v>
      </c>
      <c r="Y58">
        <v>2000000</v>
      </c>
      <c r="Z58" t="s">
        <v>665</v>
      </c>
      <c r="AA58" t="s">
        <v>119</v>
      </c>
      <c r="AB58" t="s">
        <v>45</v>
      </c>
      <c r="AC58" t="s">
        <v>45</v>
      </c>
      <c r="AD58" t="s">
        <v>45</v>
      </c>
      <c r="AE58" t="s">
        <v>69</v>
      </c>
      <c r="AF58" t="s">
        <v>154</v>
      </c>
      <c r="AG58" t="s">
        <v>45</v>
      </c>
      <c r="AH58" t="s">
        <v>45</v>
      </c>
      <c r="AI58" t="s">
        <v>45</v>
      </c>
      <c r="AJ58" t="s">
        <v>46</v>
      </c>
      <c r="AK58" t="s">
        <v>45</v>
      </c>
      <c r="AL58" t="s">
        <v>45</v>
      </c>
      <c r="AM58" t="s">
        <v>45</v>
      </c>
      <c r="AN58">
        <v>0</v>
      </c>
      <c r="AO58" t="s">
        <v>45</v>
      </c>
      <c r="AP58" t="s">
        <v>45</v>
      </c>
      <c r="AQ58">
        <v>0</v>
      </c>
      <c r="AR58" t="s">
        <v>45</v>
      </c>
      <c r="AS58">
        <v>0</v>
      </c>
      <c r="AT58" t="s">
        <v>46</v>
      </c>
      <c r="AU58" t="s">
        <v>5</v>
      </c>
      <c r="AV58" t="s">
        <v>45</v>
      </c>
      <c r="AW58">
        <v>0</v>
      </c>
      <c r="AX58" t="s">
        <v>45</v>
      </c>
      <c r="AY58" t="s">
        <v>37</v>
      </c>
      <c r="AZ58">
        <v>0</v>
      </c>
      <c r="BA58">
        <v>0</v>
      </c>
      <c r="BB58">
        <v>1</v>
      </c>
      <c r="BE58" t="s">
        <v>361</v>
      </c>
      <c r="BF58">
        <v>18</v>
      </c>
      <c r="BG58" t="s">
        <v>306</v>
      </c>
      <c r="BH58" t="s">
        <v>27</v>
      </c>
      <c r="BI58" t="s">
        <v>27</v>
      </c>
      <c r="BJ58" t="s">
        <v>25</v>
      </c>
      <c r="BK58" t="s">
        <v>25</v>
      </c>
      <c r="BL58" t="s">
        <v>25</v>
      </c>
      <c r="BN58" t="s">
        <v>307</v>
      </c>
      <c r="BP58" t="s">
        <v>25</v>
      </c>
      <c r="BQ58" t="s">
        <v>308</v>
      </c>
      <c r="BS58" t="s">
        <v>122</v>
      </c>
      <c r="BT58" t="s">
        <v>364</v>
      </c>
      <c r="BU58" t="s">
        <v>365</v>
      </c>
      <c r="BV58" t="s">
        <v>366</v>
      </c>
      <c r="BW58" t="s">
        <v>367</v>
      </c>
      <c r="BY58" t="s">
        <v>593</v>
      </c>
      <c r="BZ58" t="s">
        <v>650</v>
      </c>
      <c r="CA58" t="s">
        <v>653</v>
      </c>
    </row>
    <row r="59" spans="1:79" x14ac:dyDescent="0.3">
      <c r="A59" t="s">
        <v>122</v>
      </c>
      <c r="B59">
        <v>57</v>
      </c>
      <c r="C59" s="93">
        <v>44440</v>
      </c>
      <c r="D59" s="93">
        <v>44440</v>
      </c>
      <c r="E59" s="93">
        <v>44440</v>
      </c>
      <c r="F59" s="93">
        <v>44440</v>
      </c>
      <c r="G59">
        <v>0</v>
      </c>
      <c r="H59">
        <v>0</v>
      </c>
      <c r="I59">
        <v>1</v>
      </c>
      <c r="J59">
        <v>0</v>
      </c>
      <c r="K59">
        <v>0</v>
      </c>
      <c r="L59">
        <v>21341</v>
      </c>
      <c r="M59" s="92">
        <v>5806051167083</v>
      </c>
      <c r="R59">
        <v>63</v>
      </c>
      <c r="S59">
        <v>1000</v>
      </c>
      <c r="T59">
        <v>1000</v>
      </c>
      <c r="U59">
        <v>0</v>
      </c>
      <c r="V59">
        <v>3201</v>
      </c>
      <c r="W59" t="s">
        <v>668</v>
      </c>
      <c r="X59" t="s">
        <v>314</v>
      </c>
      <c r="Y59">
        <v>12000000</v>
      </c>
      <c r="Z59" t="s">
        <v>124</v>
      </c>
      <c r="AA59" t="s">
        <v>124</v>
      </c>
      <c r="AB59" t="s">
        <v>45</v>
      </c>
      <c r="AC59" t="s">
        <v>45</v>
      </c>
      <c r="AD59" t="s">
        <v>45</v>
      </c>
      <c r="AE59" t="s">
        <v>57</v>
      </c>
      <c r="AF59" t="s">
        <v>154</v>
      </c>
      <c r="AG59" t="s">
        <v>45</v>
      </c>
      <c r="AH59" t="s">
        <v>46</v>
      </c>
      <c r="AI59" t="s">
        <v>45</v>
      </c>
      <c r="AJ59" t="s">
        <v>45</v>
      </c>
      <c r="AK59" t="s">
        <v>45</v>
      </c>
      <c r="AL59" t="s">
        <v>45</v>
      </c>
      <c r="AM59" t="s">
        <v>45</v>
      </c>
      <c r="AN59">
        <v>0</v>
      </c>
      <c r="AO59" t="s">
        <v>45</v>
      </c>
      <c r="AP59" t="s">
        <v>45</v>
      </c>
      <c r="AQ59">
        <v>0</v>
      </c>
      <c r="AR59" t="s">
        <v>45</v>
      </c>
      <c r="AS59">
        <v>0</v>
      </c>
      <c r="AT59" t="s">
        <v>45</v>
      </c>
      <c r="AU59" t="s">
        <v>6</v>
      </c>
      <c r="AV59" t="s">
        <v>45</v>
      </c>
      <c r="AW59">
        <v>0</v>
      </c>
      <c r="AX59" t="s">
        <v>45</v>
      </c>
      <c r="AY59" t="s">
        <v>39</v>
      </c>
      <c r="AZ59">
        <v>1</v>
      </c>
      <c r="BA59">
        <v>1</v>
      </c>
      <c r="BB59">
        <v>1</v>
      </c>
      <c r="BC59">
        <v>10000000</v>
      </c>
      <c r="BD59">
        <v>5000000</v>
      </c>
      <c r="BE59" t="s">
        <v>312</v>
      </c>
      <c r="BF59">
        <v>10</v>
      </c>
      <c r="BG59" t="s">
        <v>306</v>
      </c>
      <c r="BH59" t="s">
        <v>27</v>
      </c>
      <c r="BI59" t="s">
        <v>27</v>
      </c>
      <c r="BJ59" t="s">
        <v>25</v>
      </c>
      <c r="BK59" t="s">
        <v>25</v>
      </c>
      <c r="BL59" t="s">
        <v>25</v>
      </c>
      <c r="BN59" t="s">
        <v>307</v>
      </c>
      <c r="BP59" t="s">
        <v>25</v>
      </c>
      <c r="BQ59" t="s">
        <v>308</v>
      </c>
      <c r="BS59" t="s">
        <v>122</v>
      </c>
      <c r="BT59" t="s">
        <v>364</v>
      </c>
      <c r="BU59" t="s">
        <v>365</v>
      </c>
      <c r="BV59" t="s">
        <v>366</v>
      </c>
      <c r="BW59" t="s">
        <v>367</v>
      </c>
      <c r="BY59" t="s">
        <v>593</v>
      </c>
      <c r="BZ59" t="s">
        <v>651</v>
      </c>
      <c r="CA59" t="s">
        <v>653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DF944-B205-4C7D-9B52-9EF6C1179C55}">
  <dimension ref="A1:DX260"/>
  <sheetViews>
    <sheetView tabSelected="1" topLeftCell="A10" workbookViewId="0">
      <selection activeCell="J21" sqref="J21"/>
    </sheetView>
  </sheetViews>
  <sheetFormatPr defaultRowHeight="14.4" x14ac:dyDescent="0.3"/>
  <cols>
    <col min="1" max="1" width="9.109375" bestFit="1" customWidth="1"/>
    <col min="2" max="2" width="9.44140625" bestFit="1" customWidth="1"/>
    <col min="3" max="3" width="9.77734375" bestFit="1" customWidth="1"/>
    <col min="4" max="4" width="12.88671875" bestFit="1" customWidth="1"/>
    <col min="5" max="5" width="14.6640625" bestFit="1" customWidth="1"/>
    <col min="6" max="6" width="15.88671875" bestFit="1" customWidth="1"/>
    <col min="7" max="7" width="19.44140625" bestFit="1" customWidth="1"/>
    <col min="8" max="8" width="15.109375" bestFit="1" customWidth="1"/>
    <col min="9" max="9" width="10.109375" bestFit="1" customWidth="1"/>
    <col min="10" max="10" width="10.44140625" bestFit="1" customWidth="1"/>
    <col min="11" max="11" width="10.109375" bestFit="1" customWidth="1"/>
    <col min="12" max="12" width="19.21875" bestFit="1" customWidth="1"/>
    <col min="13" max="13" width="14.21875" bestFit="1" customWidth="1"/>
    <col min="14" max="14" width="24.77734375" bestFit="1" customWidth="1"/>
    <col min="15" max="15" width="19.77734375" bestFit="1" customWidth="1"/>
    <col min="16" max="16" width="7.21875" bestFit="1" customWidth="1"/>
    <col min="17" max="17" width="16.77734375" bestFit="1" customWidth="1"/>
    <col min="18" max="18" width="11.77734375" bestFit="1" customWidth="1"/>
    <col min="19" max="19" width="12.77734375" bestFit="1" customWidth="1"/>
    <col min="20" max="20" width="13.88671875" bestFit="1" customWidth="1"/>
    <col min="21" max="21" width="10.44140625" bestFit="1" customWidth="1"/>
    <col min="22" max="22" width="17" bestFit="1" customWidth="1"/>
    <col min="23" max="23" width="11.88671875" bestFit="1" customWidth="1"/>
    <col min="24" max="24" width="15.21875" bestFit="1" customWidth="1"/>
    <col min="25" max="25" width="12.5546875" bestFit="1" customWidth="1"/>
    <col min="26" max="26" width="26.88671875" bestFit="1" customWidth="1"/>
    <col min="27" max="27" width="14" bestFit="1" customWidth="1"/>
    <col min="28" max="28" width="9" bestFit="1" customWidth="1"/>
    <col min="29" max="29" width="12" bestFit="1" customWidth="1"/>
    <col min="30" max="30" width="22.21875" style="103" bestFit="1" customWidth="1"/>
    <col min="31" max="31" width="17.21875" bestFit="1" customWidth="1"/>
    <col min="32" max="32" width="15" bestFit="1" customWidth="1"/>
    <col min="33" max="33" width="16.109375" bestFit="1" customWidth="1"/>
    <col min="34" max="34" width="11.109375" bestFit="1" customWidth="1"/>
    <col min="35" max="35" width="18.77734375" bestFit="1" customWidth="1"/>
    <col min="36" max="36" width="13.77734375" bestFit="1" customWidth="1"/>
    <col min="37" max="37" width="18.77734375" bestFit="1" customWidth="1"/>
    <col min="38" max="38" width="13.77734375" bestFit="1" customWidth="1"/>
    <col min="39" max="39" width="20.5546875" bestFit="1" customWidth="1"/>
    <col min="40" max="40" width="13" bestFit="1" customWidth="1"/>
    <col min="41" max="41" width="9.6640625" bestFit="1" customWidth="1"/>
    <col min="42" max="42" width="19.21875" bestFit="1" customWidth="1"/>
    <col min="43" max="43" width="14.21875" bestFit="1" customWidth="1"/>
    <col min="44" max="44" width="13.77734375" bestFit="1" customWidth="1"/>
    <col min="45" max="45" width="20.6640625" bestFit="1" customWidth="1"/>
    <col min="46" max="46" width="15.6640625" bestFit="1" customWidth="1"/>
    <col min="47" max="47" width="21.21875" bestFit="1" customWidth="1"/>
    <col min="48" max="48" width="16.109375" bestFit="1" customWidth="1"/>
    <col min="49" max="49" width="18.5546875" bestFit="1" customWidth="1"/>
    <col min="50" max="50" width="13.5546875" bestFit="1" customWidth="1"/>
    <col min="51" max="51" width="31.77734375" bestFit="1" customWidth="1"/>
    <col min="52" max="52" width="15.44140625" bestFit="1" customWidth="1"/>
    <col min="53" max="53" width="21.21875" bestFit="1" customWidth="1"/>
    <col min="54" max="54" width="14.77734375" bestFit="1" customWidth="1"/>
    <col min="55" max="55" width="34.33203125" customWidth="1"/>
    <col min="56" max="56" width="23.88671875" bestFit="1" customWidth="1"/>
    <col min="57" max="57" width="74.77734375" bestFit="1" customWidth="1"/>
    <col min="58" max="58" width="20.77734375" bestFit="1" customWidth="1"/>
    <col min="59" max="59" width="59.77734375" bestFit="1" customWidth="1"/>
    <col min="60" max="60" width="17.21875" bestFit="1" customWidth="1"/>
    <col min="61" max="61" width="23.44140625" bestFit="1" customWidth="1"/>
    <col min="62" max="62" width="18.44140625" bestFit="1" customWidth="1"/>
    <col min="63" max="63" width="21.77734375" bestFit="1" customWidth="1"/>
    <col min="64" max="64" width="16.6640625" bestFit="1" customWidth="1"/>
    <col min="65" max="65" width="23.77734375" bestFit="1" customWidth="1"/>
    <col min="66" max="66" width="18.77734375" bestFit="1" customWidth="1"/>
    <col min="67" max="67" width="21.33203125" bestFit="1" customWidth="1"/>
    <col min="68" max="68" width="16.21875" bestFit="1" customWidth="1"/>
    <col min="69" max="69" width="102.33203125" bestFit="1" customWidth="1"/>
    <col min="70" max="70" width="13.33203125" bestFit="1" customWidth="1"/>
    <col min="71" max="71" width="78.5546875" bestFit="1" customWidth="1"/>
    <col min="72" max="72" width="15" bestFit="1" customWidth="1"/>
    <col min="73" max="73" width="93.21875" bestFit="1" customWidth="1"/>
    <col min="74" max="74" width="14.109375" bestFit="1" customWidth="1"/>
    <col min="75" max="75" width="20.33203125" bestFit="1" customWidth="1"/>
    <col min="76" max="76" width="15.33203125" bestFit="1" customWidth="1"/>
    <col min="77" max="77" width="56.109375" bestFit="1" customWidth="1"/>
    <col min="78" max="78" width="15.33203125" bestFit="1" customWidth="1"/>
    <col min="79" max="79" width="20" bestFit="1" customWidth="1"/>
    <col min="80" max="80" width="15" bestFit="1" customWidth="1"/>
    <col min="81" max="81" width="11.77734375" bestFit="1" customWidth="1"/>
    <col min="82" max="82" width="17.5546875" bestFit="1" customWidth="1"/>
    <col min="83" max="83" width="12.44140625" bestFit="1" customWidth="1"/>
    <col min="84" max="84" width="14.21875" bestFit="1" customWidth="1"/>
    <col min="85" max="85" width="18.21875" bestFit="1" customWidth="1"/>
    <col min="86" max="86" width="13.21875" bestFit="1" customWidth="1"/>
    <col min="87" max="87" width="21.6640625" bestFit="1" customWidth="1"/>
    <col min="88" max="88" width="26" bestFit="1" customWidth="1"/>
    <col min="89" max="89" width="21.77734375" bestFit="1" customWidth="1"/>
    <col min="90" max="90" width="12.88671875" bestFit="1" customWidth="1"/>
    <col min="91" max="91" width="18.21875" bestFit="1" customWidth="1"/>
    <col min="92" max="92" width="41.77734375" bestFit="1" customWidth="1"/>
    <col min="93" max="93" width="18.21875" bestFit="1" customWidth="1"/>
    <col min="94" max="94" width="53.44140625" bestFit="1" customWidth="1"/>
    <col min="95" max="95" width="18.21875" bestFit="1" customWidth="1"/>
    <col min="96" max="96" width="104" bestFit="1" customWidth="1"/>
    <col min="97" max="97" width="18.21875" bestFit="1" customWidth="1"/>
    <col min="98" max="98" width="14.88671875" bestFit="1" customWidth="1"/>
    <col min="99" max="99" width="18.21875" bestFit="1" customWidth="1"/>
    <col min="100" max="100" width="21.21875" bestFit="1" customWidth="1"/>
    <col min="101" max="101" width="18.21875" bestFit="1" customWidth="1"/>
    <col min="102" max="102" width="47.77734375" bestFit="1" customWidth="1"/>
    <col min="103" max="103" width="18.21875" bestFit="1" customWidth="1"/>
    <col min="104" max="104" width="42.21875" bestFit="1" customWidth="1"/>
    <col min="105" max="105" width="18.21875" bestFit="1" customWidth="1"/>
    <col min="106" max="106" width="46" bestFit="1" customWidth="1"/>
    <col min="107" max="107" width="18.21875" bestFit="1" customWidth="1"/>
    <col min="108" max="108" width="13.77734375" bestFit="1" customWidth="1"/>
    <col min="109" max="109" width="22.21875" bestFit="1" customWidth="1"/>
    <col min="110" max="110" width="17.21875" bestFit="1" customWidth="1"/>
    <col min="111" max="111" width="22.5546875" bestFit="1" customWidth="1"/>
    <col min="112" max="112" width="17.5546875" bestFit="1" customWidth="1"/>
    <col min="113" max="113" width="27.21875" bestFit="1" customWidth="1"/>
    <col min="114" max="114" width="26.21875" bestFit="1" customWidth="1"/>
    <col min="115" max="115" width="24" bestFit="1" customWidth="1"/>
    <col min="116" max="116" width="27.5546875" bestFit="1" customWidth="1"/>
    <col min="117" max="117" width="31.5546875" bestFit="1" customWidth="1"/>
    <col min="118" max="118" width="23.5546875" bestFit="1" customWidth="1"/>
    <col min="119" max="119" width="21.5546875" bestFit="1" customWidth="1"/>
    <col min="120" max="120" width="27.77734375" bestFit="1" customWidth="1"/>
    <col min="121" max="121" width="9.6640625" bestFit="1" customWidth="1"/>
    <col min="122" max="122" width="3.21875" bestFit="1" customWidth="1"/>
    <col min="123" max="123" width="4.21875" bestFit="1" customWidth="1"/>
    <col min="124" max="124" width="21.6640625" bestFit="1" customWidth="1"/>
  </cols>
  <sheetData>
    <row r="1" spans="1:128" x14ac:dyDescent="0.3">
      <c r="A1" t="s">
        <v>831</v>
      </c>
      <c r="B1" t="s">
        <v>832</v>
      </c>
      <c r="C1" t="s">
        <v>833</v>
      </c>
      <c r="D1" t="s">
        <v>827</v>
      </c>
      <c r="E1" t="s">
        <v>834</v>
      </c>
      <c r="F1" t="s">
        <v>655</v>
      </c>
      <c r="G1" t="s">
        <v>654</v>
      </c>
      <c r="H1" t="s">
        <v>835</v>
      </c>
      <c r="I1" t="s">
        <v>836</v>
      </c>
      <c r="J1" t="s">
        <v>837</v>
      </c>
      <c r="K1" t="s">
        <v>838</v>
      </c>
      <c r="L1" t="s">
        <v>839</v>
      </c>
      <c r="M1" t="s">
        <v>840</v>
      </c>
      <c r="N1" t="s">
        <v>841</v>
      </c>
      <c r="O1" t="s">
        <v>842</v>
      </c>
      <c r="P1" t="s">
        <v>843</v>
      </c>
      <c r="Q1" t="s">
        <v>844</v>
      </c>
      <c r="R1" t="s">
        <v>845</v>
      </c>
      <c r="S1" t="s">
        <v>846</v>
      </c>
      <c r="T1" t="s">
        <v>847</v>
      </c>
      <c r="U1" s="93" t="s">
        <v>848</v>
      </c>
      <c r="V1" t="s">
        <v>849</v>
      </c>
      <c r="W1" t="s">
        <v>850</v>
      </c>
      <c r="X1" t="s">
        <v>851</v>
      </c>
      <c r="Y1" t="s">
        <v>852</v>
      </c>
      <c r="Z1" t="s">
        <v>853</v>
      </c>
      <c r="AA1" t="s">
        <v>854</v>
      </c>
      <c r="AB1" t="s">
        <v>855</v>
      </c>
      <c r="AC1" t="s">
        <v>856</v>
      </c>
      <c r="AD1" s="103" t="s">
        <v>857</v>
      </c>
      <c r="AE1" t="s">
        <v>858</v>
      </c>
      <c r="AF1" t="s">
        <v>859</v>
      </c>
      <c r="AG1" t="s">
        <v>860</v>
      </c>
      <c r="AH1" t="s">
        <v>861</v>
      </c>
      <c r="AI1" t="s">
        <v>862</v>
      </c>
      <c r="AJ1" t="s">
        <v>863</v>
      </c>
      <c r="AK1" t="s">
        <v>864</v>
      </c>
      <c r="AL1" t="s">
        <v>865</v>
      </c>
      <c r="AM1" t="s">
        <v>866</v>
      </c>
      <c r="AN1" s="97" t="s">
        <v>867</v>
      </c>
      <c r="AO1" t="s">
        <v>868</v>
      </c>
      <c r="AP1" t="s">
        <v>869</v>
      </c>
      <c r="AQ1" t="s">
        <v>870</v>
      </c>
      <c r="AR1" s="98" t="s">
        <v>871</v>
      </c>
      <c r="AS1" t="s">
        <v>872</v>
      </c>
      <c r="AT1" t="s">
        <v>873</v>
      </c>
      <c r="AU1" t="s">
        <v>874</v>
      </c>
      <c r="AV1" t="s">
        <v>875</v>
      </c>
      <c r="AW1" t="s">
        <v>876</v>
      </c>
      <c r="AX1" t="s">
        <v>877</v>
      </c>
      <c r="AY1" t="s">
        <v>878</v>
      </c>
      <c r="AZ1" t="s">
        <v>879</v>
      </c>
      <c r="BA1" t="s">
        <v>880</v>
      </c>
      <c r="BB1" t="s">
        <v>881</v>
      </c>
      <c r="BC1" t="s">
        <v>882</v>
      </c>
      <c r="BD1" t="s">
        <v>883</v>
      </c>
      <c r="BE1" t="s">
        <v>884</v>
      </c>
      <c r="BF1" t="s">
        <v>885</v>
      </c>
      <c r="BG1" t="s">
        <v>886</v>
      </c>
      <c r="BH1" t="s">
        <v>887</v>
      </c>
      <c r="BI1" t="s">
        <v>888</v>
      </c>
      <c r="BJ1" t="s">
        <v>889</v>
      </c>
      <c r="BK1" t="s">
        <v>890</v>
      </c>
      <c r="BL1" t="s">
        <v>891</v>
      </c>
      <c r="BM1" t="s">
        <v>892</v>
      </c>
      <c r="BN1" t="s">
        <v>893</v>
      </c>
      <c r="BO1" t="s">
        <v>894</v>
      </c>
      <c r="BP1" t="s">
        <v>895</v>
      </c>
      <c r="BQ1" t="s">
        <v>896</v>
      </c>
      <c r="BR1" t="s">
        <v>897</v>
      </c>
      <c r="BS1" t="s">
        <v>898</v>
      </c>
      <c r="BT1" t="s">
        <v>899</v>
      </c>
      <c r="BU1" t="s">
        <v>900</v>
      </c>
      <c r="BV1" t="s">
        <v>901</v>
      </c>
      <c r="BW1" t="s">
        <v>902</v>
      </c>
      <c r="BX1" t="s">
        <v>903</v>
      </c>
      <c r="BY1" t="s">
        <v>904</v>
      </c>
      <c r="BZ1" t="s">
        <v>905</v>
      </c>
      <c r="CA1" t="s">
        <v>906</v>
      </c>
      <c r="CB1" t="s">
        <v>907</v>
      </c>
      <c r="CC1" t="s">
        <v>908</v>
      </c>
      <c r="CD1" t="s">
        <v>909</v>
      </c>
      <c r="CE1" t="s">
        <v>910</v>
      </c>
      <c r="CF1" t="s">
        <v>911</v>
      </c>
      <c r="CG1" t="s">
        <v>912</v>
      </c>
      <c r="CH1" t="s">
        <v>913</v>
      </c>
      <c r="CI1" s="99" t="s">
        <v>914</v>
      </c>
      <c r="CJ1" t="s">
        <v>915</v>
      </c>
      <c r="CK1" s="99" t="s">
        <v>916</v>
      </c>
      <c r="CL1" t="s">
        <v>917</v>
      </c>
      <c r="CM1" t="s">
        <v>918</v>
      </c>
      <c r="CN1" t="s">
        <v>919</v>
      </c>
      <c r="CO1" t="s">
        <v>920</v>
      </c>
      <c r="CP1" t="s">
        <v>921</v>
      </c>
      <c r="CQ1" t="s">
        <v>922</v>
      </c>
      <c r="CR1" t="s">
        <v>923</v>
      </c>
      <c r="CS1" t="s">
        <v>924</v>
      </c>
      <c r="CT1" t="s">
        <v>925</v>
      </c>
      <c r="CU1" t="s">
        <v>926</v>
      </c>
      <c r="CV1" t="s">
        <v>927</v>
      </c>
      <c r="CW1" t="s">
        <v>928</v>
      </c>
      <c r="CX1" t="s">
        <v>929</v>
      </c>
      <c r="CY1" t="s">
        <v>930</v>
      </c>
      <c r="CZ1" t="s">
        <v>931</v>
      </c>
      <c r="DA1" t="s">
        <v>932</v>
      </c>
      <c r="DB1" t="s">
        <v>933</v>
      </c>
      <c r="DC1" t="s">
        <v>934</v>
      </c>
      <c r="DD1" t="s">
        <v>935</v>
      </c>
      <c r="DE1" t="s">
        <v>936</v>
      </c>
      <c r="DF1" t="s">
        <v>937</v>
      </c>
      <c r="DG1" t="s">
        <v>938</v>
      </c>
      <c r="DH1" t="s">
        <v>939</v>
      </c>
      <c r="DI1" s="99" t="s">
        <v>940</v>
      </c>
      <c r="DJ1" s="99" t="s">
        <v>941</v>
      </c>
      <c r="DK1" s="99" t="s">
        <v>942</v>
      </c>
      <c r="DL1" s="99" t="s">
        <v>943</v>
      </c>
      <c r="DM1" s="99" t="s">
        <v>944</v>
      </c>
      <c r="DN1" s="99" t="s">
        <v>945</v>
      </c>
      <c r="DO1" s="99" t="s">
        <v>946</v>
      </c>
      <c r="DP1" s="99" t="s">
        <v>947</v>
      </c>
      <c r="DQ1" t="s">
        <v>948</v>
      </c>
      <c r="DR1" t="s">
        <v>293</v>
      </c>
      <c r="DS1" t="s">
        <v>294</v>
      </c>
      <c r="DT1" s="100" t="s">
        <v>949</v>
      </c>
      <c r="DU1" t="s">
        <v>592</v>
      </c>
      <c r="DV1" t="s">
        <v>594</v>
      </c>
      <c r="DW1" t="s">
        <v>652</v>
      </c>
      <c r="DX1" t="s">
        <v>253</v>
      </c>
    </row>
    <row r="2" spans="1:128" x14ac:dyDescent="0.3">
      <c r="A2" s="92">
        <v>1</v>
      </c>
      <c r="B2">
        <v>2020001</v>
      </c>
      <c r="C2" t="s">
        <v>950</v>
      </c>
      <c r="D2">
        <v>2892</v>
      </c>
      <c r="E2" t="s">
        <v>951</v>
      </c>
      <c r="F2" t="s">
        <v>952</v>
      </c>
      <c r="G2" t="s">
        <v>953</v>
      </c>
      <c r="H2" t="s">
        <v>590</v>
      </c>
      <c r="I2" t="s">
        <v>954</v>
      </c>
      <c r="J2" t="s">
        <v>955</v>
      </c>
      <c r="K2">
        <v>1</v>
      </c>
      <c r="L2" t="s">
        <v>956</v>
      </c>
      <c r="M2" t="s">
        <v>957</v>
      </c>
      <c r="N2" t="s">
        <v>958</v>
      </c>
      <c r="O2" t="s">
        <v>959</v>
      </c>
      <c r="P2">
        <v>0</v>
      </c>
      <c r="Q2" t="s">
        <v>27</v>
      </c>
      <c r="R2" t="s">
        <v>45</v>
      </c>
      <c r="S2" s="93" t="s">
        <v>960</v>
      </c>
      <c r="T2" t="s">
        <v>961</v>
      </c>
      <c r="U2" s="93">
        <v>27405</v>
      </c>
      <c r="V2" t="s">
        <v>27</v>
      </c>
      <c r="W2" t="s">
        <v>45</v>
      </c>
      <c r="X2">
        <v>0</v>
      </c>
      <c r="Y2">
        <v>0</v>
      </c>
      <c r="Z2" s="93">
        <v>42591</v>
      </c>
      <c r="AA2">
        <v>1000</v>
      </c>
      <c r="AB2">
        <v>1000</v>
      </c>
      <c r="AC2">
        <v>0</v>
      </c>
      <c r="AD2" s="103" t="s">
        <v>27</v>
      </c>
      <c r="AE2">
        <v>0</v>
      </c>
      <c r="AF2">
        <v>0</v>
      </c>
      <c r="AG2">
        <v>0</v>
      </c>
      <c r="AH2">
        <v>0</v>
      </c>
      <c r="AI2">
        <v>2</v>
      </c>
      <c r="AJ2">
        <v>2</v>
      </c>
      <c r="AK2">
        <v>0</v>
      </c>
      <c r="AL2">
        <v>0</v>
      </c>
      <c r="AM2">
        <v>5</v>
      </c>
      <c r="AN2" s="97">
        <v>3135</v>
      </c>
      <c r="AO2" t="s">
        <v>40</v>
      </c>
      <c r="AP2" t="s">
        <v>28</v>
      </c>
      <c r="AQ2" t="s">
        <v>40</v>
      </c>
      <c r="AR2" s="101">
        <v>1300000</v>
      </c>
      <c r="AS2" t="s">
        <v>124</v>
      </c>
      <c r="AT2" t="s">
        <v>962</v>
      </c>
      <c r="AU2" t="s">
        <v>963</v>
      </c>
      <c r="AV2" t="s">
        <v>304</v>
      </c>
      <c r="AW2" t="s">
        <v>964</v>
      </c>
      <c r="AX2">
        <v>0</v>
      </c>
      <c r="AY2" t="s">
        <v>124</v>
      </c>
      <c r="AZ2" t="s">
        <v>962</v>
      </c>
      <c r="BA2" t="s">
        <v>965</v>
      </c>
      <c r="BB2" t="s">
        <v>966</v>
      </c>
      <c r="BC2" t="s">
        <v>28</v>
      </c>
      <c r="BD2" t="s">
        <v>40</v>
      </c>
      <c r="BE2" t="s">
        <v>28</v>
      </c>
      <c r="BF2" t="s">
        <v>40</v>
      </c>
      <c r="BG2" t="s">
        <v>28</v>
      </c>
      <c r="BH2" t="s">
        <v>40</v>
      </c>
      <c r="BI2" t="s">
        <v>28</v>
      </c>
      <c r="BJ2">
        <v>999</v>
      </c>
      <c r="BK2" t="s">
        <v>28</v>
      </c>
      <c r="BL2" t="s">
        <v>40</v>
      </c>
      <c r="BM2" t="s">
        <v>28</v>
      </c>
      <c r="BN2" t="s">
        <v>40</v>
      </c>
      <c r="BO2" t="s">
        <v>964</v>
      </c>
      <c r="BP2" t="s">
        <v>967</v>
      </c>
      <c r="BQ2" t="s">
        <v>28</v>
      </c>
      <c r="BR2" t="s">
        <v>40</v>
      </c>
      <c r="BS2" t="s">
        <v>28</v>
      </c>
      <c r="BT2" t="s">
        <v>40</v>
      </c>
      <c r="BU2" t="s">
        <v>28</v>
      </c>
      <c r="BV2" t="s">
        <v>40</v>
      </c>
      <c r="BW2" t="s">
        <v>28</v>
      </c>
      <c r="BX2" t="s">
        <v>40</v>
      </c>
      <c r="BY2" t="s">
        <v>28</v>
      </c>
      <c r="BZ2" t="s">
        <v>40</v>
      </c>
      <c r="CA2" t="s">
        <v>198</v>
      </c>
      <c r="CB2" t="s">
        <v>37</v>
      </c>
      <c r="CC2">
        <v>877</v>
      </c>
      <c r="CD2" t="s">
        <v>30</v>
      </c>
      <c r="CE2" t="s">
        <v>968</v>
      </c>
      <c r="CF2">
        <v>0</v>
      </c>
      <c r="CG2" t="s">
        <v>99</v>
      </c>
      <c r="CH2">
        <v>1</v>
      </c>
      <c r="CI2" s="99">
        <v>1803.64</v>
      </c>
      <c r="CJ2" s="93">
        <v>42591</v>
      </c>
      <c r="CK2" s="99">
        <v>1803.64</v>
      </c>
      <c r="CL2" t="s">
        <v>574</v>
      </c>
      <c r="CM2" t="s">
        <v>574</v>
      </c>
      <c r="CN2" t="s">
        <v>574</v>
      </c>
      <c r="CO2" t="s">
        <v>574</v>
      </c>
      <c r="CP2" t="s">
        <v>574</v>
      </c>
      <c r="CQ2" t="s">
        <v>574</v>
      </c>
      <c r="CR2" t="s">
        <v>969</v>
      </c>
      <c r="CS2" t="s">
        <v>924</v>
      </c>
      <c r="CT2" t="s">
        <v>574</v>
      </c>
      <c r="CU2" t="s">
        <v>574</v>
      </c>
      <c r="CV2" t="s">
        <v>574</v>
      </c>
      <c r="CW2" t="s">
        <v>574</v>
      </c>
      <c r="CX2" t="s">
        <v>574</v>
      </c>
      <c r="CY2" t="s">
        <v>574</v>
      </c>
      <c r="CZ2" t="s">
        <v>574</v>
      </c>
      <c r="DA2" t="s">
        <v>574</v>
      </c>
      <c r="DB2" t="s">
        <v>574</v>
      </c>
      <c r="DC2" t="s">
        <v>574</v>
      </c>
      <c r="DD2">
        <v>0</v>
      </c>
      <c r="DE2" t="s">
        <v>970</v>
      </c>
      <c r="DF2">
        <v>0</v>
      </c>
      <c r="DG2" t="s">
        <v>970</v>
      </c>
      <c r="DH2">
        <v>0</v>
      </c>
      <c r="DI2" s="99">
        <v>100</v>
      </c>
      <c r="DJ2" s="99">
        <v>0</v>
      </c>
      <c r="DK2" s="99">
        <v>0</v>
      </c>
      <c r="DL2" s="99">
        <v>0</v>
      </c>
      <c r="DM2" s="99">
        <v>0</v>
      </c>
      <c r="DN2" s="99">
        <v>0</v>
      </c>
      <c r="DO2" s="99">
        <v>0</v>
      </c>
      <c r="DP2" s="99">
        <v>0</v>
      </c>
      <c r="DT2" s="100" t="s">
        <v>46</v>
      </c>
      <c r="DU2" t="s">
        <v>593</v>
      </c>
      <c r="DV2" t="s">
        <v>595</v>
      </c>
      <c r="DW2" t="s">
        <v>653</v>
      </c>
      <c r="DX2" t="s">
        <v>659</v>
      </c>
    </row>
    <row r="3" spans="1:128" x14ac:dyDescent="0.3">
      <c r="A3" s="92">
        <v>2</v>
      </c>
      <c r="B3">
        <v>2020002</v>
      </c>
      <c r="C3" t="s">
        <v>971</v>
      </c>
      <c r="D3">
        <v>2663</v>
      </c>
      <c r="E3" t="s">
        <v>972</v>
      </c>
      <c r="F3" t="s">
        <v>973</v>
      </c>
      <c r="G3" t="s">
        <v>974</v>
      </c>
      <c r="H3" t="s">
        <v>590</v>
      </c>
      <c r="I3" t="s">
        <v>954</v>
      </c>
      <c r="J3" t="s">
        <v>955</v>
      </c>
      <c r="K3">
        <v>1</v>
      </c>
      <c r="L3" t="s">
        <v>956</v>
      </c>
      <c r="M3" t="s">
        <v>957</v>
      </c>
      <c r="N3" t="s">
        <v>42</v>
      </c>
      <c r="O3" t="s">
        <v>566</v>
      </c>
      <c r="P3">
        <v>0</v>
      </c>
      <c r="Q3" t="s">
        <v>27</v>
      </c>
      <c r="R3" t="s">
        <v>45</v>
      </c>
      <c r="S3" s="93" t="s">
        <v>960</v>
      </c>
      <c r="T3" t="s">
        <v>961</v>
      </c>
      <c r="U3" s="93">
        <v>29549</v>
      </c>
      <c r="V3" t="s">
        <v>27</v>
      </c>
      <c r="W3" t="s">
        <v>45</v>
      </c>
      <c r="X3">
        <v>0</v>
      </c>
      <c r="Y3">
        <v>0</v>
      </c>
      <c r="Z3" s="93">
        <v>41744</v>
      </c>
      <c r="AA3" t="s">
        <v>975</v>
      </c>
      <c r="AB3">
        <v>0</v>
      </c>
      <c r="AC3">
        <v>0</v>
      </c>
      <c r="AD3" s="103" t="s">
        <v>27</v>
      </c>
      <c r="AE3">
        <v>0</v>
      </c>
      <c r="AF3">
        <v>0</v>
      </c>
      <c r="AG3">
        <v>2</v>
      </c>
      <c r="AH3">
        <v>2</v>
      </c>
      <c r="AI3">
        <v>2</v>
      </c>
      <c r="AJ3">
        <v>2</v>
      </c>
      <c r="AK3">
        <v>0</v>
      </c>
      <c r="AL3">
        <v>0</v>
      </c>
      <c r="AM3">
        <v>5</v>
      </c>
      <c r="AN3" s="97">
        <v>4340</v>
      </c>
      <c r="AO3" t="s">
        <v>40</v>
      </c>
      <c r="AP3" t="s">
        <v>28</v>
      </c>
      <c r="AQ3" t="s">
        <v>40</v>
      </c>
      <c r="AR3" s="101">
        <v>2200000</v>
      </c>
      <c r="AS3" t="s">
        <v>124</v>
      </c>
      <c r="AT3" t="s">
        <v>962</v>
      </c>
      <c r="AU3" t="s">
        <v>963</v>
      </c>
      <c r="AV3" t="s">
        <v>304</v>
      </c>
      <c r="AW3" t="s">
        <v>964</v>
      </c>
      <c r="AX3">
        <v>0</v>
      </c>
      <c r="AY3" t="s">
        <v>124</v>
      </c>
      <c r="AZ3" t="s">
        <v>962</v>
      </c>
      <c r="BA3" t="s">
        <v>965</v>
      </c>
      <c r="BB3" t="s">
        <v>966</v>
      </c>
      <c r="BC3" t="s">
        <v>28</v>
      </c>
      <c r="BD3" t="s">
        <v>40</v>
      </c>
      <c r="BE3" t="s">
        <v>28</v>
      </c>
      <c r="BF3" t="s">
        <v>40</v>
      </c>
      <c r="BG3" t="s">
        <v>28</v>
      </c>
      <c r="BH3" t="s">
        <v>40</v>
      </c>
      <c r="BI3" t="s">
        <v>28</v>
      </c>
      <c r="BJ3">
        <v>999</v>
      </c>
      <c r="BK3" t="s">
        <v>28</v>
      </c>
      <c r="BL3" t="s">
        <v>40</v>
      </c>
      <c r="BM3" t="s">
        <v>28</v>
      </c>
      <c r="BN3" t="s">
        <v>40</v>
      </c>
      <c r="BO3" t="s">
        <v>964</v>
      </c>
      <c r="BP3" t="s">
        <v>967</v>
      </c>
      <c r="BQ3" t="s">
        <v>28</v>
      </c>
      <c r="BR3" t="s">
        <v>40</v>
      </c>
      <c r="BS3" t="s">
        <v>28</v>
      </c>
      <c r="BT3" t="s">
        <v>40</v>
      </c>
      <c r="BU3" t="s">
        <v>28</v>
      </c>
      <c r="BV3" t="s">
        <v>40</v>
      </c>
      <c r="BW3" t="s">
        <v>28</v>
      </c>
      <c r="BX3" t="s">
        <v>40</v>
      </c>
      <c r="BY3" t="s">
        <v>28</v>
      </c>
      <c r="BZ3" t="s">
        <v>40</v>
      </c>
      <c r="CA3" t="s">
        <v>198</v>
      </c>
      <c r="CB3" t="s">
        <v>37</v>
      </c>
      <c r="CC3">
        <v>928</v>
      </c>
      <c r="CD3" t="s">
        <v>30</v>
      </c>
      <c r="CE3" t="s">
        <v>968</v>
      </c>
      <c r="CF3">
        <v>0</v>
      </c>
      <c r="CG3" t="s">
        <v>99</v>
      </c>
      <c r="CH3">
        <v>1</v>
      </c>
      <c r="CI3" s="99">
        <v>765.45</v>
      </c>
      <c r="CJ3" s="93">
        <v>41744</v>
      </c>
      <c r="CK3" s="99">
        <v>765.45</v>
      </c>
      <c r="CL3" t="s">
        <v>574</v>
      </c>
      <c r="CM3" t="s">
        <v>574</v>
      </c>
      <c r="CN3" t="s">
        <v>574</v>
      </c>
      <c r="CO3" t="s">
        <v>574</v>
      </c>
      <c r="CP3" t="s">
        <v>574</v>
      </c>
      <c r="CQ3" t="s">
        <v>574</v>
      </c>
      <c r="CR3" t="s">
        <v>574</v>
      </c>
      <c r="CS3" t="s">
        <v>574</v>
      </c>
      <c r="CT3" t="s">
        <v>574</v>
      </c>
      <c r="CU3" t="s">
        <v>574</v>
      </c>
      <c r="CV3" t="s">
        <v>574</v>
      </c>
      <c r="CW3" t="s">
        <v>574</v>
      </c>
      <c r="CX3" t="s">
        <v>574</v>
      </c>
      <c r="CY3" t="s">
        <v>574</v>
      </c>
      <c r="CZ3" t="s">
        <v>574</v>
      </c>
      <c r="DA3" t="s">
        <v>574</v>
      </c>
      <c r="DB3" t="s">
        <v>574</v>
      </c>
      <c r="DC3" t="s">
        <v>574</v>
      </c>
      <c r="DD3">
        <v>0</v>
      </c>
      <c r="DE3" t="s">
        <v>970</v>
      </c>
      <c r="DF3">
        <v>0</v>
      </c>
      <c r="DG3" t="s">
        <v>970</v>
      </c>
      <c r="DH3">
        <v>0</v>
      </c>
      <c r="DI3" s="99">
        <v>0</v>
      </c>
      <c r="DJ3" s="99">
        <v>0</v>
      </c>
      <c r="DK3" s="99">
        <v>0</v>
      </c>
      <c r="DL3" s="99">
        <v>0</v>
      </c>
      <c r="DM3" s="99">
        <v>0</v>
      </c>
      <c r="DN3" s="99">
        <v>0</v>
      </c>
      <c r="DO3" s="99">
        <v>0</v>
      </c>
      <c r="DP3" s="99">
        <v>0</v>
      </c>
      <c r="DT3" s="100" t="s">
        <v>46</v>
      </c>
      <c r="DU3" t="s">
        <v>593</v>
      </c>
      <c r="DV3" t="s">
        <v>596</v>
      </c>
      <c r="DW3" t="s">
        <v>653</v>
      </c>
      <c r="DX3" t="s">
        <v>667</v>
      </c>
    </row>
    <row r="4" spans="1:128" x14ac:dyDescent="0.3">
      <c r="A4" s="92">
        <v>3</v>
      </c>
      <c r="B4">
        <v>2020003</v>
      </c>
      <c r="C4" t="s">
        <v>976</v>
      </c>
      <c r="D4">
        <v>2656</v>
      </c>
      <c r="E4" t="s">
        <v>977</v>
      </c>
      <c r="F4" t="s">
        <v>978</v>
      </c>
      <c r="G4" t="s">
        <v>979</v>
      </c>
      <c r="H4" t="s">
        <v>590</v>
      </c>
      <c r="I4" t="s">
        <v>954</v>
      </c>
      <c r="J4" t="s">
        <v>955</v>
      </c>
      <c r="K4">
        <v>1</v>
      </c>
      <c r="L4" t="s">
        <v>956</v>
      </c>
      <c r="M4" t="s">
        <v>957</v>
      </c>
      <c r="N4" t="s">
        <v>42</v>
      </c>
      <c r="O4" t="s">
        <v>566</v>
      </c>
      <c r="P4">
        <v>0</v>
      </c>
      <c r="Q4" t="s">
        <v>27</v>
      </c>
      <c r="R4" t="s">
        <v>45</v>
      </c>
      <c r="S4" s="93" t="s">
        <v>960</v>
      </c>
      <c r="T4" t="s">
        <v>961</v>
      </c>
      <c r="U4" s="93">
        <v>21682</v>
      </c>
      <c r="V4" t="s">
        <v>25</v>
      </c>
      <c r="W4" t="s">
        <v>46</v>
      </c>
      <c r="X4">
        <v>0</v>
      </c>
      <c r="Y4">
        <v>0</v>
      </c>
      <c r="Z4" s="93">
        <v>45068</v>
      </c>
      <c r="AA4">
        <v>1000</v>
      </c>
      <c r="AB4">
        <v>1000</v>
      </c>
      <c r="AC4">
        <v>0</v>
      </c>
      <c r="AD4" s="103">
        <v>1000</v>
      </c>
      <c r="AE4">
        <v>1000</v>
      </c>
      <c r="AF4">
        <v>0</v>
      </c>
      <c r="AG4">
        <v>2</v>
      </c>
      <c r="AH4">
        <v>2</v>
      </c>
      <c r="AI4">
        <v>0</v>
      </c>
      <c r="AJ4">
        <v>0</v>
      </c>
      <c r="AK4">
        <v>0</v>
      </c>
      <c r="AL4">
        <v>1</v>
      </c>
      <c r="AM4">
        <v>5</v>
      </c>
      <c r="AN4" s="97">
        <v>3107</v>
      </c>
      <c r="AO4" t="s">
        <v>40</v>
      </c>
      <c r="AP4" t="s">
        <v>28</v>
      </c>
      <c r="AQ4" t="s">
        <v>40</v>
      </c>
      <c r="AR4" s="101">
        <v>2600000</v>
      </c>
      <c r="AS4" t="s">
        <v>124</v>
      </c>
      <c r="AT4" t="s">
        <v>962</v>
      </c>
      <c r="AU4" t="s">
        <v>963</v>
      </c>
      <c r="AV4" t="s">
        <v>304</v>
      </c>
      <c r="AW4" t="s">
        <v>964</v>
      </c>
      <c r="AX4">
        <v>0</v>
      </c>
      <c r="AY4" t="s">
        <v>124</v>
      </c>
      <c r="AZ4" t="s">
        <v>962</v>
      </c>
      <c r="BA4" t="s">
        <v>965</v>
      </c>
      <c r="BB4" t="s">
        <v>966</v>
      </c>
      <c r="BC4" t="s">
        <v>28</v>
      </c>
      <c r="BD4" t="s">
        <v>40</v>
      </c>
      <c r="BE4" t="s">
        <v>28</v>
      </c>
      <c r="BF4" t="s">
        <v>40</v>
      </c>
      <c r="BG4" t="s">
        <v>28</v>
      </c>
      <c r="BH4" t="s">
        <v>40</v>
      </c>
      <c r="BI4" t="s">
        <v>28</v>
      </c>
      <c r="BJ4">
        <v>999</v>
      </c>
      <c r="BK4" t="s">
        <v>28</v>
      </c>
      <c r="BL4" t="s">
        <v>40</v>
      </c>
      <c r="BM4" t="s">
        <v>28</v>
      </c>
      <c r="BN4" t="s">
        <v>40</v>
      </c>
      <c r="BO4" t="s">
        <v>964</v>
      </c>
      <c r="BP4" t="s">
        <v>967</v>
      </c>
      <c r="BQ4" t="s">
        <v>28</v>
      </c>
      <c r="BR4" t="s">
        <v>40</v>
      </c>
      <c r="BS4" t="s">
        <v>28</v>
      </c>
      <c r="BT4" t="s">
        <v>40</v>
      </c>
      <c r="BU4" t="s">
        <v>28</v>
      </c>
      <c r="BV4" t="s">
        <v>40</v>
      </c>
      <c r="BW4" t="s">
        <v>28</v>
      </c>
      <c r="BX4" t="s">
        <v>40</v>
      </c>
      <c r="BY4" t="s">
        <v>28</v>
      </c>
      <c r="BZ4" t="s">
        <v>40</v>
      </c>
      <c r="CA4" t="s">
        <v>198</v>
      </c>
      <c r="CB4" t="s">
        <v>37</v>
      </c>
      <c r="CC4">
        <v>853</v>
      </c>
      <c r="CD4" t="s">
        <v>30</v>
      </c>
      <c r="CE4" t="s">
        <v>968</v>
      </c>
      <c r="CF4">
        <v>0</v>
      </c>
      <c r="CG4" t="s">
        <v>99</v>
      </c>
      <c r="CH4">
        <v>1</v>
      </c>
      <c r="CI4" s="99">
        <v>1896.36</v>
      </c>
      <c r="CJ4" s="93">
        <v>45068</v>
      </c>
      <c r="CK4" s="99">
        <v>1896.36</v>
      </c>
      <c r="CL4" t="s">
        <v>574</v>
      </c>
      <c r="CM4" t="s">
        <v>574</v>
      </c>
      <c r="CN4" t="s">
        <v>574</v>
      </c>
      <c r="CO4" t="s">
        <v>574</v>
      </c>
      <c r="CP4" t="s">
        <v>574</v>
      </c>
      <c r="CQ4" t="s">
        <v>574</v>
      </c>
      <c r="CR4" t="s">
        <v>574</v>
      </c>
      <c r="CS4" t="s">
        <v>574</v>
      </c>
      <c r="CT4" t="s">
        <v>574</v>
      </c>
      <c r="CU4" t="s">
        <v>574</v>
      </c>
      <c r="CV4" t="s">
        <v>574</v>
      </c>
      <c r="CW4" t="s">
        <v>574</v>
      </c>
      <c r="CX4" t="s">
        <v>574</v>
      </c>
      <c r="CY4" t="s">
        <v>574</v>
      </c>
      <c r="CZ4" t="s">
        <v>574</v>
      </c>
      <c r="DA4" t="s">
        <v>574</v>
      </c>
      <c r="DB4" t="s">
        <v>574</v>
      </c>
      <c r="DC4" t="s">
        <v>574</v>
      </c>
      <c r="DD4">
        <v>0</v>
      </c>
      <c r="DE4" t="s">
        <v>970</v>
      </c>
      <c r="DF4">
        <v>0</v>
      </c>
      <c r="DG4" t="s">
        <v>970</v>
      </c>
      <c r="DH4">
        <v>0</v>
      </c>
      <c r="DI4" s="99">
        <v>0</v>
      </c>
      <c r="DJ4" s="99">
        <v>0</v>
      </c>
      <c r="DK4" s="99">
        <v>0</v>
      </c>
      <c r="DL4" s="99">
        <v>0</v>
      </c>
      <c r="DM4" s="99">
        <v>0</v>
      </c>
      <c r="DN4" s="99">
        <v>0</v>
      </c>
      <c r="DO4" s="99">
        <v>0</v>
      </c>
      <c r="DP4" s="99">
        <v>0</v>
      </c>
      <c r="DT4" s="100" t="s">
        <v>46</v>
      </c>
      <c r="DU4" t="s">
        <v>593</v>
      </c>
      <c r="DV4" t="s">
        <v>597</v>
      </c>
      <c r="DW4" t="s">
        <v>653</v>
      </c>
      <c r="DX4" t="s">
        <v>668</v>
      </c>
    </row>
    <row r="5" spans="1:128" x14ac:dyDescent="0.3">
      <c r="A5" s="92">
        <v>4</v>
      </c>
      <c r="B5">
        <v>2020004</v>
      </c>
      <c r="C5" t="s">
        <v>980</v>
      </c>
      <c r="D5">
        <v>2656</v>
      </c>
      <c r="E5" t="s">
        <v>977</v>
      </c>
      <c r="F5" t="s">
        <v>978</v>
      </c>
      <c r="G5" t="s">
        <v>979</v>
      </c>
      <c r="H5" t="s">
        <v>590</v>
      </c>
      <c r="I5" t="s">
        <v>954</v>
      </c>
      <c r="J5" t="s">
        <v>955</v>
      </c>
      <c r="K5">
        <v>1</v>
      </c>
      <c r="L5" t="s">
        <v>956</v>
      </c>
      <c r="M5" t="s">
        <v>957</v>
      </c>
      <c r="N5" t="s">
        <v>42</v>
      </c>
      <c r="O5" t="s">
        <v>566</v>
      </c>
      <c r="P5">
        <v>0</v>
      </c>
      <c r="Q5" t="s">
        <v>27</v>
      </c>
      <c r="R5" t="s">
        <v>45</v>
      </c>
      <c r="S5" s="93" t="s">
        <v>960</v>
      </c>
      <c r="T5" t="s">
        <v>961</v>
      </c>
      <c r="U5" s="93">
        <v>21682</v>
      </c>
      <c r="V5" t="s">
        <v>25</v>
      </c>
      <c r="W5" t="s">
        <v>46</v>
      </c>
      <c r="X5">
        <v>0</v>
      </c>
      <c r="Y5">
        <v>0</v>
      </c>
      <c r="Z5" s="93">
        <v>45068</v>
      </c>
      <c r="AA5">
        <v>1000</v>
      </c>
      <c r="AB5">
        <v>1000</v>
      </c>
      <c r="AC5">
        <v>0</v>
      </c>
      <c r="AD5" s="103">
        <v>2000</v>
      </c>
      <c r="AE5">
        <v>2000</v>
      </c>
      <c r="AF5">
        <v>0</v>
      </c>
      <c r="AG5">
        <v>1</v>
      </c>
      <c r="AH5">
        <v>1</v>
      </c>
      <c r="AI5">
        <v>0</v>
      </c>
      <c r="AJ5">
        <v>0</v>
      </c>
      <c r="AK5">
        <v>0</v>
      </c>
      <c r="AL5">
        <v>0</v>
      </c>
      <c r="AM5">
        <v>5</v>
      </c>
      <c r="AN5" s="97">
        <v>6573</v>
      </c>
      <c r="AO5" t="s">
        <v>40</v>
      </c>
      <c r="AP5" t="s">
        <v>28</v>
      </c>
      <c r="AQ5" t="s">
        <v>40</v>
      </c>
      <c r="AR5" s="101">
        <v>1100000</v>
      </c>
      <c r="AS5" t="s">
        <v>124</v>
      </c>
      <c r="AT5" t="s">
        <v>962</v>
      </c>
      <c r="AU5" t="s">
        <v>963</v>
      </c>
      <c r="AV5" t="s">
        <v>304</v>
      </c>
      <c r="AW5" t="s">
        <v>964</v>
      </c>
      <c r="AX5">
        <v>0</v>
      </c>
      <c r="AY5" t="s">
        <v>124</v>
      </c>
      <c r="AZ5" t="s">
        <v>962</v>
      </c>
      <c r="BA5" t="s">
        <v>965</v>
      </c>
      <c r="BB5" t="s">
        <v>966</v>
      </c>
      <c r="BC5" t="s">
        <v>28</v>
      </c>
      <c r="BD5" t="s">
        <v>40</v>
      </c>
      <c r="BE5" t="s">
        <v>28</v>
      </c>
      <c r="BF5" t="s">
        <v>40</v>
      </c>
      <c r="BG5" t="s">
        <v>28</v>
      </c>
      <c r="BH5" t="s">
        <v>40</v>
      </c>
      <c r="BI5" t="s">
        <v>28</v>
      </c>
      <c r="BJ5">
        <v>999</v>
      </c>
      <c r="BK5" t="s">
        <v>28</v>
      </c>
      <c r="BL5" t="s">
        <v>40</v>
      </c>
      <c r="BM5" t="s">
        <v>28</v>
      </c>
      <c r="BN5" t="s">
        <v>40</v>
      </c>
      <c r="BO5" t="s">
        <v>964</v>
      </c>
      <c r="BP5" t="s">
        <v>967</v>
      </c>
      <c r="BQ5" t="s">
        <v>28</v>
      </c>
      <c r="BR5" t="s">
        <v>40</v>
      </c>
      <c r="BS5" t="s">
        <v>28</v>
      </c>
      <c r="BT5" t="s">
        <v>40</v>
      </c>
      <c r="BU5" t="s">
        <v>28</v>
      </c>
      <c r="BV5" t="s">
        <v>40</v>
      </c>
      <c r="BW5" t="s">
        <v>28</v>
      </c>
      <c r="BX5" t="s">
        <v>40</v>
      </c>
      <c r="BY5" t="s">
        <v>28</v>
      </c>
      <c r="BZ5" t="s">
        <v>40</v>
      </c>
      <c r="CA5" t="s">
        <v>198</v>
      </c>
      <c r="CB5" t="s">
        <v>37</v>
      </c>
      <c r="CC5">
        <v>853</v>
      </c>
      <c r="CD5" t="s">
        <v>30</v>
      </c>
      <c r="CE5" t="s">
        <v>968</v>
      </c>
      <c r="CF5">
        <v>0</v>
      </c>
      <c r="CG5" t="s">
        <v>99</v>
      </c>
      <c r="CH5">
        <v>1</v>
      </c>
      <c r="CI5" s="99">
        <v>900</v>
      </c>
      <c r="CJ5" s="93">
        <v>45068</v>
      </c>
      <c r="CK5" s="99">
        <v>900</v>
      </c>
      <c r="CL5" t="s">
        <v>574</v>
      </c>
      <c r="CM5" t="s">
        <v>574</v>
      </c>
      <c r="CN5" t="s">
        <v>574</v>
      </c>
      <c r="CO5" t="s">
        <v>574</v>
      </c>
      <c r="CP5" t="s">
        <v>574</v>
      </c>
      <c r="CQ5" t="s">
        <v>574</v>
      </c>
      <c r="CR5" t="s">
        <v>574</v>
      </c>
      <c r="CS5" t="s">
        <v>574</v>
      </c>
      <c r="CT5" t="s">
        <v>574</v>
      </c>
      <c r="CU5" t="s">
        <v>574</v>
      </c>
      <c r="CV5" t="s">
        <v>574</v>
      </c>
      <c r="CW5" t="s">
        <v>574</v>
      </c>
      <c r="CX5" t="s">
        <v>574</v>
      </c>
      <c r="CY5" t="s">
        <v>574</v>
      </c>
      <c r="CZ5" t="s">
        <v>574</v>
      </c>
      <c r="DA5" t="s">
        <v>574</v>
      </c>
      <c r="DB5" t="s">
        <v>574</v>
      </c>
      <c r="DC5" t="s">
        <v>574</v>
      </c>
      <c r="DD5">
        <v>0</v>
      </c>
      <c r="DE5" t="s">
        <v>970</v>
      </c>
      <c r="DF5">
        <v>0</v>
      </c>
      <c r="DG5" t="s">
        <v>970</v>
      </c>
      <c r="DH5">
        <v>0</v>
      </c>
      <c r="DI5" s="99">
        <v>0</v>
      </c>
      <c r="DJ5" s="99">
        <v>0</v>
      </c>
      <c r="DK5" s="99">
        <v>0</v>
      </c>
      <c r="DL5" s="99">
        <v>0</v>
      </c>
      <c r="DM5" s="99">
        <v>0</v>
      </c>
      <c r="DN5" s="99">
        <v>0</v>
      </c>
      <c r="DO5" s="99">
        <v>0</v>
      </c>
      <c r="DP5" s="99">
        <v>0</v>
      </c>
      <c r="DT5" s="100" t="s">
        <v>46</v>
      </c>
      <c r="DU5" t="s">
        <v>593</v>
      </c>
      <c r="DV5" t="s">
        <v>598</v>
      </c>
      <c r="DW5" t="s">
        <v>653</v>
      </c>
      <c r="DX5" t="s">
        <v>669</v>
      </c>
    </row>
    <row r="6" spans="1:128" x14ac:dyDescent="0.3">
      <c r="A6" s="92">
        <v>5</v>
      </c>
      <c r="B6">
        <v>2020005</v>
      </c>
      <c r="C6" t="s">
        <v>981</v>
      </c>
      <c r="D6">
        <v>2791</v>
      </c>
      <c r="E6" t="s">
        <v>982</v>
      </c>
      <c r="F6" t="s">
        <v>983</v>
      </c>
      <c r="G6" t="s">
        <v>984</v>
      </c>
      <c r="H6" t="s">
        <v>590</v>
      </c>
      <c r="I6" t="s">
        <v>954</v>
      </c>
      <c r="J6" t="s">
        <v>955</v>
      </c>
      <c r="K6">
        <v>1</v>
      </c>
      <c r="L6" t="s">
        <v>956</v>
      </c>
      <c r="M6" t="s">
        <v>957</v>
      </c>
      <c r="N6" t="s">
        <v>958</v>
      </c>
      <c r="O6" t="s">
        <v>959</v>
      </c>
      <c r="P6">
        <v>0</v>
      </c>
      <c r="Q6" t="s">
        <v>27</v>
      </c>
      <c r="R6" t="s">
        <v>45</v>
      </c>
      <c r="S6" s="93" t="s">
        <v>960</v>
      </c>
      <c r="T6" t="s">
        <v>961</v>
      </c>
      <c r="U6" s="93">
        <v>31182</v>
      </c>
      <c r="V6" t="s">
        <v>27</v>
      </c>
      <c r="W6" t="s">
        <v>45</v>
      </c>
      <c r="X6">
        <v>0</v>
      </c>
      <c r="Y6">
        <v>0</v>
      </c>
      <c r="Z6" s="93">
        <v>45146</v>
      </c>
      <c r="AA6">
        <v>1000</v>
      </c>
      <c r="AB6">
        <v>1000</v>
      </c>
      <c r="AC6">
        <v>0</v>
      </c>
      <c r="AD6" s="103">
        <v>3000</v>
      </c>
      <c r="AE6">
        <v>3000</v>
      </c>
      <c r="AF6">
        <v>0</v>
      </c>
      <c r="AG6">
        <v>0</v>
      </c>
      <c r="AH6">
        <v>0</v>
      </c>
      <c r="AI6">
        <v>0</v>
      </c>
      <c r="AJ6">
        <v>0</v>
      </c>
      <c r="AK6">
        <v>0</v>
      </c>
      <c r="AL6">
        <v>0</v>
      </c>
      <c r="AM6">
        <v>5</v>
      </c>
      <c r="AN6" s="97">
        <v>6750</v>
      </c>
      <c r="AO6" t="s">
        <v>40</v>
      </c>
      <c r="AP6" t="s">
        <v>28</v>
      </c>
      <c r="AQ6" t="s">
        <v>40</v>
      </c>
      <c r="AR6" s="101">
        <v>2800000</v>
      </c>
      <c r="AS6" t="s">
        <v>124</v>
      </c>
      <c r="AT6" t="s">
        <v>962</v>
      </c>
      <c r="AU6" t="s">
        <v>963</v>
      </c>
      <c r="AV6" t="s">
        <v>304</v>
      </c>
      <c r="AW6" t="s">
        <v>964</v>
      </c>
      <c r="AX6">
        <v>0</v>
      </c>
      <c r="AY6" t="s">
        <v>124</v>
      </c>
      <c r="AZ6" t="s">
        <v>962</v>
      </c>
      <c r="BA6" t="s">
        <v>965</v>
      </c>
      <c r="BB6" t="s">
        <v>966</v>
      </c>
      <c r="BC6" t="s">
        <v>28</v>
      </c>
      <c r="BD6" t="s">
        <v>40</v>
      </c>
      <c r="BE6" t="s">
        <v>28</v>
      </c>
      <c r="BF6" t="s">
        <v>40</v>
      </c>
      <c r="BG6" t="s">
        <v>28</v>
      </c>
      <c r="BH6" t="s">
        <v>40</v>
      </c>
      <c r="BI6" t="s">
        <v>28</v>
      </c>
      <c r="BJ6">
        <v>999</v>
      </c>
      <c r="BK6" t="s">
        <v>28</v>
      </c>
      <c r="BL6" t="s">
        <v>40</v>
      </c>
      <c r="BM6" t="s">
        <v>28</v>
      </c>
      <c r="BN6" t="s">
        <v>40</v>
      </c>
      <c r="BO6" t="s">
        <v>964</v>
      </c>
      <c r="BP6" t="s">
        <v>967</v>
      </c>
      <c r="BQ6" t="s">
        <v>28</v>
      </c>
      <c r="BR6" t="s">
        <v>40</v>
      </c>
      <c r="BS6" t="s">
        <v>28</v>
      </c>
      <c r="BT6" t="s">
        <v>40</v>
      </c>
      <c r="BU6" t="s">
        <v>28</v>
      </c>
      <c r="BV6" t="s">
        <v>40</v>
      </c>
      <c r="BW6" t="s">
        <v>28</v>
      </c>
      <c r="BX6" t="s">
        <v>40</v>
      </c>
      <c r="BY6" t="s">
        <v>28</v>
      </c>
      <c r="BZ6" t="s">
        <v>40</v>
      </c>
      <c r="CA6" t="s">
        <v>198</v>
      </c>
      <c r="CB6" t="s">
        <v>37</v>
      </c>
      <c r="CC6">
        <v>886</v>
      </c>
      <c r="CD6" t="s">
        <v>30</v>
      </c>
      <c r="CE6" t="s">
        <v>968</v>
      </c>
      <c r="CF6">
        <v>0</v>
      </c>
      <c r="CG6" t="s">
        <v>99</v>
      </c>
      <c r="CH6">
        <v>1</v>
      </c>
      <c r="CI6" s="99">
        <v>2081.8200000000002</v>
      </c>
      <c r="CJ6" s="93">
        <v>45146</v>
      </c>
      <c r="CK6" s="99">
        <v>2081.8200000000002</v>
      </c>
      <c r="CL6" t="s">
        <v>574</v>
      </c>
      <c r="CM6" t="s">
        <v>574</v>
      </c>
      <c r="CN6" t="s">
        <v>574</v>
      </c>
      <c r="CO6" t="s">
        <v>574</v>
      </c>
      <c r="CP6" t="s">
        <v>574</v>
      </c>
      <c r="CQ6" t="s">
        <v>574</v>
      </c>
      <c r="CR6" t="s">
        <v>574</v>
      </c>
      <c r="CS6" t="s">
        <v>574</v>
      </c>
      <c r="CT6" t="s">
        <v>574</v>
      </c>
      <c r="CU6" t="s">
        <v>574</v>
      </c>
      <c r="CV6" t="s">
        <v>574</v>
      </c>
      <c r="CW6" t="s">
        <v>574</v>
      </c>
      <c r="CX6" t="s">
        <v>574</v>
      </c>
      <c r="CY6" t="s">
        <v>574</v>
      </c>
      <c r="CZ6" t="s">
        <v>574</v>
      </c>
      <c r="DA6" t="s">
        <v>574</v>
      </c>
      <c r="DB6" t="s">
        <v>574</v>
      </c>
      <c r="DC6" t="s">
        <v>574</v>
      </c>
      <c r="DD6">
        <v>0</v>
      </c>
      <c r="DE6" t="s">
        <v>970</v>
      </c>
      <c r="DF6">
        <v>0</v>
      </c>
      <c r="DG6" t="s">
        <v>970</v>
      </c>
      <c r="DH6">
        <v>0</v>
      </c>
      <c r="DI6" s="99">
        <v>0</v>
      </c>
      <c r="DJ6" s="99">
        <v>0</v>
      </c>
      <c r="DK6" s="99">
        <v>0</v>
      </c>
      <c r="DL6" s="99">
        <v>0</v>
      </c>
      <c r="DM6" s="99">
        <v>0</v>
      </c>
      <c r="DN6" s="99">
        <v>0</v>
      </c>
      <c r="DO6" s="99">
        <v>0</v>
      </c>
      <c r="DP6" s="99">
        <v>0</v>
      </c>
      <c r="DT6" s="100" t="s">
        <v>46</v>
      </c>
      <c r="DU6" t="s">
        <v>593</v>
      </c>
      <c r="DV6" t="s">
        <v>599</v>
      </c>
      <c r="DW6" t="s">
        <v>653</v>
      </c>
      <c r="DX6" t="s">
        <v>669</v>
      </c>
    </row>
    <row r="7" spans="1:128" x14ac:dyDescent="0.3">
      <c r="A7" s="92">
        <v>6</v>
      </c>
      <c r="B7">
        <v>2020006</v>
      </c>
      <c r="C7" t="s">
        <v>985</v>
      </c>
      <c r="D7">
        <v>2142</v>
      </c>
      <c r="E7" t="s">
        <v>986</v>
      </c>
      <c r="F7" t="s">
        <v>987</v>
      </c>
      <c r="G7" t="s">
        <v>988</v>
      </c>
      <c r="H7" t="s">
        <v>590</v>
      </c>
      <c r="I7" t="s">
        <v>954</v>
      </c>
      <c r="J7" t="s">
        <v>955</v>
      </c>
      <c r="K7">
        <v>1</v>
      </c>
      <c r="L7" t="s">
        <v>956</v>
      </c>
      <c r="M7" t="s">
        <v>957</v>
      </c>
      <c r="N7" t="s">
        <v>958</v>
      </c>
      <c r="O7" t="s">
        <v>959</v>
      </c>
      <c r="P7">
        <v>0</v>
      </c>
      <c r="Q7" t="s">
        <v>27</v>
      </c>
      <c r="R7" t="s">
        <v>45</v>
      </c>
      <c r="S7" s="93" t="s">
        <v>960</v>
      </c>
      <c r="T7" t="s">
        <v>961</v>
      </c>
      <c r="U7" s="93">
        <v>36720</v>
      </c>
      <c r="V7" t="s">
        <v>27</v>
      </c>
      <c r="W7" t="s">
        <v>45</v>
      </c>
      <c r="X7">
        <v>0</v>
      </c>
      <c r="Y7">
        <v>0</v>
      </c>
      <c r="Z7" s="93">
        <v>43712</v>
      </c>
      <c r="AA7">
        <v>1000</v>
      </c>
      <c r="AB7">
        <v>1000</v>
      </c>
      <c r="AC7">
        <v>0</v>
      </c>
      <c r="AD7" s="103">
        <v>5000</v>
      </c>
      <c r="AE7">
        <v>5000</v>
      </c>
      <c r="AF7">
        <v>0</v>
      </c>
      <c r="AG7">
        <v>1</v>
      </c>
      <c r="AH7">
        <v>1</v>
      </c>
      <c r="AI7">
        <v>0</v>
      </c>
      <c r="AJ7">
        <v>0</v>
      </c>
      <c r="AK7">
        <v>0</v>
      </c>
      <c r="AL7">
        <v>0</v>
      </c>
      <c r="AM7">
        <v>5</v>
      </c>
      <c r="AN7" s="97">
        <v>6705</v>
      </c>
      <c r="AO7" t="s">
        <v>40</v>
      </c>
      <c r="AP7" t="s">
        <v>28</v>
      </c>
      <c r="AQ7" t="s">
        <v>40</v>
      </c>
      <c r="AR7" s="101">
        <v>50000000</v>
      </c>
      <c r="AS7" t="s">
        <v>124</v>
      </c>
      <c r="AT7" t="s">
        <v>962</v>
      </c>
      <c r="AU7" t="s">
        <v>963</v>
      </c>
      <c r="AV7" t="s">
        <v>304</v>
      </c>
      <c r="AW7" t="s">
        <v>964</v>
      </c>
      <c r="AX7">
        <v>0</v>
      </c>
      <c r="AY7" t="s">
        <v>124</v>
      </c>
      <c r="AZ7" t="s">
        <v>962</v>
      </c>
      <c r="BA7" t="s">
        <v>965</v>
      </c>
      <c r="BB7" t="s">
        <v>966</v>
      </c>
      <c r="BC7" t="s">
        <v>28</v>
      </c>
      <c r="BD7" t="s">
        <v>40</v>
      </c>
      <c r="BE7" t="s">
        <v>28</v>
      </c>
      <c r="BF7" t="s">
        <v>40</v>
      </c>
      <c r="BG7" t="s">
        <v>28</v>
      </c>
      <c r="BH7" t="s">
        <v>40</v>
      </c>
      <c r="BI7" t="s">
        <v>28</v>
      </c>
      <c r="BJ7">
        <v>999</v>
      </c>
      <c r="BK7" t="s">
        <v>28</v>
      </c>
      <c r="BL7" t="s">
        <v>40</v>
      </c>
      <c r="BM7" t="s">
        <v>28</v>
      </c>
      <c r="BN7" t="s">
        <v>40</v>
      </c>
      <c r="BO7" t="s">
        <v>964</v>
      </c>
      <c r="BP7" t="s">
        <v>967</v>
      </c>
      <c r="BQ7" t="s">
        <v>28</v>
      </c>
      <c r="BR7" t="s">
        <v>40</v>
      </c>
      <c r="BS7" t="s">
        <v>28</v>
      </c>
      <c r="BT7" t="s">
        <v>40</v>
      </c>
      <c r="BU7" t="s">
        <v>28</v>
      </c>
      <c r="BV7" t="s">
        <v>40</v>
      </c>
      <c r="BW7" t="s">
        <v>28</v>
      </c>
      <c r="BX7" t="s">
        <v>40</v>
      </c>
      <c r="BY7" t="s">
        <v>28</v>
      </c>
      <c r="BZ7" t="s">
        <v>40</v>
      </c>
      <c r="CA7" t="s">
        <v>198</v>
      </c>
      <c r="CB7" t="s">
        <v>37</v>
      </c>
      <c r="CC7">
        <v>855</v>
      </c>
      <c r="CD7" t="s">
        <v>30</v>
      </c>
      <c r="CE7" t="s">
        <v>968</v>
      </c>
      <c r="CF7">
        <v>0</v>
      </c>
      <c r="CG7" t="s">
        <v>99</v>
      </c>
      <c r="CH7">
        <v>1</v>
      </c>
      <c r="CI7" s="99">
        <v>2593.64</v>
      </c>
      <c r="CJ7" s="93">
        <v>43712</v>
      </c>
      <c r="CK7" s="99">
        <v>2593.64</v>
      </c>
      <c r="CL7" t="s">
        <v>574</v>
      </c>
      <c r="CM7" t="s">
        <v>574</v>
      </c>
      <c r="CN7" t="s">
        <v>574</v>
      </c>
      <c r="CO7" t="s">
        <v>574</v>
      </c>
      <c r="CP7" t="s">
        <v>101</v>
      </c>
      <c r="CQ7" t="s">
        <v>922</v>
      </c>
      <c r="CR7" t="s">
        <v>574</v>
      </c>
      <c r="CS7" t="s">
        <v>574</v>
      </c>
      <c r="CT7" t="s">
        <v>574</v>
      </c>
      <c r="CU7" t="s">
        <v>574</v>
      </c>
      <c r="CV7" t="s">
        <v>574</v>
      </c>
      <c r="CW7" t="s">
        <v>574</v>
      </c>
      <c r="CX7" t="s">
        <v>574</v>
      </c>
      <c r="CY7" t="s">
        <v>574</v>
      </c>
      <c r="CZ7" t="s">
        <v>574</v>
      </c>
      <c r="DA7" t="s">
        <v>574</v>
      </c>
      <c r="DB7" t="s">
        <v>574</v>
      </c>
      <c r="DC7" t="s">
        <v>574</v>
      </c>
      <c r="DD7">
        <v>0</v>
      </c>
      <c r="DE7" t="s">
        <v>970</v>
      </c>
      <c r="DF7">
        <v>0</v>
      </c>
      <c r="DG7">
        <v>10000</v>
      </c>
      <c r="DH7">
        <v>10000</v>
      </c>
      <c r="DI7" s="99">
        <v>0</v>
      </c>
      <c r="DJ7" s="99">
        <v>0</v>
      </c>
      <c r="DK7" s="99">
        <v>0</v>
      </c>
      <c r="DL7" s="99">
        <v>0</v>
      </c>
      <c r="DM7" s="99">
        <v>0</v>
      </c>
      <c r="DN7" s="99">
        <v>0</v>
      </c>
      <c r="DO7" s="99">
        <v>0</v>
      </c>
      <c r="DP7" s="99">
        <v>250</v>
      </c>
      <c r="DT7" s="100" t="s">
        <v>46</v>
      </c>
      <c r="DU7" t="s">
        <v>593</v>
      </c>
      <c r="DV7" t="s">
        <v>600</v>
      </c>
      <c r="DW7" t="s">
        <v>653</v>
      </c>
      <c r="DX7" t="s">
        <v>660</v>
      </c>
    </row>
    <row r="8" spans="1:128" x14ac:dyDescent="0.3">
      <c r="A8" s="92">
        <v>7</v>
      </c>
      <c r="B8">
        <v>2020007</v>
      </c>
      <c r="C8" t="s">
        <v>989</v>
      </c>
      <c r="D8">
        <v>2653</v>
      </c>
      <c r="E8" t="s">
        <v>990</v>
      </c>
      <c r="F8" t="s">
        <v>991</v>
      </c>
      <c r="G8" t="s">
        <v>992</v>
      </c>
      <c r="H8" t="s">
        <v>590</v>
      </c>
      <c r="I8" t="s">
        <v>954</v>
      </c>
      <c r="J8" t="s">
        <v>955</v>
      </c>
      <c r="K8">
        <v>1</v>
      </c>
      <c r="L8" t="s">
        <v>956</v>
      </c>
      <c r="M8" t="s">
        <v>957</v>
      </c>
      <c r="N8" t="s">
        <v>958</v>
      </c>
      <c r="O8" t="s">
        <v>959</v>
      </c>
      <c r="P8">
        <v>0</v>
      </c>
      <c r="Q8" t="s">
        <v>27</v>
      </c>
      <c r="R8" t="s">
        <v>45</v>
      </c>
      <c r="S8" s="93" t="s">
        <v>960</v>
      </c>
      <c r="T8" t="s">
        <v>961</v>
      </c>
      <c r="U8" s="93">
        <v>23827</v>
      </c>
      <c r="V8" t="s">
        <v>27</v>
      </c>
      <c r="W8" t="s">
        <v>45</v>
      </c>
      <c r="X8">
        <v>0</v>
      </c>
      <c r="Y8">
        <v>0</v>
      </c>
      <c r="Z8" s="93">
        <v>44759</v>
      </c>
      <c r="AA8">
        <v>1000</v>
      </c>
      <c r="AB8">
        <v>1000</v>
      </c>
      <c r="AC8">
        <v>0</v>
      </c>
      <c r="AD8" s="103">
        <v>10000</v>
      </c>
      <c r="AE8">
        <v>10000</v>
      </c>
      <c r="AF8">
        <v>0</v>
      </c>
      <c r="AG8">
        <v>0</v>
      </c>
      <c r="AH8">
        <v>0</v>
      </c>
      <c r="AI8">
        <v>1</v>
      </c>
      <c r="AJ8">
        <v>1</v>
      </c>
      <c r="AK8">
        <v>0</v>
      </c>
      <c r="AL8">
        <v>0</v>
      </c>
      <c r="AM8">
        <v>5</v>
      </c>
      <c r="AN8" s="97">
        <v>3960</v>
      </c>
      <c r="AO8" t="s">
        <v>40</v>
      </c>
      <c r="AP8" t="s">
        <v>28</v>
      </c>
      <c r="AQ8" t="s">
        <v>40</v>
      </c>
      <c r="AR8" s="101">
        <v>150000</v>
      </c>
      <c r="AS8" t="s">
        <v>124</v>
      </c>
      <c r="AT8" t="s">
        <v>962</v>
      </c>
      <c r="AU8" t="s">
        <v>963</v>
      </c>
      <c r="AV8" t="s">
        <v>304</v>
      </c>
      <c r="AW8" t="s">
        <v>964</v>
      </c>
      <c r="AX8">
        <v>0</v>
      </c>
      <c r="AY8" t="s">
        <v>124</v>
      </c>
      <c r="AZ8" t="s">
        <v>962</v>
      </c>
      <c r="BA8" t="s">
        <v>965</v>
      </c>
      <c r="BB8" t="s">
        <v>966</v>
      </c>
      <c r="BC8" t="s">
        <v>28</v>
      </c>
      <c r="BD8" t="s">
        <v>40</v>
      </c>
      <c r="BE8" t="s">
        <v>28</v>
      </c>
      <c r="BF8" t="s">
        <v>40</v>
      </c>
      <c r="BG8" t="s">
        <v>28</v>
      </c>
      <c r="BH8" t="s">
        <v>40</v>
      </c>
      <c r="BI8" t="s">
        <v>28</v>
      </c>
      <c r="BJ8">
        <v>999</v>
      </c>
      <c r="BK8" t="s">
        <v>28</v>
      </c>
      <c r="BL8" t="s">
        <v>40</v>
      </c>
      <c r="BM8" t="s">
        <v>28</v>
      </c>
      <c r="BN8" t="s">
        <v>40</v>
      </c>
      <c r="BO8" t="s">
        <v>964</v>
      </c>
      <c r="BP8" t="s">
        <v>967</v>
      </c>
      <c r="BQ8" t="s">
        <v>28</v>
      </c>
      <c r="BR8" t="s">
        <v>40</v>
      </c>
      <c r="BS8" t="s">
        <v>28</v>
      </c>
      <c r="BT8" t="s">
        <v>40</v>
      </c>
      <c r="BU8" t="s">
        <v>28</v>
      </c>
      <c r="BV8" t="s">
        <v>40</v>
      </c>
      <c r="BW8" t="s">
        <v>28</v>
      </c>
      <c r="BX8" t="s">
        <v>40</v>
      </c>
      <c r="BY8" t="s">
        <v>28</v>
      </c>
      <c r="BZ8" t="s">
        <v>40</v>
      </c>
      <c r="CA8" t="s">
        <v>198</v>
      </c>
      <c r="CB8" t="s">
        <v>37</v>
      </c>
      <c r="CC8">
        <v>840</v>
      </c>
      <c r="CD8" t="s">
        <v>30</v>
      </c>
      <c r="CE8" t="s">
        <v>968</v>
      </c>
      <c r="CF8">
        <v>0</v>
      </c>
      <c r="CG8" t="s">
        <v>99</v>
      </c>
      <c r="CH8">
        <v>1</v>
      </c>
      <c r="CI8" s="99">
        <v>1042.73</v>
      </c>
      <c r="CJ8" s="93">
        <v>44759</v>
      </c>
      <c r="CK8" s="99">
        <v>1042.73</v>
      </c>
      <c r="CL8" t="s">
        <v>574</v>
      </c>
      <c r="CM8" t="s">
        <v>574</v>
      </c>
      <c r="CN8" t="s">
        <v>574</v>
      </c>
      <c r="CO8" t="s">
        <v>574</v>
      </c>
      <c r="CP8" t="s">
        <v>574</v>
      </c>
      <c r="CQ8" t="s">
        <v>574</v>
      </c>
      <c r="CR8" t="s">
        <v>574</v>
      </c>
      <c r="CS8" t="s">
        <v>574</v>
      </c>
      <c r="CT8" t="s">
        <v>574</v>
      </c>
      <c r="CU8" t="s">
        <v>574</v>
      </c>
      <c r="CV8" t="s">
        <v>574</v>
      </c>
      <c r="CW8" t="s">
        <v>574</v>
      </c>
      <c r="CX8" t="s">
        <v>574</v>
      </c>
      <c r="CY8" t="s">
        <v>574</v>
      </c>
      <c r="CZ8" t="s">
        <v>574</v>
      </c>
      <c r="DA8" t="s">
        <v>574</v>
      </c>
      <c r="DB8" t="s">
        <v>574</v>
      </c>
      <c r="DC8" t="s">
        <v>574</v>
      </c>
      <c r="DD8">
        <v>0</v>
      </c>
      <c r="DE8" t="s">
        <v>970</v>
      </c>
      <c r="DF8">
        <v>0</v>
      </c>
      <c r="DG8" t="s">
        <v>970</v>
      </c>
      <c r="DH8">
        <v>0</v>
      </c>
      <c r="DI8" s="99">
        <v>0</v>
      </c>
      <c r="DJ8" s="99">
        <v>0</v>
      </c>
      <c r="DK8" s="99">
        <v>0</v>
      </c>
      <c r="DL8" s="99">
        <v>0</v>
      </c>
      <c r="DM8" s="99">
        <v>0</v>
      </c>
      <c r="DN8" s="99">
        <v>0</v>
      </c>
      <c r="DO8" s="99">
        <v>0</v>
      </c>
      <c r="DP8" s="99">
        <v>0</v>
      </c>
      <c r="DT8" s="100" t="s">
        <v>46</v>
      </c>
      <c r="DU8" t="s">
        <v>593</v>
      </c>
      <c r="DV8" t="s">
        <v>601</v>
      </c>
      <c r="DW8" t="s">
        <v>653</v>
      </c>
      <c r="DX8" t="s">
        <v>670</v>
      </c>
    </row>
    <row r="9" spans="1:128" x14ac:dyDescent="0.3">
      <c r="A9" s="92">
        <v>8</v>
      </c>
      <c r="B9">
        <v>2020008</v>
      </c>
      <c r="C9" t="s">
        <v>993</v>
      </c>
      <c r="D9">
        <v>2509</v>
      </c>
      <c r="E9" t="s">
        <v>994</v>
      </c>
      <c r="F9" t="s">
        <v>995</v>
      </c>
      <c r="G9" t="s">
        <v>996</v>
      </c>
      <c r="H9" t="s">
        <v>590</v>
      </c>
      <c r="I9" t="s">
        <v>954</v>
      </c>
      <c r="J9" t="s">
        <v>955</v>
      </c>
      <c r="K9">
        <v>1</v>
      </c>
      <c r="L9" t="s">
        <v>956</v>
      </c>
      <c r="M9" t="s">
        <v>957</v>
      </c>
      <c r="N9" t="s">
        <v>958</v>
      </c>
      <c r="O9" t="s">
        <v>959</v>
      </c>
      <c r="P9">
        <v>0</v>
      </c>
      <c r="Q9" t="s">
        <v>27</v>
      </c>
      <c r="R9" t="s">
        <v>45</v>
      </c>
      <c r="S9" s="93" t="s">
        <v>960</v>
      </c>
      <c r="T9" t="s">
        <v>961</v>
      </c>
      <c r="U9" s="93">
        <v>20536</v>
      </c>
      <c r="V9" t="s">
        <v>25</v>
      </c>
      <c r="W9" t="s">
        <v>46</v>
      </c>
      <c r="X9">
        <v>0</v>
      </c>
      <c r="Y9">
        <v>0</v>
      </c>
      <c r="Z9" s="93">
        <v>43600</v>
      </c>
      <c r="AA9">
        <v>1000</v>
      </c>
      <c r="AB9">
        <v>1000</v>
      </c>
      <c r="AC9">
        <v>0</v>
      </c>
      <c r="AD9" s="103">
        <v>15000</v>
      </c>
      <c r="AE9">
        <v>15000</v>
      </c>
      <c r="AF9">
        <v>0</v>
      </c>
      <c r="AG9">
        <v>1</v>
      </c>
      <c r="AH9">
        <v>1</v>
      </c>
      <c r="AI9">
        <v>2</v>
      </c>
      <c r="AJ9">
        <v>2</v>
      </c>
      <c r="AK9">
        <v>0</v>
      </c>
      <c r="AL9">
        <v>1</v>
      </c>
      <c r="AM9">
        <v>5</v>
      </c>
      <c r="AN9" s="97">
        <v>3838</v>
      </c>
      <c r="AO9" t="s">
        <v>40</v>
      </c>
      <c r="AP9" t="s">
        <v>28</v>
      </c>
      <c r="AQ9" t="s">
        <v>40</v>
      </c>
      <c r="AR9" s="101">
        <v>1900000</v>
      </c>
      <c r="AS9" t="s">
        <v>124</v>
      </c>
      <c r="AT9" t="s">
        <v>962</v>
      </c>
      <c r="AU9" t="s">
        <v>963</v>
      </c>
      <c r="AV9" t="s">
        <v>304</v>
      </c>
      <c r="AW9" t="s">
        <v>964</v>
      </c>
      <c r="AX9">
        <v>0</v>
      </c>
      <c r="AY9" t="s">
        <v>124</v>
      </c>
      <c r="AZ9" t="s">
        <v>962</v>
      </c>
      <c r="BA9" t="s">
        <v>965</v>
      </c>
      <c r="BB9" t="s">
        <v>966</v>
      </c>
      <c r="BC9" t="s">
        <v>28</v>
      </c>
      <c r="BD9" t="s">
        <v>40</v>
      </c>
      <c r="BE9" t="s">
        <v>28</v>
      </c>
      <c r="BF9" t="s">
        <v>40</v>
      </c>
      <c r="BG9" t="s">
        <v>28</v>
      </c>
      <c r="BH9" t="s">
        <v>40</v>
      </c>
      <c r="BI9" t="s">
        <v>28</v>
      </c>
      <c r="BJ9">
        <v>999</v>
      </c>
      <c r="BK9" t="s">
        <v>28</v>
      </c>
      <c r="BL9" t="s">
        <v>40</v>
      </c>
      <c r="BM9" t="s">
        <v>28</v>
      </c>
      <c r="BN9" t="s">
        <v>40</v>
      </c>
      <c r="BO9" t="s">
        <v>964</v>
      </c>
      <c r="BP9" t="s">
        <v>967</v>
      </c>
      <c r="BQ9" t="s">
        <v>28</v>
      </c>
      <c r="BR9" t="s">
        <v>40</v>
      </c>
      <c r="BS9" t="s">
        <v>28</v>
      </c>
      <c r="BT9" t="s">
        <v>40</v>
      </c>
      <c r="BU9" t="s">
        <v>28</v>
      </c>
      <c r="BV9" t="s">
        <v>40</v>
      </c>
      <c r="BW9" t="s">
        <v>28</v>
      </c>
      <c r="BX9" t="s">
        <v>40</v>
      </c>
      <c r="BY9" t="s">
        <v>28</v>
      </c>
      <c r="BZ9" t="s">
        <v>40</v>
      </c>
      <c r="CA9" t="s">
        <v>198</v>
      </c>
      <c r="CB9" t="s">
        <v>37</v>
      </c>
      <c r="CC9">
        <v>904</v>
      </c>
      <c r="CD9" t="s">
        <v>30</v>
      </c>
      <c r="CE9" t="s">
        <v>968</v>
      </c>
      <c r="CF9">
        <v>0</v>
      </c>
      <c r="CG9" t="s">
        <v>99</v>
      </c>
      <c r="CH9">
        <v>1</v>
      </c>
      <c r="CI9" s="99">
        <v>1695.45</v>
      </c>
      <c r="CJ9" s="93">
        <v>43600</v>
      </c>
      <c r="CK9" s="99">
        <v>1695.45</v>
      </c>
      <c r="CL9" t="s">
        <v>574</v>
      </c>
      <c r="CM9" t="s">
        <v>574</v>
      </c>
      <c r="CN9" t="s">
        <v>574</v>
      </c>
      <c r="CO9" t="s">
        <v>574</v>
      </c>
      <c r="CP9" t="s">
        <v>574</v>
      </c>
      <c r="CQ9" t="s">
        <v>574</v>
      </c>
      <c r="CR9" t="s">
        <v>574</v>
      </c>
      <c r="CS9" t="s">
        <v>574</v>
      </c>
      <c r="CT9" t="s">
        <v>574</v>
      </c>
      <c r="CU9" t="s">
        <v>574</v>
      </c>
      <c r="CV9" t="s">
        <v>574</v>
      </c>
      <c r="CW9" t="s">
        <v>574</v>
      </c>
      <c r="CX9" t="s">
        <v>574</v>
      </c>
      <c r="CY9" t="s">
        <v>574</v>
      </c>
      <c r="CZ9" t="s">
        <v>574</v>
      </c>
      <c r="DA9" t="s">
        <v>574</v>
      </c>
      <c r="DB9" t="s">
        <v>574</v>
      </c>
      <c r="DC9" t="s">
        <v>574</v>
      </c>
      <c r="DD9">
        <v>0</v>
      </c>
      <c r="DE9" t="s">
        <v>970</v>
      </c>
      <c r="DF9">
        <v>0</v>
      </c>
      <c r="DG9" t="s">
        <v>970</v>
      </c>
      <c r="DH9">
        <v>0</v>
      </c>
      <c r="DI9" s="99">
        <v>0</v>
      </c>
      <c r="DJ9" s="99">
        <v>0</v>
      </c>
      <c r="DK9" s="99">
        <v>0</v>
      </c>
      <c r="DL9" s="99">
        <v>0</v>
      </c>
      <c r="DM9" s="99">
        <v>0</v>
      </c>
      <c r="DN9" s="99">
        <v>0</v>
      </c>
      <c r="DO9" s="99">
        <v>0</v>
      </c>
      <c r="DP9" s="99">
        <v>0</v>
      </c>
      <c r="DT9" s="100" t="s">
        <v>46</v>
      </c>
      <c r="DU9" t="s">
        <v>593</v>
      </c>
      <c r="DV9" t="s">
        <v>602</v>
      </c>
      <c r="DW9" t="s">
        <v>653</v>
      </c>
      <c r="DX9" t="s">
        <v>671</v>
      </c>
    </row>
    <row r="10" spans="1:128" x14ac:dyDescent="0.3">
      <c r="A10" s="92">
        <v>9</v>
      </c>
      <c r="B10">
        <v>2020009</v>
      </c>
      <c r="C10" t="s">
        <v>997</v>
      </c>
      <c r="D10">
        <v>2795</v>
      </c>
      <c r="E10" t="s">
        <v>998</v>
      </c>
      <c r="F10" t="s">
        <v>999</v>
      </c>
      <c r="G10" t="s">
        <v>1000</v>
      </c>
      <c r="H10" t="s">
        <v>590</v>
      </c>
      <c r="I10" t="s">
        <v>954</v>
      </c>
      <c r="J10" t="s">
        <v>955</v>
      </c>
      <c r="K10">
        <v>1</v>
      </c>
      <c r="L10" t="s">
        <v>956</v>
      </c>
      <c r="M10" t="s">
        <v>957</v>
      </c>
      <c r="N10" t="s">
        <v>42</v>
      </c>
      <c r="O10" t="s">
        <v>566</v>
      </c>
      <c r="P10">
        <v>0</v>
      </c>
      <c r="Q10" t="s">
        <v>27</v>
      </c>
      <c r="R10" t="s">
        <v>45</v>
      </c>
      <c r="S10" s="93" t="s">
        <v>960</v>
      </c>
      <c r="T10" t="s">
        <v>961</v>
      </c>
      <c r="U10" s="93">
        <v>18903</v>
      </c>
      <c r="V10" t="s">
        <v>25</v>
      </c>
      <c r="W10" t="s">
        <v>46</v>
      </c>
      <c r="X10">
        <v>0</v>
      </c>
      <c r="Y10">
        <v>0</v>
      </c>
      <c r="Z10" s="93">
        <v>44608</v>
      </c>
      <c r="AA10">
        <v>1000</v>
      </c>
      <c r="AB10">
        <v>1000</v>
      </c>
      <c r="AC10">
        <v>0</v>
      </c>
      <c r="AD10" s="103">
        <v>20000</v>
      </c>
      <c r="AE10">
        <v>20000</v>
      </c>
      <c r="AF10">
        <v>0</v>
      </c>
      <c r="AG10">
        <v>2</v>
      </c>
      <c r="AH10">
        <v>2</v>
      </c>
      <c r="AI10">
        <v>1</v>
      </c>
      <c r="AJ10">
        <v>1</v>
      </c>
      <c r="AK10">
        <v>0</v>
      </c>
      <c r="AL10">
        <v>0</v>
      </c>
      <c r="AM10">
        <v>5</v>
      </c>
      <c r="AN10" s="97">
        <v>56</v>
      </c>
      <c r="AO10" t="s">
        <v>40</v>
      </c>
      <c r="AP10" t="s">
        <v>28</v>
      </c>
      <c r="AQ10" t="s">
        <v>40</v>
      </c>
      <c r="AR10" s="101">
        <v>2300000</v>
      </c>
      <c r="AS10" t="s">
        <v>124</v>
      </c>
      <c r="AT10" t="s">
        <v>962</v>
      </c>
      <c r="AU10" t="s">
        <v>963</v>
      </c>
      <c r="AV10" t="s">
        <v>304</v>
      </c>
      <c r="AW10" t="s">
        <v>964</v>
      </c>
      <c r="AX10">
        <v>0</v>
      </c>
      <c r="AY10" t="s">
        <v>124</v>
      </c>
      <c r="AZ10" t="s">
        <v>962</v>
      </c>
      <c r="BA10" t="s">
        <v>965</v>
      </c>
      <c r="BB10" t="s">
        <v>966</v>
      </c>
      <c r="BC10" t="s">
        <v>28</v>
      </c>
      <c r="BD10" t="s">
        <v>40</v>
      </c>
      <c r="BE10" t="s">
        <v>28</v>
      </c>
      <c r="BF10" t="s">
        <v>40</v>
      </c>
      <c r="BG10" t="s">
        <v>28</v>
      </c>
      <c r="BH10" t="s">
        <v>40</v>
      </c>
      <c r="BI10" t="s">
        <v>28</v>
      </c>
      <c r="BJ10">
        <v>999</v>
      </c>
      <c r="BK10" t="s">
        <v>28</v>
      </c>
      <c r="BL10" t="s">
        <v>40</v>
      </c>
      <c r="BM10" t="s">
        <v>28</v>
      </c>
      <c r="BN10" t="s">
        <v>40</v>
      </c>
      <c r="BO10" t="s">
        <v>964</v>
      </c>
      <c r="BP10" t="s">
        <v>967</v>
      </c>
      <c r="BQ10" t="s">
        <v>28</v>
      </c>
      <c r="BR10" t="s">
        <v>40</v>
      </c>
      <c r="BS10" t="s">
        <v>28</v>
      </c>
      <c r="BT10" t="s">
        <v>40</v>
      </c>
      <c r="BU10" t="s">
        <v>28</v>
      </c>
      <c r="BV10" t="s">
        <v>40</v>
      </c>
      <c r="BW10" t="s">
        <v>28</v>
      </c>
      <c r="BX10" t="s">
        <v>40</v>
      </c>
      <c r="BY10" t="s">
        <v>28</v>
      </c>
      <c r="BZ10" t="s">
        <v>40</v>
      </c>
      <c r="CA10" t="s">
        <v>198</v>
      </c>
      <c r="CB10" t="s">
        <v>37</v>
      </c>
      <c r="CC10">
        <v>925</v>
      </c>
      <c r="CD10" t="s">
        <v>30</v>
      </c>
      <c r="CE10" t="s">
        <v>968</v>
      </c>
      <c r="CF10">
        <v>0</v>
      </c>
      <c r="CG10" t="s">
        <v>99</v>
      </c>
      <c r="CH10">
        <v>1</v>
      </c>
      <c r="CI10" s="99">
        <v>474.55</v>
      </c>
      <c r="CJ10" s="93">
        <v>44608</v>
      </c>
      <c r="CK10" s="99">
        <v>474.55</v>
      </c>
      <c r="CL10" t="s">
        <v>574</v>
      </c>
      <c r="CM10" t="s">
        <v>574</v>
      </c>
      <c r="CN10" t="s">
        <v>574</v>
      </c>
      <c r="CO10" t="s">
        <v>574</v>
      </c>
      <c r="CP10" t="s">
        <v>574</v>
      </c>
      <c r="CQ10" t="s">
        <v>574</v>
      </c>
      <c r="CR10" t="s">
        <v>574</v>
      </c>
      <c r="CS10" t="s">
        <v>574</v>
      </c>
      <c r="CT10" t="s">
        <v>574</v>
      </c>
      <c r="CU10" t="s">
        <v>574</v>
      </c>
      <c r="CV10" t="s">
        <v>574</v>
      </c>
      <c r="CW10" t="s">
        <v>574</v>
      </c>
      <c r="CX10" t="s">
        <v>574</v>
      </c>
      <c r="CY10" t="s">
        <v>574</v>
      </c>
      <c r="CZ10" t="s">
        <v>574</v>
      </c>
      <c r="DA10" t="s">
        <v>574</v>
      </c>
      <c r="DB10" t="s">
        <v>574</v>
      </c>
      <c r="DC10" t="s">
        <v>574</v>
      </c>
      <c r="DD10">
        <v>0</v>
      </c>
      <c r="DE10" t="s">
        <v>970</v>
      </c>
      <c r="DF10">
        <v>0</v>
      </c>
      <c r="DG10" t="s">
        <v>970</v>
      </c>
      <c r="DH10">
        <v>0</v>
      </c>
      <c r="DI10" s="99">
        <v>0</v>
      </c>
      <c r="DJ10" s="99">
        <v>0</v>
      </c>
      <c r="DK10" s="99">
        <v>0</v>
      </c>
      <c r="DL10" s="99">
        <v>0</v>
      </c>
      <c r="DM10" s="99">
        <v>0</v>
      </c>
      <c r="DN10" s="99">
        <v>0</v>
      </c>
      <c r="DO10" s="99">
        <v>0</v>
      </c>
      <c r="DP10" s="99">
        <v>0</v>
      </c>
      <c r="DT10" s="100" t="s">
        <v>46</v>
      </c>
      <c r="DU10" t="s">
        <v>593</v>
      </c>
      <c r="DV10" t="s">
        <v>603</v>
      </c>
      <c r="DW10" t="s">
        <v>653</v>
      </c>
      <c r="DX10" t="s">
        <v>671</v>
      </c>
    </row>
    <row r="11" spans="1:128" x14ac:dyDescent="0.3">
      <c r="A11" s="92">
        <v>10</v>
      </c>
      <c r="B11">
        <v>2020010</v>
      </c>
      <c r="C11" t="s">
        <v>1001</v>
      </c>
      <c r="D11">
        <v>2795</v>
      </c>
      <c r="E11" t="s">
        <v>998</v>
      </c>
      <c r="F11" t="s">
        <v>999</v>
      </c>
      <c r="G11" t="s">
        <v>1000</v>
      </c>
      <c r="H11" t="s">
        <v>590</v>
      </c>
      <c r="I11" t="s">
        <v>954</v>
      </c>
      <c r="J11" t="s">
        <v>955</v>
      </c>
      <c r="K11">
        <v>1</v>
      </c>
      <c r="L11" t="s">
        <v>956</v>
      </c>
      <c r="M11" t="s">
        <v>957</v>
      </c>
      <c r="N11" t="s">
        <v>42</v>
      </c>
      <c r="O11" t="s">
        <v>566</v>
      </c>
      <c r="P11">
        <v>0</v>
      </c>
      <c r="Q11" t="s">
        <v>27</v>
      </c>
      <c r="R11" t="s">
        <v>45</v>
      </c>
      <c r="S11" s="93" t="s">
        <v>960</v>
      </c>
      <c r="T11" t="s">
        <v>961</v>
      </c>
      <c r="U11" s="93">
        <v>18903</v>
      </c>
      <c r="V11" t="s">
        <v>25</v>
      </c>
      <c r="W11" t="s">
        <v>46</v>
      </c>
      <c r="X11">
        <v>0</v>
      </c>
      <c r="Y11">
        <v>0</v>
      </c>
      <c r="Z11" s="93">
        <v>44608</v>
      </c>
      <c r="AA11">
        <v>1000</v>
      </c>
      <c r="AB11">
        <v>1000</v>
      </c>
      <c r="AC11">
        <v>0</v>
      </c>
      <c r="AD11" s="103" t="s">
        <v>27</v>
      </c>
      <c r="AE11">
        <v>0</v>
      </c>
      <c r="AF11">
        <v>0</v>
      </c>
      <c r="AG11">
        <v>0</v>
      </c>
      <c r="AH11">
        <v>0</v>
      </c>
      <c r="AI11">
        <v>2</v>
      </c>
      <c r="AJ11">
        <v>2</v>
      </c>
      <c r="AK11">
        <v>0</v>
      </c>
      <c r="AL11">
        <v>1</v>
      </c>
      <c r="AM11">
        <v>5</v>
      </c>
      <c r="AN11" s="97">
        <v>3830</v>
      </c>
      <c r="AO11" t="s">
        <v>40</v>
      </c>
      <c r="AP11" t="s">
        <v>28</v>
      </c>
      <c r="AQ11" t="s">
        <v>40</v>
      </c>
      <c r="AR11" s="101">
        <v>1900000</v>
      </c>
      <c r="AS11" t="s">
        <v>137</v>
      </c>
      <c r="AT11" t="s">
        <v>1002</v>
      </c>
      <c r="AU11" t="s">
        <v>963</v>
      </c>
      <c r="AV11" t="s">
        <v>304</v>
      </c>
      <c r="AW11" t="s">
        <v>964</v>
      </c>
      <c r="AX11">
        <v>0</v>
      </c>
      <c r="AY11" t="s">
        <v>124</v>
      </c>
      <c r="AZ11" t="s">
        <v>962</v>
      </c>
      <c r="BA11" t="s">
        <v>965</v>
      </c>
      <c r="BB11" t="s">
        <v>966</v>
      </c>
      <c r="BC11" t="s">
        <v>28</v>
      </c>
      <c r="BD11" t="s">
        <v>40</v>
      </c>
      <c r="BE11" t="s">
        <v>28</v>
      </c>
      <c r="BF11" t="s">
        <v>40</v>
      </c>
      <c r="BG11" t="s">
        <v>28</v>
      </c>
      <c r="BH11" t="s">
        <v>40</v>
      </c>
      <c r="BI11" t="s">
        <v>28</v>
      </c>
      <c r="BJ11">
        <v>999</v>
      </c>
      <c r="BK11" t="s">
        <v>28</v>
      </c>
      <c r="BL11" t="s">
        <v>40</v>
      </c>
      <c r="BM11" t="s">
        <v>28</v>
      </c>
      <c r="BN11" t="s">
        <v>40</v>
      </c>
      <c r="BO11" t="s">
        <v>964</v>
      </c>
      <c r="BP11" t="s">
        <v>967</v>
      </c>
      <c r="BQ11" t="s">
        <v>28</v>
      </c>
      <c r="BR11" t="s">
        <v>40</v>
      </c>
      <c r="BS11" t="s">
        <v>28</v>
      </c>
      <c r="BT11" t="s">
        <v>40</v>
      </c>
      <c r="BU11" t="s">
        <v>28</v>
      </c>
      <c r="BV11" t="s">
        <v>40</v>
      </c>
      <c r="BW11" t="s">
        <v>28</v>
      </c>
      <c r="BX11" t="s">
        <v>40</v>
      </c>
      <c r="BY11" t="s">
        <v>28</v>
      </c>
      <c r="BZ11" t="s">
        <v>40</v>
      </c>
      <c r="CA11" t="s">
        <v>198</v>
      </c>
      <c r="CB11" t="s">
        <v>37</v>
      </c>
      <c r="CC11">
        <v>925</v>
      </c>
      <c r="CD11" t="s">
        <v>30</v>
      </c>
      <c r="CE11" t="s">
        <v>968</v>
      </c>
      <c r="CF11">
        <v>0</v>
      </c>
      <c r="CG11" t="s">
        <v>99</v>
      </c>
      <c r="CH11">
        <v>1</v>
      </c>
      <c r="CI11" s="99">
        <v>592.73</v>
      </c>
      <c r="CJ11" s="93">
        <v>44608</v>
      </c>
      <c r="CK11" s="99">
        <v>592.73</v>
      </c>
      <c r="CL11" t="s">
        <v>574</v>
      </c>
      <c r="CM11" t="s">
        <v>574</v>
      </c>
      <c r="CN11" t="s">
        <v>53</v>
      </c>
      <c r="CO11" t="s">
        <v>920</v>
      </c>
      <c r="CP11" t="s">
        <v>574</v>
      </c>
      <c r="CQ11" t="s">
        <v>574</v>
      </c>
      <c r="CR11" t="s">
        <v>574</v>
      </c>
      <c r="CS11" t="s">
        <v>574</v>
      </c>
      <c r="CT11" t="s">
        <v>574</v>
      </c>
      <c r="CU11" t="s">
        <v>574</v>
      </c>
      <c r="CV11" t="s">
        <v>574</v>
      </c>
      <c r="CW11" t="s">
        <v>574</v>
      </c>
      <c r="CX11" t="s">
        <v>574</v>
      </c>
      <c r="CY11" t="s">
        <v>574</v>
      </c>
      <c r="CZ11" t="s">
        <v>574</v>
      </c>
      <c r="DA11" t="s">
        <v>574</v>
      </c>
      <c r="DB11" t="s">
        <v>574</v>
      </c>
      <c r="DC11" t="s">
        <v>574</v>
      </c>
      <c r="DD11">
        <v>0</v>
      </c>
      <c r="DE11">
        <v>10000</v>
      </c>
      <c r="DF11">
        <v>10000</v>
      </c>
      <c r="DG11" t="s">
        <v>970</v>
      </c>
      <c r="DH11">
        <v>0</v>
      </c>
      <c r="DI11" s="99">
        <v>0</v>
      </c>
      <c r="DJ11" s="99">
        <v>0</v>
      </c>
      <c r="DK11" s="99">
        <v>0</v>
      </c>
      <c r="DL11" s="99">
        <v>50</v>
      </c>
      <c r="DM11" s="99">
        <v>0</v>
      </c>
      <c r="DN11" s="99">
        <v>0</v>
      </c>
      <c r="DO11" s="99">
        <v>0</v>
      </c>
      <c r="DP11" s="99">
        <v>0</v>
      </c>
      <c r="DT11" s="100" t="s">
        <v>46</v>
      </c>
      <c r="DU11" t="s">
        <v>593</v>
      </c>
      <c r="DV11" t="s">
        <v>604</v>
      </c>
      <c r="DW11" t="s">
        <v>653</v>
      </c>
      <c r="DX11" t="s">
        <v>672</v>
      </c>
    </row>
    <row r="12" spans="1:128" x14ac:dyDescent="0.3">
      <c r="A12" s="92">
        <v>11</v>
      </c>
      <c r="B12">
        <v>2020011</v>
      </c>
      <c r="C12" t="s">
        <v>1003</v>
      </c>
      <c r="D12">
        <v>2068</v>
      </c>
      <c r="E12" t="s">
        <v>1004</v>
      </c>
      <c r="F12" t="s">
        <v>1005</v>
      </c>
      <c r="G12" t="s">
        <v>1006</v>
      </c>
      <c r="H12" t="s">
        <v>590</v>
      </c>
      <c r="I12" t="s">
        <v>954</v>
      </c>
      <c r="J12" t="s">
        <v>955</v>
      </c>
      <c r="K12">
        <v>1</v>
      </c>
      <c r="L12" t="s">
        <v>956</v>
      </c>
      <c r="M12" t="s">
        <v>957</v>
      </c>
      <c r="N12" t="s">
        <v>42</v>
      </c>
      <c r="O12" t="s">
        <v>566</v>
      </c>
      <c r="P12">
        <v>0</v>
      </c>
      <c r="Q12" t="s">
        <v>27</v>
      </c>
      <c r="R12" t="s">
        <v>45</v>
      </c>
      <c r="S12" s="93" t="s">
        <v>960</v>
      </c>
      <c r="T12" t="s">
        <v>961</v>
      </c>
      <c r="U12" s="93">
        <v>37229</v>
      </c>
      <c r="V12" t="s">
        <v>27</v>
      </c>
      <c r="W12" t="s">
        <v>45</v>
      </c>
      <c r="X12">
        <v>0</v>
      </c>
      <c r="Y12">
        <v>0</v>
      </c>
      <c r="Z12" s="93">
        <v>43298</v>
      </c>
      <c r="AA12">
        <v>1000</v>
      </c>
      <c r="AB12">
        <v>1000</v>
      </c>
      <c r="AC12">
        <v>0</v>
      </c>
      <c r="AD12" s="103" t="s">
        <v>27</v>
      </c>
      <c r="AE12">
        <v>0</v>
      </c>
      <c r="AF12">
        <v>0</v>
      </c>
      <c r="AG12">
        <v>1</v>
      </c>
      <c r="AH12">
        <v>1</v>
      </c>
      <c r="AI12">
        <v>0</v>
      </c>
      <c r="AJ12">
        <v>0</v>
      </c>
      <c r="AK12">
        <v>0</v>
      </c>
      <c r="AL12">
        <v>2</v>
      </c>
      <c r="AM12">
        <v>5</v>
      </c>
      <c r="AN12" s="97">
        <v>2061</v>
      </c>
      <c r="AO12" t="s">
        <v>40</v>
      </c>
      <c r="AP12" t="s">
        <v>28</v>
      </c>
      <c r="AQ12" t="s">
        <v>40</v>
      </c>
      <c r="AR12" s="101">
        <v>2600000</v>
      </c>
      <c r="AS12" t="s">
        <v>117</v>
      </c>
      <c r="AT12" t="s">
        <v>1007</v>
      </c>
      <c r="AU12" t="s">
        <v>963</v>
      </c>
      <c r="AV12" t="s">
        <v>304</v>
      </c>
      <c r="AW12" t="s">
        <v>964</v>
      </c>
      <c r="AX12">
        <v>0</v>
      </c>
      <c r="AY12" t="s">
        <v>124</v>
      </c>
      <c r="AZ12" t="s">
        <v>962</v>
      </c>
      <c r="BA12" t="s">
        <v>965</v>
      </c>
      <c r="BB12" t="s">
        <v>966</v>
      </c>
      <c r="BC12" t="s">
        <v>28</v>
      </c>
      <c r="BD12" t="s">
        <v>40</v>
      </c>
      <c r="BE12" t="s">
        <v>28</v>
      </c>
      <c r="BF12" t="s">
        <v>40</v>
      </c>
      <c r="BG12" t="s">
        <v>28</v>
      </c>
      <c r="BH12" t="s">
        <v>40</v>
      </c>
      <c r="BI12" t="s">
        <v>28</v>
      </c>
      <c r="BJ12">
        <v>999</v>
      </c>
      <c r="BK12" t="s">
        <v>28</v>
      </c>
      <c r="BL12" t="s">
        <v>40</v>
      </c>
      <c r="BM12" t="s">
        <v>28</v>
      </c>
      <c r="BN12" t="s">
        <v>40</v>
      </c>
      <c r="BO12" t="s">
        <v>964</v>
      </c>
      <c r="BP12" t="s">
        <v>967</v>
      </c>
      <c r="BQ12" t="s">
        <v>28</v>
      </c>
      <c r="BR12" t="s">
        <v>40</v>
      </c>
      <c r="BS12" t="s">
        <v>28</v>
      </c>
      <c r="BT12" t="s">
        <v>40</v>
      </c>
      <c r="BU12" t="s">
        <v>28</v>
      </c>
      <c r="BV12" t="s">
        <v>40</v>
      </c>
      <c r="BW12" t="s">
        <v>28</v>
      </c>
      <c r="BX12" t="s">
        <v>40</v>
      </c>
      <c r="BY12" t="s">
        <v>28</v>
      </c>
      <c r="BZ12" t="s">
        <v>40</v>
      </c>
      <c r="CA12" t="s">
        <v>198</v>
      </c>
      <c r="CB12" t="s">
        <v>37</v>
      </c>
      <c r="CC12">
        <v>861</v>
      </c>
      <c r="CD12" t="s">
        <v>30</v>
      </c>
      <c r="CE12" t="s">
        <v>968</v>
      </c>
      <c r="CF12">
        <v>0</v>
      </c>
      <c r="CG12" t="s">
        <v>99</v>
      </c>
      <c r="CH12">
        <v>1</v>
      </c>
      <c r="CI12" s="99">
        <v>2349.09</v>
      </c>
      <c r="CJ12" s="93">
        <v>43298</v>
      </c>
      <c r="CK12" s="99">
        <v>2349.09</v>
      </c>
      <c r="CL12" t="s">
        <v>574</v>
      </c>
      <c r="CM12" t="s">
        <v>574</v>
      </c>
      <c r="CN12" t="s">
        <v>574</v>
      </c>
      <c r="CO12" t="s">
        <v>574</v>
      </c>
      <c r="CP12" t="s">
        <v>574</v>
      </c>
      <c r="CQ12" t="s">
        <v>574</v>
      </c>
      <c r="CR12" t="s">
        <v>574</v>
      </c>
      <c r="CS12" t="s">
        <v>574</v>
      </c>
      <c r="CT12" t="s">
        <v>574</v>
      </c>
      <c r="CU12" t="s">
        <v>574</v>
      </c>
      <c r="CV12" t="s">
        <v>574</v>
      </c>
      <c r="CW12" t="s">
        <v>574</v>
      </c>
      <c r="CX12" t="s">
        <v>574</v>
      </c>
      <c r="CY12" t="s">
        <v>574</v>
      </c>
      <c r="CZ12" t="s">
        <v>574</v>
      </c>
      <c r="DA12" t="s">
        <v>574</v>
      </c>
      <c r="DB12" t="s">
        <v>574</v>
      </c>
      <c r="DC12" t="s">
        <v>574</v>
      </c>
      <c r="DD12">
        <v>0</v>
      </c>
      <c r="DE12" t="s">
        <v>970</v>
      </c>
      <c r="DF12">
        <v>0</v>
      </c>
      <c r="DG12" t="s">
        <v>970</v>
      </c>
      <c r="DH12">
        <v>0</v>
      </c>
      <c r="DI12" s="99">
        <v>0</v>
      </c>
      <c r="DJ12" s="99">
        <v>0</v>
      </c>
      <c r="DK12" s="99">
        <v>0</v>
      </c>
      <c r="DL12" s="99">
        <v>0</v>
      </c>
      <c r="DM12" s="99">
        <v>0</v>
      </c>
      <c r="DN12" s="99">
        <v>0</v>
      </c>
      <c r="DO12" s="99">
        <v>0</v>
      </c>
      <c r="DP12" s="99">
        <v>0</v>
      </c>
      <c r="DT12" s="100" t="s">
        <v>46</v>
      </c>
      <c r="DU12" t="s">
        <v>593</v>
      </c>
      <c r="DV12" t="s">
        <v>605</v>
      </c>
      <c r="DW12" t="s">
        <v>653</v>
      </c>
      <c r="DX12" t="s">
        <v>672</v>
      </c>
    </row>
    <row r="13" spans="1:128" x14ac:dyDescent="0.3">
      <c r="A13" s="92">
        <v>12</v>
      </c>
      <c r="B13">
        <v>2020012</v>
      </c>
      <c r="C13" t="s">
        <v>1008</v>
      </c>
      <c r="D13">
        <v>2403</v>
      </c>
      <c r="E13" t="s">
        <v>1009</v>
      </c>
      <c r="F13" t="s">
        <v>1010</v>
      </c>
      <c r="G13" t="s">
        <v>1011</v>
      </c>
      <c r="H13" t="s">
        <v>590</v>
      </c>
      <c r="I13" t="s">
        <v>954</v>
      </c>
      <c r="J13" t="s">
        <v>955</v>
      </c>
      <c r="K13">
        <v>1</v>
      </c>
      <c r="L13" t="s">
        <v>956</v>
      </c>
      <c r="M13" t="s">
        <v>957</v>
      </c>
      <c r="N13" t="s">
        <v>42</v>
      </c>
      <c r="O13" t="s">
        <v>566</v>
      </c>
      <c r="P13">
        <v>0</v>
      </c>
      <c r="Q13" t="s">
        <v>27</v>
      </c>
      <c r="R13" t="s">
        <v>45</v>
      </c>
      <c r="S13" s="93" t="s">
        <v>960</v>
      </c>
      <c r="T13" t="s">
        <v>961</v>
      </c>
      <c r="U13" s="93">
        <v>26021</v>
      </c>
      <c r="V13" t="s">
        <v>27</v>
      </c>
      <c r="W13" t="s">
        <v>45</v>
      </c>
      <c r="X13">
        <v>0</v>
      </c>
      <c r="Y13">
        <v>0</v>
      </c>
      <c r="Z13" s="93">
        <v>42020</v>
      </c>
      <c r="AA13">
        <v>1000</v>
      </c>
      <c r="AB13">
        <v>1000</v>
      </c>
      <c r="AC13">
        <v>0</v>
      </c>
      <c r="AD13" s="103" t="s">
        <v>27</v>
      </c>
      <c r="AE13">
        <v>0</v>
      </c>
      <c r="AF13">
        <v>0</v>
      </c>
      <c r="AG13">
        <v>0</v>
      </c>
      <c r="AH13">
        <v>0</v>
      </c>
      <c r="AI13">
        <v>1</v>
      </c>
      <c r="AJ13">
        <v>1</v>
      </c>
      <c r="AK13">
        <v>0</v>
      </c>
      <c r="AL13">
        <v>2</v>
      </c>
      <c r="AM13">
        <v>5</v>
      </c>
      <c r="AN13" s="97">
        <v>1729</v>
      </c>
      <c r="AO13" t="s">
        <v>40</v>
      </c>
      <c r="AP13" t="s">
        <v>28</v>
      </c>
      <c r="AQ13" t="s">
        <v>40</v>
      </c>
      <c r="AR13" s="101">
        <v>2800000</v>
      </c>
      <c r="AS13" t="s">
        <v>1012</v>
      </c>
      <c r="AT13" t="s">
        <v>1013</v>
      </c>
      <c r="AU13" t="s">
        <v>963</v>
      </c>
      <c r="AV13" t="s">
        <v>304</v>
      </c>
      <c r="AW13" t="s">
        <v>964</v>
      </c>
      <c r="AX13">
        <v>0</v>
      </c>
      <c r="AY13" t="s">
        <v>124</v>
      </c>
      <c r="AZ13" t="s">
        <v>962</v>
      </c>
      <c r="BA13" t="s">
        <v>965</v>
      </c>
      <c r="BB13" t="s">
        <v>966</v>
      </c>
      <c r="BC13" t="s">
        <v>28</v>
      </c>
      <c r="BD13" t="s">
        <v>40</v>
      </c>
      <c r="BE13" t="s">
        <v>28</v>
      </c>
      <c r="BF13" t="s">
        <v>40</v>
      </c>
      <c r="BG13" t="s">
        <v>28</v>
      </c>
      <c r="BH13" t="s">
        <v>40</v>
      </c>
      <c r="BI13" t="s">
        <v>28</v>
      </c>
      <c r="BJ13">
        <v>999</v>
      </c>
      <c r="BK13" t="s">
        <v>28</v>
      </c>
      <c r="BL13" t="s">
        <v>40</v>
      </c>
      <c r="BM13" t="s">
        <v>28</v>
      </c>
      <c r="BN13" t="s">
        <v>40</v>
      </c>
      <c r="BO13" t="s">
        <v>964</v>
      </c>
      <c r="BP13" t="s">
        <v>967</v>
      </c>
      <c r="BQ13" t="s">
        <v>28</v>
      </c>
      <c r="BR13" t="s">
        <v>40</v>
      </c>
      <c r="BS13" t="s">
        <v>28</v>
      </c>
      <c r="BT13" t="s">
        <v>40</v>
      </c>
      <c r="BU13" t="s">
        <v>28</v>
      </c>
      <c r="BV13" t="s">
        <v>40</v>
      </c>
      <c r="BW13" t="s">
        <v>28</v>
      </c>
      <c r="BX13" t="s">
        <v>40</v>
      </c>
      <c r="BY13" t="s">
        <v>28</v>
      </c>
      <c r="BZ13" t="s">
        <v>40</v>
      </c>
      <c r="CA13" t="s">
        <v>198</v>
      </c>
      <c r="CB13" t="s">
        <v>37</v>
      </c>
      <c r="CC13">
        <v>910</v>
      </c>
      <c r="CD13" t="s">
        <v>30</v>
      </c>
      <c r="CE13" t="s">
        <v>968</v>
      </c>
      <c r="CF13">
        <v>0</v>
      </c>
      <c r="CG13" t="s">
        <v>99</v>
      </c>
      <c r="CH13">
        <v>1</v>
      </c>
      <c r="CI13" s="99">
        <v>1286.3599999999999</v>
      </c>
      <c r="CJ13" s="93">
        <v>42020</v>
      </c>
      <c r="CK13" s="99">
        <v>1286.3599999999999</v>
      </c>
      <c r="CL13" t="s">
        <v>574</v>
      </c>
      <c r="CM13" t="s">
        <v>574</v>
      </c>
      <c r="CN13" t="s">
        <v>574</v>
      </c>
      <c r="CO13" t="s">
        <v>574</v>
      </c>
      <c r="CP13" t="s">
        <v>574</v>
      </c>
      <c r="CQ13" t="s">
        <v>574</v>
      </c>
      <c r="CR13" t="s">
        <v>574</v>
      </c>
      <c r="CS13" t="s">
        <v>574</v>
      </c>
      <c r="CT13" t="s">
        <v>574</v>
      </c>
      <c r="CU13" t="s">
        <v>574</v>
      </c>
      <c r="CV13" t="s">
        <v>574</v>
      </c>
      <c r="CW13" t="s">
        <v>574</v>
      </c>
      <c r="CX13" t="s">
        <v>574</v>
      </c>
      <c r="CY13" t="s">
        <v>574</v>
      </c>
      <c r="CZ13" t="s">
        <v>574</v>
      </c>
      <c r="DA13" t="s">
        <v>574</v>
      </c>
      <c r="DB13" t="s">
        <v>574</v>
      </c>
      <c r="DC13" t="s">
        <v>574</v>
      </c>
      <c r="DD13">
        <v>0</v>
      </c>
      <c r="DE13" t="s">
        <v>970</v>
      </c>
      <c r="DF13">
        <v>0</v>
      </c>
      <c r="DG13" t="s">
        <v>970</v>
      </c>
      <c r="DH13">
        <v>0</v>
      </c>
      <c r="DI13" s="99">
        <v>0</v>
      </c>
      <c r="DJ13" s="99">
        <v>0</v>
      </c>
      <c r="DK13" s="99">
        <v>0</v>
      </c>
      <c r="DL13" s="99">
        <v>0</v>
      </c>
      <c r="DM13" s="99">
        <v>0</v>
      </c>
      <c r="DN13" s="99">
        <v>0</v>
      </c>
      <c r="DO13" s="99">
        <v>0</v>
      </c>
      <c r="DP13" s="99">
        <v>0</v>
      </c>
      <c r="DT13" s="100" t="s">
        <v>46</v>
      </c>
      <c r="DU13" t="s">
        <v>593</v>
      </c>
      <c r="DV13" t="s">
        <v>606</v>
      </c>
      <c r="DW13" t="s">
        <v>653</v>
      </c>
      <c r="DX13" t="s">
        <v>672</v>
      </c>
    </row>
    <row r="14" spans="1:128" x14ac:dyDescent="0.3">
      <c r="A14" s="92">
        <v>13</v>
      </c>
      <c r="B14">
        <v>2020013</v>
      </c>
      <c r="C14" t="s">
        <v>1014</v>
      </c>
      <c r="D14">
        <v>2202</v>
      </c>
      <c r="E14" t="s">
        <v>1015</v>
      </c>
      <c r="F14" t="s">
        <v>1016</v>
      </c>
      <c r="G14" t="s">
        <v>1017</v>
      </c>
      <c r="H14" t="s">
        <v>590</v>
      </c>
      <c r="I14" t="s">
        <v>954</v>
      </c>
      <c r="J14" t="s">
        <v>955</v>
      </c>
      <c r="K14">
        <v>1</v>
      </c>
      <c r="L14" t="s">
        <v>956</v>
      </c>
      <c r="M14" t="s">
        <v>957</v>
      </c>
      <c r="N14" t="s">
        <v>958</v>
      </c>
      <c r="O14" t="s">
        <v>959</v>
      </c>
      <c r="P14">
        <v>0</v>
      </c>
      <c r="Q14" t="s">
        <v>27</v>
      </c>
      <c r="R14" t="s">
        <v>45</v>
      </c>
      <c r="S14" s="93" t="s">
        <v>960</v>
      </c>
      <c r="T14" t="s">
        <v>961</v>
      </c>
      <c r="U14" s="93">
        <v>21324</v>
      </c>
      <c r="V14" t="s">
        <v>25</v>
      </c>
      <c r="W14" t="s">
        <v>46</v>
      </c>
      <c r="X14">
        <v>0</v>
      </c>
      <c r="Y14">
        <v>0</v>
      </c>
      <c r="Z14" s="93">
        <v>43878</v>
      </c>
      <c r="AA14">
        <v>1000</v>
      </c>
      <c r="AB14">
        <v>1000</v>
      </c>
      <c r="AC14">
        <v>0</v>
      </c>
      <c r="AD14" s="103" t="s">
        <v>27</v>
      </c>
      <c r="AE14">
        <v>0</v>
      </c>
      <c r="AF14">
        <v>0</v>
      </c>
      <c r="AG14">
        <v>1</v>
      </c>
      <c r="AH14">
        <v>1</v>
      </c>
      <c r="AI14">
        <v>2</v>
      </c>
      <c r="AJ14">
        <v>2</v>
      </c>
      <c r="AK14">
        <v>0</v>
      </c>
      <c r="AL14">
        <v>0</v>
      </c>
      <c r="AM14">
        <v>5</v>
      </c>
      <c r="AN14" s="97">
        <v>1757</v>
      </c>
      <c r="AO14" t="s">
        <v>40</v>
      </c>
      <c r="AP14" t="s">
        <v>28</v>
      </c>
      <c r="AQ14" t="s">
        <v>40</v>
      </c>
      <c r="AR14" s="101">
        <v>1100000</v>
      </c>
      <c r="AS14" t="s">
        <v>662</v>
      </c>
      <c r="AT14" t="s">
        <v>1018</v>
      </c>
      <c r="AU14" t="s">
        <v>963</v>
      </c>
      <c r="AV14" t="s">
        <v>304</v>
      </c>
      <c r="AW14" t="s">
        <v>964</v>
      </c>
      <c r="AX14">
        <v>0</v>
      </c>
      <c r="AY14" t="s">
        <v>124</v>
      </c>
      <c r="AZ14" t="s">
        <v>962</v>
      </c>
      <c r="BA14" t="s">
        <v>965</v>
      </c>
      <c r="BB14" t="s">
        <v>966</v>
      </c>
      <c r="BC14" t="s">
        <v>28</v>
      </c>
      <c r="BD14" t="s">
        <v>40</v>
      </c>
      <c r="BE14" t="s">
        <v>28</v>
      </c>
      <c r="BF14" t="s">
        <v>40</v>
      </c>
      <c r="BG14" t="s">
        <v>28</v>
      </c>
      <c r="BH14" t="s">
        <v>40</v>
      </c>
      <c r="BI14" t="s">
        <v>28</v>
      </c>
      <c r="BJ14">
        <v>999</v>
      </c>
      <c r="BK14" t="s">
        <v>28</v>
      </c>
      <c r="BL14" t="s">
        <v>40</v>
      </c>
      <c r="BM14" t="s">
        <v>28</v>
      </c>
      <c r="BN14" t="s">
        <v>40</v>
      </c>
      <c r="BO14" t="s">
        <v>964</v>
      </c>
      <c r="BP14" t="s">
        <v>967</v>
      </c>
      <c r="BQ14" t="s">
        <v>28</v>
      </c>
      <c r="BR14" t="s">
        <v>40</v>
      </c>
      <c r="BS14" t="s">
        <v>28</v>
      </c>
      <c r="BT14" t="s">
        <v>40</v>
      </c>
      <c r="BU14" t="s">
        <v>28</v>
      </c>
      <c r="BV14" t="s">
        <v>40</v>
      </c>
      <c r="BW14" t="s">
        <v>28</v>
      </c>
      <c r="BX14" t="s">
        <v>40</v>
      </c>
      <c r="BY14" t="s">
        <v>28</v>
      </c>
      <c r="BZ14" t="s">
        <v>40</v>
      </c>
      <c r="CA14" t="s">
        <v>198</v>
      </c>
      <c r="CB14" t="s">
        <v>37</v>
      </c>
      <c r="CC14">
        <v>877</v>
      </c>
      <c r="CD14" t="s">
        <v>30</v>
      </c>
      <c r="CE14" t="s">
        <v>968</v>
      </c>
      <c r="CF14">
        <v>0</v>
      </c>
      <c r="CG14" t="s">
        <v>99</v>
      </c>
      <c r="CH14">
        <v>1</v>
      </c>
      <c r="CI14" s="99">
        <v>518.17999999999995</v>
      </c>
      <c r="CJ14" s="93">
        <v>43878</v>
      </c>
      <c r="CK14" s="99">
        <v>518.17999999999995</v>
      </c>
      <c r="CL14" t="s">
        <v>574</v>
      </c>
      <c r="CM14" t="s">
        <v>574</v>
      </c>
      <c r="CN14" t="s">
        <v>574</v>
      </c>
      <c r="CO14" t="s">
        <v>574</v>
      </c>
      <c r="CP14" t="s">
        <v>574</v>
      </c>
      <c r="CQ14" t="s">
        <v>574</v>
      </c>
      <c r="CR14" t="s">
        <v>574</v>
      </c>
      <c r="CS14" t="s">
        <v>574</v>
      </c>
      <c r="CT14" t="s">
        <v>574</v>
      </c>
      <c r="CU14" t="s">
        <v>574</v>
      </c>
      <c r="CV14" t="s">
        <v>574</v>
      </c>
      <c r="CW14" t="s">
        <v>574</v>
      </c>
      <c r="CX14" t="s">
        <v>574</v>
      </c>
      <c r="CY14" t="s">
        <v>574</v>
      </c>
      <c r="CZ14" t="s">
        <v>574</v>
      </c>
      <c r="DA14" t="s">
        <v>574</v>
      </c>
      <c r="DB14" t="s">
        <v>574</v>
      </c>
      <c r="DC14" t="s">
        <v>574</v>
      </c>
      <c r="DD14">
        <v>0</v>
      </c>
      <c r="DE14" t="s">
        <v>970</v>
      </c>
      <c r="DF14">
        <v>0</v>
      </c>
      <c r="DG14" t="s">
        <v>970</v>
      </c>
      <c r="DH14">
        <v>0</v>
      </c>
      <c r="DI14" s="99">
        <v>0</v>
      </c>
      <c r="DJ14" s="99">
        <v>0</v>
      </c>
      <c r="DK14" s="99">
        <v>0</v>
      </c>
      <c r="DL14" s="99">
        <v>0</v>
      </c>
      <c r="DM14" s="99">
        <v>0</v>
      </c>
      <c r="DN14" s="99">
        <v>0</v>
      </c>
      <c r="DO14" s="99">
        <v>0</v>
      </c>
      <c r="DP14" s="99">
        <v>0</v>
      </c>
      <c r="DT14" s="100" t="s">
        <v>46</v>
      </c>
      <c r="DU14" t="s">
        <v>593</v>
      </c>
      <c r="DV14" t="s">
        <v>607</v>
      </c>
      <c r="DW14" t="s">
        <v>653</v>
      </c>
      <c r="DX14" t="s">
        <v>673</v>
      </c>
    </row>
    <row r="15" spans="1:128" x14ac:dyDescent="0.3">
      <c r="A15" s="92">
        <v>14</v>
      </c>
      <c r="B15">
        <v>2020014</v>
      </c>
      <c r="C15" t="s">
        <v>1019</v>
      </c>
      <c r="D15">
        <v>2883</v>
      </c>
      <c r="E15" t="s">
        <v>1020</v>
      </c>
      <c r="F15" t="s">
        <v>1021</v>
      </c>
      <c r="G15" t="s">
        <v>1022</v>
      </c>
      <c r="H15" t="s">
        <v>590</v>
      </c>
      <c r="I15" t="s">
        <v>954</v>
      </c>
      <c r="J15" t="s">
        <v>955</v>
      </c>
      <c r="K15">
        <v>1</v>
      </c>
      <c r="L15" t="s">
        <v>956</v>
      </c>
      <c r="M15" t="s">
        <v>957</v>
      </c>
      <c r="N15" t="s">
        <v>42</v>
      </c>
      <c r="O15" t="s">
        <v>566</v>
      </c>
      <c r="P15">
        <v>0</v>
      </c>
      <c r="Q15" t="s">
        <v>27</v>
      </c>
      <c r="R15" t="s">
        <v>45</v>
      </c>
      <c r="S15" s="93" t="s">
        <v>960</v>
      </c>
      <c r="T15" t="s">
        <v>961</v>
      </c>
      <c r="U15" s="93">
        <v>34804</v>
      </c>
      <c r="V15" t="s">
        <v>27</v>
      </c>
      <c r="W15" t="s">
        <v>45</v>
      </c>
      <c r="X15">
        <v>0</v>
      </c>
      <c r="Y15">
        <v>0</v>
      </c>
      <c r="Z15" s="93">
        <v>42531</v>
      </c>
      <c r="AA15">
        <v>1000</v>
      </c>
      <c r="AB15">
        <v>1000</v>
      </c>
      <c r="AC15">
        <v>0</v>
      </c>
      <c r="AD15" s="103" t="s">
        <v>27</v>
      </c>
      <c r="AE15">
        <v>0</v>
      </c>
      <c r="AF15">
        <v>0</v>
      </c>
      <c r="AG15">
        <v>1</v>
      </c>
      <c r="AH15">
        <v>1</v>
      </c>
      <c r="AI15">
        <v>0</v>
      </c>
      <c r="AJ15">
        <v>0</v>
      </c>
      <c r="AK15">
        <v>0</v>
      </c>
      <c r="AL15">
        <v>1</v>
      </c>
      <c r="AM15">
        <v>5</v>
      </c>
      <c r="AN15" s="97">
        <v>1749</v>
      </c>
      <c r="AO15" t="s">
        <v>40</v>
      </c>
      <c r="AP15" t="s">
        <v>28</v>
      </c>
      <c r="AQ15" t="s">
        <v>40</v>
      </c>
      <c r="AR15" s="101">
        <v>2700000</v>
      </c>
      <c r="AS15" t="s">
        <v>122</v>
      </c>
      <c r="AT15" t="s">
        <v>50</v>
      </c>
      <c r="AU15" t="s">
        <v>963</v>
      </c>
      <c r="AV15" t="s">
        <v>304</v>
      </c>
      <c r="AW15" t="s">
        <v>964</v>
      </c>
      <c r="AX15">
        <v>0</v>
      </c>
      <c r="AY15" t="s">
        <v>124</v>
      </c>
      <c r="AZ15" t="s">
        <v>962</v>
      </c>
      <c r="BA15" t="s">
        <v>965</v>
      </c>
      <c r="BB15" t="s">
        <v>966</v>
      </c>
      <c r="BC15" t="s">
        <v>28</v>
      </c>
      <c r="BD15" t="s">
        <v>40</v>
      </c>
      <c r="BE15" t="s">
        <v>28</v>
      </c>
      <c r="BF15" t="s">
        <v>40</v>
      </c>
      <c r="BG15" t="s">
        <v>28</v>
      </c>
      <c r="BH15" t="s">
        <v>40</v>
      </c>
      <c r="BI15" t="s">
        <v>28</v>
      </c>
      <c r="BJ15">
        <v>999</v>
      </c>
      <c r="BK15" t="s">
        <v>28</v>
      </c>
      <c r="BL15" t="s">
        <v>40</v>
      </c>
      <c r="BM15" t="s">
        <v>28</v>
      </c>
      <c r="BN15" t="s">
        <v>40</v>
      </c>
      <c r="BO15" t="s">
        <v>964</v>
      </c>
      <c r="BP15" t="s">
        <v>967</v>
      </c>
      <c r="BQ15" t="s">
        <v>28</v>
      </c>
      <c r="BR15" t="s">
        <v>40</v>
      </c>
      <c r="BS15" t="s">
        <v>28</v>
      </c>
      <c r="BT15" t="s">
        <v>40</v>
      </c>
      <c r="BU15" t="s">
        <v>28</v>
      </c>
      <c r="BV15" t="s">
        <v>40</v>
      </c>
      <c r="BW15" t="s">
        <v>28</v>
      </c>
      <c r="BX15" t="s">
        <v>40</v>
      </c>
      <c r="BY15" t="s">
        <v>28</v>
      </c>
      <c r="BZ15" t="s">
        <v>40</v>
      </c>
      <c r="CA15" t="s">
        <v>198</v>
      </c>
      <c r="CB15" t="s">
        <v>37</v>
      </c>
      <c r="CC15">
        <v>884</v>
      </c>
      <c r="CD15" t="s">
        <v>30</v>
      </c>
      <c r="CE15" t="s">
        <v>968</v>
      </c>
      <c r="CF15">
        <v>0</v>
      </c>
      <c r="CG15" t="s">
        <v>99</v>
      </c>
      <c r="CH15">
        <v>1</v>
      </c>
      <c r="CI15" s="99">
        <v>1461.82</v>
      </c>
      <c r="CJ15" s="93">
        <v>42531</v>
      </c>
      <c r="CK15" s="99">
        <v>1461.82</v>
      </c>
      <c r="CL15" t="s">
        <v>574</v>
      </c>
      <c r="CM15" t="s">
        <v>574</v>
      </c>
      <c r="CN15" t="s">
        <v>574</v>
      </c>
      <c r="CO15" t="s">
        <v>574</v>
      </c>
      <c r="CP15" t="s">
        <v>574</v>
      </c>
      <c r="CQ15" t="s">
        <v>574</v>
      </c>
      <c r="CR15" t="s">
        <v>574</v>
      </c>
      <c r="CS15" t="s">
        <v>574</v>
      </c>
      <c r="CT15" t="s">
        <v>574</v>
      </c>
      <c r="CU15" t="s">
        <v>574</v>
      </c>
      <c r="CV15" t="s">
        <v>574</v>
      </c>
      <c r="CW15" t="s">
        <v>574</v>
      </c>
      <c r="CX15" t="s">
        <v>574</v>
      </c>
      <c r="CY15" t="s">
        <v>574</v>
      </c>
      <c r="CZ15" t="s">
        <v>574</v>
      </c>
      <c r="DA15" t="s">
        <v>574</v>
      </c>
      <c r="DB15" t="s">
        <v>574</v>
      </c>
      <c r="DC15" t="s">
        <v>574</v>
      </c>
      <c r="DD15">
        <v>0</v>
      </c>
      <c r="DE15" t="s">
        <v>970</v>
      </c>
      <c r="DF15">
        <v>0</v>
      </c>
      <c r="DG15" t="s">
        <v>970</v>
      </c>
      <c r="DH15">
        <v>0</v>
      </c>
      <c r="DI15" s="99">
        <v>0</v>
      </c>
      <c r="DJ15" s="99">
        <v>0</v>
      </c>
      <c r="DK15" s="99">
        <v>0</v>
      </c>
      <c r="DL15" s="99">
        <v>0</v>
      </c>
      <c r="DM15" s="99">
        <v>0</v>
      </c>
      <c r="DN15" s="99">
        <v>0</v>
      </c>
      <c r="DO15" s="99">
        <v>0</v>
      </c>
      <c r="DP15" s="99">
        <v>0</v>
      </c>
      <c r="DT15" s="100" t="s">
        <v>46</v>
      </c>
      <c r="DU15" t="s">
        <v>593</v>
      </c>
      <c r="DV15" t="s">
        <v>608</v>
      </c>
      <c r="DW15" t="s">
        <v>653</v>
      </c>
      <c r="DX15" t="s">
        <v>674</v>
      </c>
    </row>
    <row r="16" spans="1:128" x14ac:dyDescent="0.3">
      <c r="A16" s="92">
        <v>15</v>
      </c>
      <c r="B16">
        <v>2020015</v>
      </c>
      <c r="C16" t="s">
        <v>1023</v>
      </c>
      <c r="D16">
        <v>2927</v>
      </c>
      <c r="E16" t="s">
        <v>1024</v>
      </c>
      <c r="F16" t="s">
        <v>1025</v>
      </c>
      <c r="G16" t="s">
        <v>1026</v>
      </c>
      <c r="H16" t="s">
        <v>590</v>
      </c>
      <c r="I16" t="s">
        <v>954</v>
      </c>
      <c r="J16" t="s">
        <v>955</v>
      </c>
      <c r="K16">
        <v>1</v>
      </c>
      <c r="L16" t="s">
        <v>956</v>
      </c>
      <c r="M16" t="s">
        <v>957</v>
      </c>
      <c r="N16" t="s">
        <v>42</v>
      </c>
      <c r="O16" t="s">
        <v>566</v>
      </c>
      <c r="P16">
        <v>0</v>
      </c>
      <c r="Q16" t="s">
        <v>27</v>
      </c>
      <c r="R16" t="s">
        <v>45</v>
      </c>
      <c r="S16" s="93" t="s">
        <v>960</v>
      </c>
      <c r="T16" t="s">
        <v>961</v>
      </c>
      <c r="U16" s="93">
        <v>18467</v>
      </c>
      <c r="V16" t="s">
        <v>25</v>
      </c>
      <c r="W16" t="s">
        <v>46</v>
      </c>
      <c r="X16">
        <v>0</v>
      </c>
      <c r="Y16">
        <v>0</v>
      </c>
      <c r="Z16" s="93">
        <v>41457</v>
      </c>
      <c r="AA16">
        <v>1000</v>
      </c>
      <c r="AB16">
        <v>1000</v>
      </c>
      <c r="AC16">
        <v>0</v>
      </c>
      <c r="AD16" s="103" t="s">
        <v>27</v>
      </c>
      <c r="AE16">
        <v>0</v>
      </c>
      <c r="AF16">
        <v>0</v>
      </c>
      <c r="AG16">
        <v>0</v>
      </c>
      <c r="AH16">
        <v>0</v>
      </c>
      <c r="AI16">
        <v>2</v>
      </c>
      <c r="AJ16">
        <v>2</v>
      </c>
      <c r="AK16">
        <v>0</v>
      </c>
      <c r="AL16">
        <v>1</v>
      </c>
      <c r="AM16">
        <v>5</v>
      </c>
      <c r="AN16" s="97">
        <v>6440</v>
      </c>
      <c r="AO16" t="s">
        <v>40</v>
      </c>
      <c r="AP16" t="s">
        <v>28</v>
      </c>
      <c r="AQ16" t="s">
        <v>40</v>
      </c>
      <c r="AR16" s="101">
        <v>1600000</v>
      </c>
      <c r="AS16" t="s">
        <v>664</v>
      </c>
      <c r="AT16" t="s">
        <v>1027</v>
      </c>
      <c r="AU16" t="s">
        <v>963</v>
      </c>
      <c r="AV16" t="s">
        <v>304</v>
      </c>
      <c r="AW16" t="s">
        <v>964</v>
      </c>
      <c r="AX16">
        <v>0</v>
      </c>
      <c r="AY16" t="s">
        <v>124</v>
      </c>
      <c r="AZ16" t="s">
        <v>962</v>
      </c>
      <c r="BA16" t="s">
        <v>965</v>
      </c>
      <c r="BB16" t="s">
        <v>966</v>
      </c>
      <c r="BC16" t="s">
        <v>28</v>
      </c>
      <c r="BD16" t="s">
        <v>40</v>
      </c>
      <c r="BE16" t="s">
        <v>28</v>
      </c>
      <c r="BF16" t="s">
        <v>40</v>
      </c>
      <c r="BG16" t="s">
        <v>28</v>
      </c>
      <c r="BH16" t="s">
        <v>40</v>
      </c>
      <c r="BI16" t="s">
        <v>28</v>
      </c>
      <c r="BJ16">
        <v>999</v>
      </c>
      <c r="BK16" t="s">
        <v>28</v>
      </c>
      <c r="BL16" t="s">
        <v>40</v>
      </c>
      <c r="BM16" t="s">
        <v>28</v>
      </c>
      <c r="BN16" t="s">
        <v>40</v>
      </c>
      <c r="BO16" t="s">
        <v>964</v>
      </c>
      <c r="BP16" t="s">
        <v>967</v>
      </c>
      <c r="BQ16" t="s">
        <v>28</v>
      </c>
      <c r="BR16" t="s">
        <v>40</v>
      </c>
      <c r="BS16" t="s">
        <v>28</v>
      </c>
      <c r="BT16" t="s">
        <v>40</v>
      </c>
      <c r="BU16" t="s">
        <v>28</v>
      </c>
      <c r="BV16" t="s">
        <v>40</v>
      </c>
      <c r="BW16" t="s">
        <v>28</v>
      </c>
      <c r="BX16" t="s">
        <v>40</v>
      </c>
      <c r="BY16" t="s">
        <v>28</v>
      </c>
      <c r="BZ16" t="s">
        <v>40</v>
      </c>
      <c r="CA16" t="s">
        <v>198</v>
      </c>
      <c r="CB16" t="s">
        <v>37</v>
      </c>
      <c r="CC16">
        <v>914</v>
      </c>
      <c r="CD16" t="s">
        <v>30</v>
      </c>
      <c r="CE16" t="s">
        <v>968</v>
      </c>
      <c r="CF16">
        <v>0</v>
      </c>
      <c r="CG16" t="s">
        <v>99</v>
      </c>
      <c r="CH16">
        <v>1</v>
      </c>
      <c r="CI16" s="99">
        <v>2595.4499999999998</v>
      </c>
      <c r="CJ16" s="93">
        <v>41457</v>
      </c>
      <c r="CK16" s="99">
        <v>2595.4499999999998</v>
      </c>
      <c r="CL16" t="s">
        <v>574</v>
      </c>
      <c r="CM16" t="s">
        <v>574</v>
      </c>
      <c r="CN16" t="s">
        <v>574</v>
      </c>
      <c r="CO16" t="s">
        <v>574</v>
      </c>
      <c r="CP16" t="s">
        <v>574</v>
      </c>
      <c r="CQ16" t="s">
        <v>574</v>
      </c>
      <c r="CR16" t="s">
        <v>574</v>
      </c>
      <c r="CS16" t="s">
        <v>574</v>
      </c>
      <c r="CT16" t="s">
        <v>574</v>
      </c>
      <c r="CU16" t="s">
        <v>574</v>
      </c>
      <c r="CV16" t="s">
        <v>574</v>
      </c>
      <c r="CW16" t="s">
        <v>574</v>
      </c>
      <c r="CX16" t="s">
        <v>574</v>
      </c>
      <c r="CY16" t="s">
        <v>574</v>
      </c>
      <c r="CZ16" t="s">
        <v>574</v>
      </c>
      <c r="DA16" t="s">
        <v>574</v>
      </c>
      <c r="DB16" t="s">
        <v>574</v>
      </c>
      <c r="DC16" t="s">
        <v>574</v>
      </c>
      <c r="DD16">
        <v>0</v>
      </c>
      <c r="DE16" t="s">
        <v>970</v>
      </c>
      <c r="DF16">
        <v>0</v>
      </c>
      <c r="DG16" t="s">
        <v>970</v>
      </c>
      <c r="DH16">
        <v>0</v>
      </c>
      <c r="DI16" s="99">
        <v>0</v>
      </c>
      <c r="DJ16" s="99">
        <v>0</v>
      </c>
      <c r="DK16" s="99">
        <v>0</v>
      </c>
      <c r="DL16" s="99">
        <v>0</v>
      </c>
      <c r="DM16" s="99">
        <v>0</v>
      </c>
      <c r="DN16" s="99">
        <v>0</v>
      </c>
      <c r="DO16" s="99">
        <v>0</v>
      </c>
      <c r="DP16" s="99">
        <v>0</v>
      </c>
      <c r="DT16" s="100" t="s">
        <v>46</v>
      </c>
      <c r="DU16" t="s">
        <v>593</v>
      </c>
      <c r="DV16" t="s">
        <v>609</v>
      </c>
      <c r="DW16" t="s">
        <v>653</v>
      </c>
      <c r="DX16" t="s">
        <v>675</v>
      </c>
    </row>
    <row r="17" spans="1:128" x14ac:dyDescent="0.3">
      <c r="A17" s="92">
        <v>16</v>
      </c>
      <c r="B17">
        <v>2020016</v>
      </c>
      <c r="C17" t="s">
        <v>1028</v>
      </c>
      <c r="D17">
        <v>2927</v>
      </c>
      <c r="E17" t="s">
        <v>1024</v>
      </c>
      <c r="F17" t="s">
        <v>1025</v>
      </c>
      <c r="G17" t="s">
        <v>1026</v>
      </c>
      <c r="H17" t="s">
        <v>590</v>
      </c>
      <c r="I17" t="s">
        <v>954</v>
      </c>
      <c r="J17" t="s">
        <v>955</v>
      </c>
      <c r="K17">
        <v>1</v>
      </c>
      <c r="L17" t="s">
        <v>956</v>
      </c>
      <c r="M17" t="s">
        <v>957</v>
      </c>
      <c r="N17" t="s">
        <v>42</v>
      </c>
      <c r="O17" t="s">
        <v>566</v>
      </c>
      <c r="P17">
        <v>0</v>
      </c>
      <c r="Q17" t="s">
        <v>27</v>
      </c>
      <c r="R17" t="s">
        <v>45</v>
      </c>
      <c r="S17" s="93" t="s">
        <v>960</v>
      </c>
      <c r="T17" t="s">
        <v>961</v>
      </c>
      <c r="U17" s="93">
        <v>18467</v>
      </c>
      <c r="V17" t="s">
        <v>25</v>
      </c>
      <c r="W17" t="s">
        <v>46</v>
      </c>
      <c r="X17">
        <v>0</v>
      </c>
      <c r="Y17">
        <v>0</v>
      </c>
      <c r="Z17" s="93">
        <v>41457</v>
      </c>
      <c r="AA17">
        <v>1000</v>
      </c>
      <c r="AB17">
        <v>1000</v>
      </c>
      <c r="AC17">
        <v>0</v>
      </c>
      <c r="AD17" s="103" t="s">
        <v>27</v>
      </c>
      <c r="AE17">
        <v>0</v>
      </c>
      <c r="AF17">
        <v>0</v>
      </c>
      <c r="AG17">
        <v>2</v>
      </c>
      <c r="AH17">
        <v>2</v>
      </c>
      <c r="AI17">
        <v>2</v>
      </c>
      <c r="AJ17">
        <v>2</v>
      </c>
      <c r="AK17">
        <v>0</v>
      </c>
      <c r="AL17">
        <v>2</v>
      </c>
      <c r="AM17">
        <v>5</v>
      </c>
      <c r="AN17" s="97">
        <v>101</v>
      </c>
      <c r="AO17" t="s">
        <v>40</v>
      </c>
      <c r="AP17" t="s">
        <v>28</v>
      </c>
      <c r="AQ17" t="s">
        <v>40</v>
      </c>
      <c r="AR17" s="101">
        <v>1200000</v>
      </c>
      <c r="AS17" t="s">
        <v>1029</v>
      </c>
      <c r="AT17" t="s">
        <v>1030</v>
      </c>
      <c r="AU17" t="s">
        <v>963</v>
      </c>
      <c r="AV17" t="s">
        <v>304</v>
      </c>
      <c r="AW17" t="s">
        <v>964</v>
      </c>
      <c r="AX17">
        <v>0</v>
      </c>
      <c r="AY17" t="s">
        <v>124</v>
      </c>
      <c r="AZ17" t="s">
        <v>962</v>
      </c>
      <c r="BA17" t="s">
        <v>965</v>
      </c>
      <c r="BB17" t="s">
        <v>966</v>
      </c>
      <c r="BC17" t="s">
        <v>28</v>
      </c>
      <c r="BD17" t="s">
        <v>40</v>
      </c>
      <c r="BE17" t="s">
        <v>28</v>
      </c>
      <c r="BF17" t="s">
        <v>40</v>
      </c>
      <c r="BG17" t="s">
        <v>28</v>
      </c>
      <c r="BH17" t="s">
        <v>40</v>
      </c>
      <c r="BI17" t="s">
        <v>28</v>
      </c>
      <c r="BJ17">
        <v>999</v>
      </c>
      <c r="BK17" t="s">
        <v>28</v>
      </c>
      <c r="BL17" t="s">
        <v>40</v>
      </c>
      <c r="BM17" t="s">
        <v>28</v>
      </c>
      <c r="BN17" t="s">
        <v>40</v>
      </c>
      <c r="BO17" t="s">
        <v>964</v>
      </c>
      <c r="BP17" t="s">
        <v>967</v>
      </c>
      <c r="BQ17" t="s">
        <v>28</v>
      </c>
      <c r="BR17" t="s">
        <v>40</v>
      </c>
      <c r="BS17" t="s">
        <v>28</v>
      </c>
      <c r="BT17" t="s">
        <v>40</v>
      </c>
      <c r="BU17" t="s">
        <v>28</v>
      </c>
      <c r="BV17" t="s">
        <v>40</v>
      </c>
      <c r="BW17" t="s">
        <v>28</v>
      </c>
      <c r="BX17" t="s">
        <v>40</v>
      </c>
      <c r="BY17" t="s">
        <v>28</v>
      </c>
      <c r="BZ17" t="s">
        <v>40</v>
      </c>
      <c r="CA17" t="s">
        <v>198</v>
      </c>
      <c r="CB17" t="s">
        <v>37</v>
      </c>
      <c r="CC17">
        <v>914</v>
      </c>
      <c r="CD17" t="s">
        <v>30</v>
      </c>
      <c r="CE17" t="s">
        <v>968</v>
      </c>
      <c r="CF17">
        <v>0</v>
      </c>
      <c r="CG17" t="s">
        <v>99</v>
      </c>
      <c r="CH17">
        <v>1</v>
      </c>
      <c r="CI17" s="99">
        <v>748.18</v>
      </c>
      <c r="CJ17" s="93">
        <v>41457</v>
      </c>
      <c r="CK17" s="99">
        <v>748.18</v>
      </c>
      <c r="CL17" t="s">
        <v>574</v>
      </c>
      <c r="CM17" t="s">
        <v>574</v>
      </c>
      <c r="CN17" t="s">
        <v>574</v>
      </c>
      <c r="CO17" t="s">
        <v>574</v>
      </c>
      <c r="CP17" t="s">
        <v>574</v>
      </c>
      <c r="CQ17" t="s">
        <v>574</v>
      </c>
      <c r="CR17" t="s">
        <v>574</v>
      </c>
      <c r="CS17" t="s">
        <v>574</v>
      </c>
      <c r="CT17" t="s">
        <v>574</v>
      </c>
      <c r="CU17" t="s">
        <v>574</v>
      </c>
      <c r="CV17" t="s">
        <v>574</v>
      </c>
      <c r="CW17" t="s">
        <v>574</v>
      </c>
      <c r="CX17" t="s">
        <v>574</v>
      </c>
      <c r="CY17" t="s">
        <v>574</v>
      </c>
      <c r="CZ17" t="s">
        <v>574</v>
      </c>
      <c r="DA17" t="s">
        <v>574</v>
      </c>
      <c r="DB17" t="s">
        <v>574</v>
      </c>
      <c r="DC17" t="s">
        <v>574</v>
      </c>
      <c r="DD17">
        <v>0</v>
      </c>
      <c r="DE17" t="s">
        <v>970</v>
      </c>
      <c r="DF17">
        <v>0</v>
      </c>
      <c r="DG17" t="s">
        <v>970</v>
      </c>
      <c r="DH17">
        <v>0</v>
      </c>
      <c r="DI17" s="99">
        <v>0</v>
      </c>
      <c r="DJ17" s="99">
        <v>0</v>
      </c>
      <c r="DK17" s="99">
        <v>0</v>
      </c>
      <c r="DL17" s="99">
        <v>0</v>
      </c>
      <c r="DM17" s="99">
        <v>0</v>
      </c>
      <c r="DN17" s="99">
        <v>0</v>
      </c>
      <c r="DO17" s="99">
        <v>0</v>
      </c>
      <c r="DP17" s="99">
        <v>0</v>
      </c>
      <c r="DT17" s="100" t="s">
        <v>46</v>
      </c>
      <c r="DU17" t="s">
        <v>593</v>
      </c>
      <c r="DV17" t="s">
        <v>610</v>
      </c>
      <c r="DW17" t="s">
        <v>653</v>
      </c>
      <c r="DX17" t="s">
        <v>682</v>
      </c>
    </row>
    <row r="18" spans="1:128" x14ac:dyDescent="0.3">
      <c r="A18" s="92">
        <v>17</v>
      </c>
      <c r="B18">
        <v>2020017</v>
      </c>
      <c r="C18" t="s">
        <v>1031</v>
      </c>
      <c r="D18">
        <v>2379</v>
      </c>
      <c r="E18" t="s">
        <v>1032</v>
      </c>
      <c r="F18" t="s">
        <v>1033</v>
      </c>
      <c r="G18" t="s">
        <v>1034</v>
      </c>
      <c r="H18" t="s">
        <v>590</v>
      </c>
      <c r="I18" t="s">
        <v>954</v>
      </c>
      <c r="J18" t="s">
        <v>955</v>
      </c>
      <c r="K18">
        <v>1</v>
      </c>
      <c r="L18" t="s">
        <v>956</v>
      </c>
      <c r="M18" t="s">
        <v>957</v>
      </c>
      <c r="N18" t="s">
        <v>42</v>
      </c>
      <c r="O18" t="s">
        <v>566</v>
      </c>
      <c r="P18">
        <v>0</v>
      </c>
      <c r="Q18" t="s">
        <v>27</v>
      </c>
      <c r="R18" t="s">
        <v>45</v>
      </c>
      <c r="S18" s="93" t="s">
        <v>960</v>
      </c>
      <c r="T18" t="s">
        <v>961</v>
      </c>
      <c r="U18" s="93">
        <v>27212</v>
      </c>
      <c r="V18" t="s">
        <v>27</v>
      </c>
      <c r="W18" t="s">
        <v>45</v>
      </c>
      <c r="X18">
        <v>0</v>
      </c>
      <c r="Y18">
        <v>0</v>
      </c>
      <c r="Z18" s="93">
        <v>44941</v>
      </c>
      <c r="AA18">
        <v>1000</v>
      </c>
      <c r="AB18">
        <v>1000</v>
      </c>
      <c r="AC18">
        <v>0</v>
      </c>
      <c r="AD18" s="103" t="s">
        <v>27</v>
      </c>
      <c r="AE18">
        <v>0</v>
      </c>
      <c r="AF18">
        <v>0</v>
      </c>
      <c r="AG18">
        <v>2</v>
      </c>
      <c r="AH18">
        <v>2</v>
      </c>
      <c r="AI18">
        <v>1</v>
      </c>
      <c r="AJ18">
        <v>1</v>
      </c>
      <c r="AK18">
        <v>0</v>
      </c>
      <c r="AL18">
        <v>0</v>
      </c>
      <c r="AM18">
        <v>5</v>
      </c>
      <c r="AN18" s="97">
        <v>122</v>
      </c>
      <c r="AO18" t="s">
        <v>40</v>
      </c>
      <c r="AP18" t="s">
        <v>28</v>
      </c>
      <c r="AQ18" t="s">
        <v>40</v>
      </c>
      <c r="AR18" s="101">
        <v>900000</v>
      </c>
      <c r="AS18" t="s">
        <v>665</v>
      </c>
      <c r="AT18" t="s">
        <v>1035</v>
      </c>
      <c r="AU18" t="s">
        <v>963</v>
      </c>
      <c r="AV18" t="s">
        <v>304</v>
      </c>
      <c r="AW18" t="s">
        <v>964</v>
      </c>
      <c r="AX18">
        <v>0</v>
      </c>
      <c r="AY18" t="s">
        <v>124</v>
      </c>
      <c r="AZ18" t="s">
        <v>962</v>
      </c>
      <c r="BA18" t="s">
        <v>965</v>
      </c>
      <c r="BB18" t="s">
        <v>966</v>
      </c>
      <c r="BC18" t="s">
        <v>28</v>
      </c>
      <c r="BD18" t="s">
        <v>40</v>
      </c>
      <c r="BE18" t="s">
        <v>28</v>
      </c>
      <c r="BF18" t="s">
        <v>40</v>
      </c>
      <c r="BG18" t="s">
        <v>28</v>
      </c>
      <c r="BH18" t="s">
        <v>40</v>
      </c>
      <c r="BI18" t="s">
        <v>28</v>
      </c>
      <c r="BJ18">
        <v>999</v>
      </c>
      <c r="BK18" t="s">
        <v>28</v>
      </c>
      <c r="BL18" t="s">
        <v>40</v>
      </c>
      <c r="BM18" t="s">
        <v>28</v>
      </c>
      <c r="BN18" t="s">
        <v>40</v>
      </c>
      <c r="BO18" t="s">
        <v>964</v>
      </c>
      <c r="BP18" t="s">
        <v>967</v>
      </c>
      <c r="BQ18" t="s">
        <v>28</v>
      </c>
      <c r="BR18" t="s">
        <v>40</v>
      </c>
      <c r="BS18" t="s">
        <v>28</v>
      </c>
      <c r="BT18" t="s">
        <v>40</v>
      </c>
      <c r="BU18" t="s">
        <v>28</v>
      </c>
      <c r="BV18" t="s">
        <v>40</v>
      </c>
      <c r="BW18" t="s">
        <v>28</v>
      </c>
      <c r="BX18" t="s">
        <v>40</v>
      </c>
      <c r="BY18" t="s">
        <v>28</v>
      </c>
      <c r="BZ18" t="s">
        <v>40</v>
      </c>
      <c r="CA18" t="s">
        <v>198</v>
      </c>
      <c r="CB18" t="s">
        <v>37</v>
      </c>
      <c r="CC18">
        <v>883</v>
      </c>
      <c r="CD18" t="s">
        <v>30</v>
      </c>
      <c r="CE18" t="s">
        <v>968</v>
      </c>
      <c r="CF18">
        <v>0</v>
      </c>
      <c r="CG18" t="s">
        <v>99</v>
      </c>
      <c r="CH18">
        <v>1</v>
      </c>
      <c r="CI18" s="99">
        <v>1753.64</v>
      </c>
      <c r="CJ18" s="93">
        <v>44941</v>
      </c>
      <c r="CK18" s="99">
        <v>1753.64</v>
      </c>
      <c r="CL18" t="s">
        <v>574</v>
      </c>
      <c r="CM18" t="s">
        <v>574</v>
      </c>
      <c r="CN18" t="s">
        <v>574</v>
      </c>
      <c r="CO18" t="s">
        <v>574</v>
      </c>
      <c r="CP18" t="s">
        <v>574</v>
      </c>
      <c r="CQ18" t="s">
        <v>574</v>
      </c>
      <c r="CR18" t="s">
        <v>574</v>
      </c>
      <c r="CS18" t="s">
        <v>574</v>
      </c>
      <c r="CT18" t="s">
        <v>574</v>
      </c>
      <c r="CU18" t="s">
        <v>574</v>
      </c>
      <c r="CV18" t="s">
        <v>574</v>
      </c>
      <c r="CW18" t="s">
        <v>574</v>
      </c>
      <c r="CX18" t="s">
        <v>574</v>
      </c>
      <c r="CY18" t="s">
        <v>574</v>
      </c>
      <c r="CZ18" t="s">
        <v>574</v>
      </c>
      <c r="DA18" t="s">
        <v>574</v>
      </c>
      <c r="DB18" t="s">
        <v>574</v>
      </c>
      <c r="DC18" t="s">
        <v>574</v>
      </c>
      <c r="DD18">
        <v>0</v>
      </c>
      <c r="DE18" t="s">
        <v>970</v>
      </c>
      <c r="DF18">
        <v>0</v>
      </c>
      <c r="DG18" t="s">
        <v>970</v>
      </c>
      <c r="DH18">
        <v>0</v>
      </c>
      <c r="DI18" s="99">
        <v>0</v>
      </c>
      <c r="DJ18" s="99">
        <v>0</v>
      </c>
      <c r="DK18" s="99">
        <v>0</v>
      </c>
      <c r="DL18" s="99">
        <v>0</v>
      </c>
      <c r="DM18" s="99">
        <v>0</v>
      </c>
      <c r="DN18" s="99">
        <v>0</v>
      </c>
      <c r="DO18" s="99">
        <v>0</v>
      </c>
      <c r="DP18" s="99">
        <v>0</v>
      </c>
      <c r="DT18" s="100" t="s">
        <v>46</v>
      </c>
      <c r="DU18" t="s">
        <v>593</v>
      </c>
      <c r="DV18" t="s">
        <v>611</v>
      </c>
      <c r="DW18" t="s">
        <v>653</v>
      </c>
      <c r="DX18" t="s">
        <v>682</v>
      </c>
    </row>
    <row r="19" spans="1:128" x14ac:dyDescent="0.3">
      <c r="A19" s="92">
        <v>18</v>
      </c>
      <c r="B19">
        <v>2020018</v>
      </c>
      <c r="C19" t="s">
        <v>1036</v>
      </c>
      <c r="D19">
        <v>2972</v>
      </c>
      <c r="E19" t="s">
        <v>1037</v>
      </c>
      <c r="F19" t="s">
        <v>1038</v>
      </c>
      <c r="G19" t="s">
        <v>1039</v>
      </c>
      <c r="H19" t="s">
        <v>590</v>
      </c>
      <c r="I19" t="s">
        <v>954</v>
      </c>
      <c r="J19" t="s">
        <v>955</v>
      </c>
      <c r="K19">
        <v>1</v>
      </c>
      <c r="L19" t="s">
        <v>956</v>
      </c>
      <c r="M19" t="s">
        <v>957</v>
      </c>
      <c r="N19" t="s">
        <v>958</v>
      </c>
      <c r="O19" t="s">
        <v>959</v>
      </c>
      <c r="P19">
        <v>0</v>
      </c>
      <c r="Q19" t="s">
        <v>27</v>
      </c>
      <c r="R19" t="s">
        <v>45</v>
      </c>
      <c r="S19" s="93" t="s">
        <v>960</v>
      </c>
      <c r="T19" t="s">
        <v>961</v>
      </c>
      <c r="U19" s="93">
        <v>33471</v>
      </c>
      <c r="V19" t="s">
        <v>27</v>
      </c>
      <c r="W19" t="s">
        <v>45</v>
      </c>
      <c r="X19">
        <v>0</v>
      </c>
      <c r="Y19">
        <v>0</v>
      </c>
      <c r="Z19" s="93">
        <v>43470</v>
      </c>
      <c r="AA19">
        <v>1000</v>
      </c>
      <c r="AB19">
        <v>1000</v>
      </c>
      <c r="AC19">
        <v>0</v>
      </c>
      <c r="AD19" s="103" t="s">
        <v>27</v>
      </c>
      <c r="AE19">
        <v>0</v>
      </c>
      <c r="AF19">
        <v>0</v>
      </c>
      <c r="AG19">
        <v>0</v>
      </c>
      <c r="AH19">
        <v>0</v>
      </c>
      <c r="AI19">
        <v>1</v>
      </c>
      <c r="AJ19">
        <v>1</v>
      </c>
      <c r="AK19">
        <v>0</v>
      </c>
      <c r="AL19">
        <v>0</v>
      </c>
      <c r="AM19">
        <v>5</v>
      </c>
      <c r="AN19" s="97">
        <v>3866</v>
      </c>
      <c r="AO19" t="s">
        <v>40</v>
      </c>
      <c r="AP19" t="s">
        <v>28</v>
      </c>
      <c r="AQ19" t="s">
        <v>40</v>
      </c>
      <c r="AR19" s="101">
        <v>2900000</v>
      </c>
      <c r="AS19" t="s">
        <v>151</v>
      </c>
      <c r="AT19" t="s">
        <v>1040</v>
      </c>
      <c r="AU19" t="s">
        <v>963</v>
      </c>
      <c r="AV19" t="s">
        <v>304</v>
      </c>
      <c r="AW19" t="s">
        <v>964</v>
      </c>
      <c r="AX19">
        <v>0</v>
      </c>
      <c r="AY19" t="s">
        <v>124</v>
      </c>
      <c r="AZ19" t="s">
        <v>962</v>
      </c>
      <c r="BA19" t="s">
        <v>965</v>
      </c>
      <c r="BB19" t="s">
        <v>966</v>
      </c>
      <c r="BC19" t="s">
        <v>28</v>
      </c>
      <c r="BD19" t="s">
        <v>40</v>
      </c>
      <c r="BE19" t="s">
        <v>28</v>
      </c>
      <c r="BF19" t="s">
        <v>40</v>
      </c>
      <c r="BG19" t="s">
        <v>28</v>
      </c>
      <c r="BH19" t="s">
        <v>40</v>
      </c>
      <c r="BI19" t="s">
        <v>28</v>
      </c>
      <c r="BJ19">
        <v>999</v>
      </c>
      <c r="BK19" t="s">
        <v>28</v>
      </c>
      <c r="BL19" t="s">
        <v>40</v>
      </c>
      <c r="BM19" t="s">
        <v>28</v>
      </c>
      <c r="BN19" t="s">
        <v>40</v>
      </c>
      <c r="BO19" t="s">
        <v>964</v>
      </c>
      <c r="BP19" t="s">
        <v>967</v>
      </c>
      <c r="BQ19" t="s">
        <v>28</v>
      </c>
      <c r="BR19" t="s">
        <v>40</v>
      </c>
      <c r="BS19" t="s">
        <v>28</v>
      </c>
      <c r="BT19" t="s">
        <v>40</v>
      </c>
      <c r="BU19" t="s">
        <v>28</v>
      </c>
      <c r="BV19" t="s">
        <v>40</v>
      </c>
      <c r="BW19" t="s">
        <v>28</v>
      </c>
      <c r="BX19" t="s">
        <v>40</v>
      </c>
      <c r="BY19" t="s">
        <v>28</v>
      </c>
      <c r="BZ19" t="s">
        <v>40</v>
      </c>
      <c r="CA19" t="s">
        <v>198</v>
      </c>
      <c r="CB19" t="s">
        <v>37</v>
      </c>
      <c r="CC19">
        <v>860</v>
      </c>
      <c r="CD19" t="s">
        <v>30</v>
      </c>
      <c r="CE19" t="s">
        <v>968</v>
      </c>
      <c r="CF19">
        <v>0</v>
      </c>
      <c r="CG19" t="s">
        <v>99</v>
      </c>
      <c r="CH19">
        <v>1</v>
      </c>
      <c r="CI19" s="99">
        <v>2567.27</v>
      </c>
      <c r="CJ19" s="93">
        <v>43470</v>
      </c>
      <c r="CK19" s="99">
        <v>2567.27</v>
      </c>
      <c r="CL19" t="s">
        <v>574</v>
      </c>
      <c r="CM19" t="s">
        <v>574</v>
      </c>
      <c r="CN19" t="s">
        <v>53</v>
      </c>
      <c r="CO19" t="s">
        <v>920</v>
      </c>
      <c r="CP19" t="s">
        <v>101</v>
      </c>
      <c r="CQ19" t="s">
        <v>922</v>
      </c>
      <c r="CR19" t="s">
        <v>969</v>
      </c>
      <c r="CS19" t="s">
        <v>924</v>
      </c>
      <c r="CT19" t="s">
        <v>574</v>
      </c>
      <c r="CU19" t="s">
        <v>574</v>
      </c>
      <c r="CV19" t="s">
        <v>828</v>
      </c>
      <c r="CW19" t="s">
        <v>928</v>
      </c>
      <c r="CX19" t="s">
        <v>829</v>
      </c>
      <c r="CY19" t="s">
        <v>930</v>
      </c>
      <c r="CZ19" t="s">
        <v>830</v>
      </c>
      <c r="DA19" t="s">
        <v>932</v>
      </c>
      <c r="DB19" t="s">
        <v>574</v>
      </c>
      <c r="DC19" t="s">
        <v>574</v>
      </c>
      <c r="DD19">
        <v>0</v>
      </c>
      <c r="DE19">
        <v>30000</v>
      </c>
      <c r="DF19">
        <v>30000</v>
      </c>
      <c r="DG19">
        <v>30000</v>
      </c>
      <c r="DH19">
        <v>30000</v>
      </c>
      <c r="DI19" s="99">
        <v>125</v>
      </c>
      <c r="DJ19" s="99">
        <v>0</v>
      </c>
      <c r="DK19" s="99">
        <v>0</v>
      </c>
      <c r="DL19" s="99">
        <v>100</v>
      </c>
      <c r="DM19" s="99">
        <v>75</v>
      </c>
      <c r="DN19" s="99">
        <v>100</v>
      </c>
      <c r="DO19" s="99">
        <v>35</v>
      </c>
      <c r="DP19" s="99">
        <v>100</v>
      </c>
      <c r="DT19" s="100" t="s">
        <v>46</v>
      </c>
      <c r="DU19" t="s">
        <v>593</v>
      </c>
      <c r="DV19" t="s">
        <v>612</v>
      </c>
      <c r="DW19" t="s">
        <v>653</v>
      </c>
      <c r="DX19" t="s">
        <v>815</v>
      </c>
    </row>
    <row r="20" spans="1:128" x14ac:dyDescent="0.3">
      <c r="A20" s="92">
        <v>19</v>
      </c>
      <c r="B20">
        <v>2020019</v>
      </c>
      <c r="C20" t="s">
        <v>1041</v>
      </c>
      <c r="D20">
        <v>2988</v>
      </c>
      <c r="E20" t="s">
        <v>1042</v>
      </c>
      <c r="F20" t="s">
        <v>1043</v>
      </c>
      <c r="G20" t="s">
        <v>1044</v>
      </c>
      <c r="H20" t="s">
        <v>590</v>
      </c>
      <c r="I20" t="s">
        <v>954</v>
      </c>
      <c r="J20" t="s">
        <v>955</v>
      </c>
      <c r="K20">
        <v>1</v>
      </c>
      <c r="L20" t="s">
        <v>956</v>
      </c>
      <c r="M20" t="s">
        <v>957</v>
      </c>
      <c r="N20" t="s">
        <v>958</v>
      </c>
      <c r="O20" t="s">
        <v>959</v>
      </c>
      <c r="P20">
        <v>0</v>
      </c>
      <c r="Q20" t="s">
        <v>27</v>
      </c>
      <c r="R20" t="s">
        <v>45</v>
      </c>
      <c r="S20" s="93" t="s">
        <v>960</v>
      </c>
      <c r="T20" t="s">
        <v>961</v>
      </c>
      <c r="U20" s="93">
        <v>25976</v>
      </c>
      <c r="V20" t="s">
        <v>27</v>
      </c>
      <c r="W20" t="s">
        <v>45</v>
      </c>
      <c r="X20">
        <v>0</v>
      </c>
      <c r="Y20">
        <v>0</v>
      </c>
      <c r="Z20" s="93">
        <v>44499</v>
      </c>
      <c r="AA20">
        <v>1000</v>
      </c>
      <c r="AB20">
        <v>1000</v>
      </c>
      <c r="AC20">
        <v>0</v>
      </c>
      <c r="AD20" s="103" t="s">
        <v>27</v>
      </c>
      <c r="AE20">
        <v>0</v>
      </c>
      <c r="AF20">
        <v>0</v>
      </c>
      <c r="AG20">
        <v>1</v>
      </c>
      <c r="AH20">
        <v>1</v>
      </c>
      <c r="AI20">
        <v>0</v>
      </c>
      <c r="AJ20">
        <v>0</v>
      </c>
      <c r="AK20">
        <v>0</v>
      </c>
      <c r="AL20">
        <v>3</v>
      </c>
      <c r="AM20">
        <v>5</v>
      </c>
      <c r="AN20" s="97">
        <v>6600</v>
      </c>
      <c r="AO20" t="s">
        <v>40</v>
      </c>
      <c r="AP20" t="s">
        <v>28</v>
      </c>
      <c r="AQ20" t="s">
        <v>40</v>
      </c>
      <c r="AR20" s="101">
        <v>1300000</v>
      </c>
      <c r="AS20" t="s">
        <v>119</v>
      </c>
      <c r="AT20" t="s">
        <v>1045</v>
      </c>
      <c r="AU20" t="s">
        <v>963</v>
      </c>
      <c r="AV20" t="s">
        <v>304</v>
      </c>
      <c r="AW20" t="s">
        <v>964</v>
      </c>
      <c r="AX20">
        <v>0</v>
      </c>
      <c r="AY20" t="s">
        <v>124</v>
      </c>
      <c r="AZ20" t="s">
        <v>962</v>
      </c>
      <c r="BA20" t="s">
        <v>965</v>
      </c>
      <c r="BB20" t="s">
        <v>966</v>
      </c>
      <c r="BC20" t="s">
        <v>28</v>
      </c>
      <c r="BD20" t="s">
        <v>40</v>
      </c>
      <c r="BE20" t="s">
        <v>28</v>
      </c>
      <c r="BF20" t="s">
        <v>40</v>
      </c>
      <c r="BG20" t="s">
        <v>28</v>
      </c>
      <c r="BH20" t="s">
        <v>40</v>
      </c>
      <c r="BI20" t="s">
        <v>28</v>
      </c>
      <c r="BJ20">
        <v>999</v>
      </c>
      <c r="BK20" t="s">
        <v>28</v>
      </c>
      <c r="BL20" t="s">
        <v>40</v>
      </c>
      <c r="BM20" t="s">
        <v>28</v>
      </c>
      <c r="BN20" t="s">
        <v>40</v>
      </c>
      <c r="BO20" t="s">
        <v>964</v>
      </c>
      <c r="BP20" t="s">
        <v>967</v>
      </c>
      <c r="BQ20" t="s">
        <v>28</v>
      </c>
      <c r="BR20" t="s">
        <v>40</v>
      </c>
      <c r="BS20" t="s">
        <v>28</v>
      </c>
      <c r="BT20" t="s">
        <v>40</v>
      </c>
      <c r="BU20" t="s">
        <v>28</v>
      </c>
      <c r="BV20" t="s">
        <v>40</v>
      </c>
      <c r="BW20" t="s">
        <v>28</v>
      </c>
      <c r="BX20" t="s">
        <v>40</v>
      </c>
      <c r="BY20" t="s">
        <v>28</v>
      </c>
      <c r="BZ20" t="s">
        <v>40</v>
      </c>
      <c r="CA20" t="s">
        <v>198</v>
      </c>
      <c r="CB20" t="s">
        <v>37</v>
      </c>
      <c r="CC20">
        <v>884</v>
      </c>
      <c r="CD20" t="s">
        <v>30</v>
      </c>
      <c r="CE20" t="s">
        <v>968</v>
      </c>
      <c r="CF20">
        <v>0</v>
      </c>
      <c r="CG20" t="s">
        <v>99</v>
      </c>
      <c r="CH20">
        <v>1</v>
      </c>
      <c r="CI20" s="99">
        <v>928.18</v>
      </c>
      <c r="CJ20" s="93">
        <v>44499</v>
      </c>
      <c r="CK20" s="99">
        <v>928.18</v>
      </c>
      <c r="CL20" t="s">
        <v>574</v>
      </c>
      <c r="CM20" t="s">
        <v>574</v>
      </c>
      <c r="CN20" t="s">
        <v>574</v>
      </c>
      <c r="CO20" t="s">
        <v>574</v>
      </c>
      <c r="CP20" t="s">
        <v>574</v>
      </c>
      <c r="CQ20" t="s">
        <v>574</v>
      </c>
      <c r="CR20" t="s">
        <v>574</v>
      </c>
      <c r="CS20" t="s">
        <v>574</v>
      </c>
      <c r="CT20" t="s">
        <v>574</v>
      </c>
      <c r="CU20" t="s">
        <v>574</v>
      </c>
      <c r="CV20" t="s">
        <v>574</v>
      </c>
      <c r="CW20" t="s">
        <v>574</v>
      </c>
      <c r="CX20" t="s">
        <v>574</v>
      </c>
      <c r="CY20" t="s">
        <v>574</v>
      </c>
      <c r="CZ20" t="s">
        <v>574</v>
      </c>
      <c r="DA20" t="s">
        <v>574</v>
      </c>
      <c r="DB20" t="s">
        <v>574</v>
      </c>
      <c r="DC20" t="s">
        <v>574</v>
      </c>
      <c r="DD20">
        <v>0</v>
      </c>
      <c r="DE20" t="s">
        <v>970</v>
      </c>
      <c r="DF20">
        <v>0</v>
      </c>
      <c r="DG20" t="s">
        <v>970</v>
      </c>
      <c r="DH20">
        <v>0</v>
      </c>
      <c r="DI20" s="99">
        <v>0</v>
      </c>
      <c r="DJ20" s="99">
        <v>0</v>
      </c>
      <c r="DK20" s="99">
        <v>0</v>
      </c>
      <c r="DL20" s="99">
        <v>0</v>
      </c>
      <c r="DM20" s="99">
        <v>0</v>
      </c>
      <c r="DN20" s="99">
        <v>0</v>
      </c>
      <c r="DO20" s="99">
        <v>0</v>
      </c>
      <c r="DP20" s="99">
        <v>0</v>
      </c>
      <c r="DT20" s="100" t="s">
        <v>46</v>
      </c>
      <c r="DU20" t="s">
        <v>593</v>
      </c>
      <c r="DV20" t="s">
        <v>613</v>
      </c>
      <c r="DW20" t="s">
        <v>653</v>
      </c>
      <c r="DX20" t="s">
        <v>676</v>
      </c>
    </row>
    <row r="21" spans="1:128" x14ac:dyDescent="0.3">
      <c r="A21" s="92">
        <v>20</v>
      </c>
      <c r="B21">
        <v>2020020</v>
      </c>
      <c r="C21" t="s">
        <v>1046</v>
      </c>
      <c r="D21">
        <v>2945</v>
      </c>
      <c r="E21" t="s">
        <v>1047</v>
      </c>
      <c r="F21" t="s">
        <v>1048</v>
      </c>
      <c r="G21" t="s">
        <v>1049</v>
      </c>
      <c r="H21" t="s">
        <v>590</v>
      </c>
      <c r="I21" t="s">
        <v>954</v>
      </c>
      <c r="J21" t="s">
        <v>955</v>
      </c>
      <c r="K21">
        <v>1</v>
      </c>
      <c r="L21" t="s">
        <v>956</v>
      </c>
      <c r="M21" t="s">
        <v>957</v>
      </c>
      <c r="N21" t="s">
        <v>42</v>
      </c>
      <c r="O21" t="s">
        <v>566</v>
      </c>
      <c r="P21">
        <v>0</v>
      </c>
      <c r="Q21" t="s">
        <v>27</v>
      </c>
      <c r="R21" t="s">
        <v>45</v>
      </c>
      <c r="S21" s="93" t="s">
        <v>960</v>
      </c>
      <c r="T21" t="s">
        <v>961</v>
      </c>
      <c r="U21" s="93">
        <v>25816</v>
      </c>
      <c r="V21" t="s">
        <v>27</v>
      </c>
      <c r="W21" t="s">
        <v>45</v>
      </c>
      <c r="X21">
        <v>0</v>
      </c>
      <c r="Y21">
        <v>0</v>
      </c>
      <c r="Z21" s="93">
        <v>43914</v>
      </c>
      <c r="AA21">
        <v>1000</v>
      </c>
      <c r="AB21">
        <v>1000</v>
      </c>
      <c r="AC21">
        <v>0</v>
      </c>
      <c r="AD21" s="103" t="s">
        <v>27</v>
      </c>
      <c r="AE21">
        <v>0</v>
      </c>
      <c r="AF21">
        <v>0</v>
      </c>
      <c r="AG21">
        <v>1</v>
      </c>
      <c r="AH21">
        <v>1</v>
      </c>
      <c r="AI21">
        <v>0</v>
      </c>
      <c r="AJ21">
        <v>0</v>
      </c>
      <c r="AK21">
        <v>0</v>
      </c>
      <c r="AL21">
        <v>1</v>
      </c>
      <c r="AM21">
        <v>5</v>
      </c>
      <c r="AN21" s="97">
        <v>4270</v>
      </c>
      <c r="AO21" t="s">
        <v>40</v>
      </c>
      <c r="AP21" t="s">
        <v>28</v>
      </c>
      <c r="AQ21" t="s">
        <v>40</v>
      </c>
      <c r="AR21" s="101">
        <v>1000000</v>
      </c>
      <c r="AS21" t="s">
        <v>1050</v>
      </c>
      <c r="AT21" t="s">
        <v>40</v>
      </c>
      <c r="AU21" t="s">
        <v>963</v>
      </c>
      <c r="AV21" t="s">
        <v>304</v>
      </c>
      <c r="AW21" t="s">
        <v>964</v>
      </c>
      <c r="AX21">
        <v>0</v>
      </c>
      <c r="AY21" t="s">
        <v>124</v>
      </c>
      <c r="AZ21" t="s">
        <v>962</v>
      </c>
      <c r="BA21" t="s">
        <v>965</v>
      </c>
      <c r="BB21" t="s">
        <v>966</v>
      </c>
      <c r="BC21" t="s">
        <v>28</v>
      </c>
      <c r="BD21" t="s">
        <v>40</v>
      </c>
      <c r="BE21" t="s">
        <v>28</v>
      </c>
      <c r="BF21" t="s">
        <v>40</v>
      </c>
      <c r="BG21" t="s">
        <v>28</v>
      </c>
      <c r="BH21" t="s">
        <v>40</v>
      </c>
      <c r="BI21" t="s">
        <v>28</v>
      </c>
      <c r="BJ21">
        <v>999</v>
      </c>
      <c r="BK21" t="s">
        <v>28</v>
      </c>
      <c r="BL21" t="s">
        <v>40</v>
      </c>
      <c r="BM21" t="s">
        <v>28</v>
      </c>
      <c r="BN21" t="s">
        <v>40</v>
      </c>
      <c r="BO21" t="s">
        <v>964</v>
      </c>
      <c r="BP21" t="s">
        <v>967</v>
      </c>
      <c r="BQ21" t="s">
        <v>28</v>
      </c>
      <c r="BR21" t="s">
        <v>40</v>
      </c>
      <c r="BS21" t="s">
        <v>28</v>
      </c>
      <c r="BT21" t="s">
        <v>40</v>
      </c>
      <c r="BU21" t="s">
        <v>28</v>
      </c>
      <c r="BV21" t="s">
        <v>40</v>
      </c>
      <c r="BW21" t="s">
        <v>28</v>
      </c>
      <c r="BX21" t="s">
        <v>40</v>
      </c>
      <c r="BY21" t="s">
        <v>28</v>
      </c>
      <c r="BZ21" t="s">
        <v>40</v>
      </c>
      <c r="CA21" t="s">
        <v>198</v>
      </c>
      <c r="CB21" t="s">
        <v>37</v>
      </c>
      <c r="CC21">
        <v>877</v>
      </c>
      <c r="CD21" t="s">
        <v>30</v>
      </c>
      <c r="CE21" t="s">
        <v>968</v>
      </c>
      <c r="CF21">
        <v>0</v>
      </c>
      <c r="CG21" t="s">
        <v>99</v>
      </c>
      <c r="CH21">
        <v>1</v>
      </c>
      <c r="CI21" s="99">
        <v>1313.64</v>
      </c>
      <c r="CJ21" s="93">
        <v>43914</v>
      </c>
      <c r="CK21" s="99">
        <v>1313.64</v>
      </c>
      <c r="CL21" t="s">
        <v>574</v>
      </c>
      <c r="CM21" t="s">
        <v>574</v>
      </c>
      <c r="CN21" t="s">
        <v>574</v>
      </c>
      <c r="CO21" t="s">
        <v>574</v>
      </c>
      <c r="CP21" t="s">
        <v>574</v>
      </c>
      <c r="CQ21" t="s">
        <v>574</v>
      </c>
      <c r="CR21" t="s">
        <v>574</v>
      </c>
      <c r="CS21" t="s">
        <v>574</v>
      </c>
      <c r="CT21" t="s">
        <v>574</v>
      </c>
      <c r="CU21" t="s">
        <v>574</v>
      </c>
      <c r="CV21" t="s">
        <v>574</v>
      </c>
      <c r="CW21" t="s">
        <v>574</v>
      </c>
      <c r="CX21" t="s">
        <v>574</v>
      </c>
      <c r="CY21" t="s">
        <v>574</v>
      </c>
      <c r="CZ21" t="s">
        <v>574</v>
      </c>
      <c r="DA21" t="s">
        <v>574</v>
      </c>
      <c r="DB21" t="s">
        <v>574</v>
      </c>
      <c r="DC21" t="s">
        <v>574</v>
      </c>
      <c r="DD21">
        <v>0</v>
      </c>
      <c r="DE21" t="s">
        <v>970</v>
      </c>
      <c r="DF21">
        <v>0</v>
      </c>
      <c r="DG21" t="s">
        <v>970</v>
      </c>
      <c r="DH21">
        <v>0</v>
      </c>
      <c r="DI21" s="99">
        <v>0</v>
      </c>
      <c r="DJ21" s="99">
        <v>0</v>
      </c>
      <c r="DK21" s="99">
        <v>0</v>
      </c>
      <c r="DL21" s="99">
        <v>0</v>
      </c>
      <c r="DM21" s="99">
        <v>0</v>
      </c>
      <c r="DN21" s="99">
        <v>0</v>
      </c>
      <c r="DO21" s="99">
        <v>0</v>
      </c>
      <c r="DP21" s="99">
        <v>0</v>
      </c>
      <c r="DT21" s="100" t="s">
        <v>46</v>
      </c>
      <c r="DU21" t="s">
        <v>593</v>
      </c>
      <c r="DV21" t="s">
        <v>614</v>
      </c>
      <c r="DW21" t="s">
        <v>653</v>
      </c>
      <c r="DX21" t="s">
        <v>676</v>
      </c>
    </row>
    <row r="22" spans="1:128" x14ac:dyDescent="0.3">
      <c r="A22" s="92">
        <v>21</v>
      </c>
      <c r="B22">
        <v>2020021</v>
      </c>
      <c r="C22" t="s">
        <v>1051</v>
      </c>
      <c r="D22">
        <v>2387</v>
      </c>
      <c r="E22" t="s">
        <v>1052</v>
      </c>
      <c r="F22" t="s">
        <v>1053</v>
      </c>
      <c r="G22" t="s">
        <v>1054</v>
      </c>
      <c r="H22" t="s">
        <v>590</v>
      </c>
      <c r="I22" t="s">
        <v>954</v>
      </c>
      <c r="J22" t="s">
        <v>955</v>
      </c>
      <c r="K22">
        <v>1</v>
      </c>
      <c r="L22" t="s">
        <v>956</v>
      </c>
      <c r="M22" t="s">
        <v>957</v>
      </c>
      <c r="N22" t="s">
        <v>42</v>
      </c>
      <c r="O22" t="s">
        <v>566</v>
      </c>
      <c r="P22">
        <v>0</v>
      </c>
      <c r="Q22" t="s">
        <v>27</v>
      </c>
      <c r="R22" t="s">
        <v>45</v>
      </c>
      <c r="S22" s="93" t="s">
        <v>960</v>
      </c>
      <c r="T22" t="s">
        <v>961</v>
      </c>
      <c r="U22" s="93">
        <v>29426</v>
      </c>
      <c r="V22" t="s">
        <v>27</v>
      </c>
      <c r="W22" t="s">
        <v>45</v>
      </c>
      <c r="X22">
        <v>0</v>
      </c>
      <c r="Y22">
        <v>0</v>
      </c>
      <c r="Z22" s="93">
        <v>41953</v>
      </c>
      <c r="AA22">
        <v>1000</v>
      </c>
      <c r="AB22">
        <v>1000</v>
      </c>
      <c r="AC22">
        <v>0</v>
      </c>
      <c r="AD22" s="103" t="s">
        <v>27</v>
      </c>
      <c r="AE22">
        <v>0</v>
      </c>
      <c r="AF22">
        <v>0</v>
      </c>
      <c r="AG22">
        <v>1</v>
      </c>
      <c r="AH22">
        <v>1</v>
      </c>
      <c r="AI22">
        <v>0</v>
      </c>
      <c r="AJ22">
        <v>0</v>
      </c>
      <c r="AK22">
        <v>0</v>
      </c>
      <c r="AL22">
        <v>2</v>
      </c>
      <c r="AM22">
        <v>5</v>
      </c>
      <c r="AN22" s="97">
        <v>7789</v>
      </c>
      <c r="AO22" t="s">
        <v>40</v>
      </c>
      <c r="AP22" t="s">
        <v>28</v>
      </c>
      <c r="AQ22" t="s">
        <v>40</v>
      </c>
      <c r="AR22" s="101">
        <v>1600000</v>
      </c>
      <c r="AS22" t="s">
        <v>124</v>
      </c>
      <c r="AT22" t="s">
        <v>962</v>
      </c>
      <c r="AU22" t="s">
        <v>963</v>
      </c>
      <c r="AV22" t="s">
        <v>304</v>
      </c>
      <c r="AW22" t="s">
        <v>964</v>
      </c>
      <c r="AX22">
        <v>0</v>
      </c>
      <c r="AY22" t="s">
        <v>137</v>
      </c>
      <c r="AZ22" t="s">
        <v>1002</v>
      </c>
      <c r="BA22" t="s">
        <v>965</v>
      </c>
      <c r="BB22" t="s">
        <v>966</v>
      </c>
      <c r="BC22" t="s">
        <v>28</v>
      </c>
      <c r="BD22" t="s">
        <v>40</v>
      </c>
      <c r="BE22" t="s">
        <v>28</v>
      </c>
      <c r="BF22" t="s">
        <v>40</v>
      </c>
      <c r="BG22" t="s">
        <v>28</v>
      </c>
      <c r="BH22" t="s">
        <v>40</v>
      </c>
      <c r="BI22" t="s">
        <v>28</v>
      </c>
      <c r="BJ22">
        <v>999</v>
      </c>
      <c r="BK22" t="s">
        <v>28</v>
      </c>
      <c r="BL22" t="s">
        <v>40</v>
      </c>
      <c r="BM22" t="s">
        <v>28</v>
      </c>
      <c r="BN22" t="s">
        <v>40</v>
      </c>
      <c r="BO22" t="s">
        <v>964</v>
      </c>
      <c r="BP22" t="s">
        <v>967</v>
      </c>
      <c r="BQ22" t="s">
        <v>28</v>
      </c>
      <c r="BR22" t="s">
        <v>40</v>
      </c>
      <c r="BS22" t="s">
        <v>28</v>
      </c>
      <c r="BT22" t="s">
        <v>40</v>
      </c>
      <c r="BU22" t="s">
        <v>28</v>
      </c>
      <c r="BV22" t="s">
        <v>40</v>
      </c>
      <c r="BW22" t="s">
        <v>28</v>
      </c>
      <c r="BX22" t="s">
        <v>40</v>
      </c>
      <c r="BY22" t="s">
        <v>28</v>
      </c>
      <c r="BZ22" t="s">
        <v>40</v>
      </c>
      <c r="CA22" t="s">
        <v>198</v>
      </c>
      <c r="CB22" t="s">
        <v>37</v>
      </c>
      <c r="CC22">
        <v>900</v>
      </c>
      <c r="CD22" t="s">
        <v>30</v>
      </c>
      <c r="CE22" t="s">
        <v>968</v>
      </c>
      <c r="CF22">
        <v>0</v>
      </c>
      <c r="CG22" t="s">
        <v>99</v>
      </c>
      <c r="CH22">
        <v>1</v>
      </c>
      <c r="CI22" s="99">
        <v>1538.18</v>
      </c>
      <c r="CJ22" s="93">
        <v>41953</v>
      </c>
      <c r="CK22" s="99">
        <v>1538.18</v>
      </c>
      <c r="CL22" t="s">
        <v>574</v>
      </c>
      <c r="CM22" t="s">
        <v>574</v>
      </c>
      <c r="CN22" t="s">
        <v>574</v>
      </c>
      <c r="CO22" t="s">
        <v>574</v>
      </c>
      <c r="CP22" t="s">
        <v>574</v>
      </c>
      <c r="CQ22" t="s">
        <v>574</v>
      </c>
      <c r="CR22" t="s">
        <v>574</v>
      </c>
      <c r="CS22" t="s">
        <v>574</v>
      </c>
      <c r="CT22" t="s">
        <v>574</v>
      </c>
      <c r="CU22" t="s">
        <v>574</v>
      </c>
      <c r="CV22" t="s">
        <v>574</v>
      </c>
      <c r="CW22" t="s">
        <v>574</v>
      </c>
      <c r="CX22" t="s">
        <v>574</v>
      </c>
      <c r="CY22" t="s">
        <v>574</v>
      </c>
      <c r="CZ22" t="s">
        <v>574</v>
      </c>
      <c r="DA22" t="s">
        <v>574</v>
      </c>
      <c r="DB22" t="s">
        <v>574</v>
      </c>
      <c r="DC22" t="s">
        <v>574</v>
      </c>
      <c r="DD22">
        <v>0</v>
      </c>
      <c r="DE22" t="s">
        <v>970</v>
      </c>
      <c r="DF22">
        <v>0</v>
      </c>
      <c r="DG22" t="s">
        <v>970</v>
      </c>
      <c r="DH22">
        <v>0</v>
      </c>
      <c r="DI22" s="99">
        <v>0</v>
      </c>
      <c r="DJ22" s="99">
        <v>0</v>
      </c>
      <c r="DK22" s="99">
        <v>0</v>
      </c>
      <c r="DL22" s="99">
        <v>0</v>
      </c>
      <c r="DM22" s="99">
        <v>0</v>
      </c>
      <c r="DN22" s="99">
        <v>0</v>
      </c>
      <c r="DO22" s="99">
        <v>0</v>
      </c>
      <c r="DP22" s="99">
        <v>0</v>
      </c>
      <c r="DT22" s="100" t="s">
        <v>46</v>
      </c>
      <c r="DU22" t="s">
        <v>593</v>
      </c>
      <c r="DV22" t="s">
        <v>615</v>
      </c>
      <c r="DW22" t="s">
        <v>653</v>
      </c>
      <c r="DX22" t="s">
        <v>677</v>
      </c>
    </row>
    <row r="23" spans="1:128" x14ac:dyDescent="0.3">
      <c r="A23" s="92">
        <v>22</v>
      </c>
      <c r="B23">
        <v>2020022</v>
      </c>
      <c r="C23" t="s">
        <v>1055</v>
      </c>
      <c r="D23">
        <v>2722</v>
      </c>
      <c r="E23" t="s">
        <v>1056</v>
      </c>
      <c r="F23" t="s">
        <v>1057</v>
      </c>
      <c r="G23" t="s">
        <v>1058</v>
      </c>
      <c r="H23" t="s">
        <v>590</v>
      </c>
      <c r="I23" t="s">
        <v>954</v>
      </c>
      <c r="J23" t="s">
        <v>955</v>
      </c>
      <c r="K23">
        <v>1</v>
      </c>
      <c r="L23" t="s">
        <v>956</v>
      </c>
      <c r="M23" t="s">
        <v>957</v>
      </c>
      <c r="N23" t="s">
        <v>42</v>
      </c>
      <c r="O23" t="s">
        <v>566</v>
      </c>
      <c r="P23">
        <v>0</v>
      </c>
      <c r="Q23" t="s">
        <v>27</v>
      </c>
      <c r="R23" t="s">
        <v>45</v>
      </c>
      <c r="S23" s="93" t="s">
        <v>960</v>
      </c>
      <c r="T23" t="s">
        <v>961</v>
      </c>
      <c r="U23" s="93">
        <v>26419</v>
      </c>
      <c r="V23" t="s">
        <v>27</v>
      </c>
      <c r="W23" t="s">
        <v>45</v>
      </c>
      <c r="X23">
        <v>0</v>
      </c>
      <c r="Y23">
        <v>0</v>
      </c>
      <c r="Z23" s="93">
        <v>43125</v>
      </c>
      <c r="AA23">
        <v>1000</v>
      </c>
      <c r="AB23">
        <v>1000</v>
      </c>
      <c r="AC23">
        <v>0</v>
      </c>
      <c r="AD23" s="103" t="s">
        <v>27</v>
      </c>
      <c r="AE23">
        <v>0</v>
      </c>
      <c r="AF23">
        <v>0</v>
      </c>
      <c r="AG23">
        <v>1</v>
      </c>
      <c r="AH23">
        <v>1</v>
      </c>
      <c r="AI23">
        <v>0</v>
      </c>
      <c r="AJ23">
        <v>0</v>
      </c>
      <c r="AK23">
        <v>0</v>
      </c>
      <c r="AL23">
        <v>1</v>
      </c>
      <c r="AM23">
        <v>5</v>
      </c>
      <c r="AN23" s="97">
        <v>7499</v>
      </c>
      <c r="AO23" t="s">
        <v>40</v>
      </c>
      <c r="AP23" t="s">
        <v>28</v>
      </c>
      <c r="AQ23" t="s">
        <v>40</v>
      </c>
      <c r="AR23" s="101">
        <v>40000000</v>
      </c>
      <c r="AS23" t="s">
        <v>124</v>
      </c>
      <c r="AT23" t="s">
        <v>962</v>
      </c>
      <c r="AU23" t="s">
        <v>963</v>
      </c>
      <c r="AV23" t="s">
        <v>304</v>
      </c>
      <c r="AW23" t="s">
        <v>964</v>
      </c>
      <c r="AX23">
        <v>0</v>
      </c>
      <c r="AY23" t="s">
        <v>110</v>
      </c>
      <c r="AZ23" t="s">
        <v>1059</v>
      </c>
      <c r="BA23" t="s">
        <v>965</v>
      </c>
      <c r="BB23" t="s">
        <v>966</v>
      </c>
      <c r="BC23" t="s">
        <v>28</v>
      </c>
      <c r="BD23" t="s">
        <v>40</v>
      </c>
      <c r="BE23" t="s">
        <v>28</v>
      </c>
      <c r="BF23" t="s">
        <v>40</v>
      </c>
      <c r="BG23" t="s">
        <v>28</v>
      </c>
      <c r="BH23" t="s">
        <v>40</v>
      </c>
      <c r="BI23" t="s">
        <v>28</v>
      </c>
      <c r="BJ23">
        <v>999</v>
      </c>
      <c r="BK23" t="s">
        <v>28</v>
      </c>
      <c r="BL23" t="s">
        <v>40</v>
      </c>
      <c r="BM23" t="s">
        <v>28</v>
      </c>
      <c r="BN23" t="s">
        <v>40</v>
      </c>
      <c r="BO23" t="s">
        <v>964</v>
      </c>
      <c r="BP23" t="s">
        <v>967</v>
      </c>
      <c r="BQ23" t="s">
        <v>28</v>
      </c>
      <c r="BR23" t="s">
        <v>40</v>
      </c>
      <c r="BS23" t="s">
        <v>28</v>
      </c>
      <c r="BT23" t="s">
        <v>40</v>
      </c>
      <c r="BU23" t="s">
        <v>28</v>
      </c>
      <c r="BV23" t="s">
        <v>40</v>
      </c>
      <c r="BW23" t="s">
        <v>28</v>
      </c>
      <c r="BX23" t="s">
        <v>40</v>
      </c>
      <c r="BY23" t="s">
        <v>28</v>
      </c>
      <c r="BZ23" t="s">
        <v>40</v>
      </c>
      <c r="CA23" t="s">
        <v>198</v>
      </c>
      <c r="CB23" t="s">
        <v>37</v>
      </c>
      <c r="CC23">
        <v>877</v>
      </c>
      <c r="CD23" t="s">
        <v>30</v>
      </c>
      <c r="CE23" t="s">
        <v>968</v>
      </c>
      <c r="CF23">
        <v>0</v>
      </c>
      <c r="CG23" t="s">
        <v>99</v>
      </c>
      <c r="CH23">
        <v>1</v>
      </c>
      <c r="CI23" s="99">
        <v>945.45</v>
      </c>
      <c r="CJ23" s="93">
        <v>43125</v>
      </c>
      <c r="CK23" s="99">
        <v>945.45</v>
      </c>
      <c r="CL23" t="s">
        <v>574</v>
      </c>
      <c r="CM23" t="s">
        <v>574</v>
      </c>
      <c r="CN23" t="s">
        <v>574</v>
      </c>
      <c r="CO23" t="s">
        <v>574</v>
      </c>
      <c r="CP23" t="s">
        <v>574</v>
      </c>
      <c r="CQ23" t="s">
        <v>574</v>
      </c>
      <c r="CR23" t="s">
        <v>574</v>
      </c>
      <c r="CS23" t="s">
        <v>574</v>
      </c>
      <c r="CT23" t="s">
        <v>574</v>
      </c>
      <c r="CU23" t="s">
        <v>574</v>
      </c>
      <c r="CV23" t="s">
        <v>574</v>
      </c>
      <c r="CW23" t="s">
        <v>574</v>
      </c>
      <c r="CX23" t="s">
        <v>574</v>
      </c>
      <c r="CY23" t="s">
        <v>574</v>
      </c>
      <c r="CZ23" t="s">
        <v>574</v>
      </c>
      <c r="DA23" t="s">
        <v>574</v>
      </c>
      <c r="DB23" t="s">
        <v>574</v>
      </c>
      <c r="DC23" t="s">
        <v>574</v>
      </c>
      <c r="DD23">
        <v>0</v>
      </c>
      <c r="DE23" t="s">
        <v>970</v>
      </c>
      <c r="DF23">
        <v>0</v>
      </c>
      <c r="DG23" t="s">
        <v>970</v>
      </c>
      <c r="DH23">
        <v>0</v>
      </c>
      <c r="DI23" s="99">
        <v>0</v>
      </c>
      <c r="DJ23" s="99">
        <v>0</v>
      </c>
      <c r="DK23" s="99">
        <v>0</v>
      </c>
      <c r="DL23" s="99">
        <v>0</v>
      </c>
      <c r="DM23" s="99">
        <v>0</v>
      </c>
      <c r="DN23" s="99">
        <v>0</v>
      </c>
      <c r="DO23" s="99">
        <v>0</v>
      </c>
      <c r="DP23" s="99">
        <v>0</v>
      </c>
      <c r="DT23" s="100" t="s">
        <v>46</v>
      </c>
      <c r="DU23" t="s">
        <v>593</v>
      </c>
      <c r="DV23" t="s">
        <v>616</v>
      </c>
      <c r="DW23" t="s">
        <v>653</v>
      </c>
      <c r="DX23" t="s">
        <v>678</v>
      </c>
    </row>
    <row r="24" spans="1:128" x14ac:dyDescent="0.3">
      <c r="A24" s="92">
        <v>23</v>
      </c>
      <c r="B24">
        <v>2020023</v>
      </c>
      <c r="C24" t="s">
        <v>1060</v>
      </c>
      <c r="D24">
        <v>2715</v>
      </c>
      <c r="E24" t="s">
        <v>1061</v>
      </c>
      <c r="F24" t="s">
        <v>1062</v>
      </c>
      <c r="G24" t="s">
        <v>1063</v>
      </c>
      <c r="H24" t="s">
        <v>590</v>
      </c>
      <c r="I24" t="s">
        <v>954</v>
      </c>
      <c r="J24" t="s">
        <v>955</v>
      </c>
      <c r="K24">
        <v>1</v>
      </c>
      <c r="L24" t="s">
        <v>956</v>
      </c>
      <c r="M24" t="s">
        <v>957</v>
      </c>
      <c r="N24" t="s">
        <v>42</v>
      </c>
      <c r="O24" t="s">
        <v>566</v>
      </c>
      <c r="P24">
        <v>0</v>
      </c>
      <c r="Q24" t="s">
        <v>27</v>
      </c>
      <c r="R24" t="s">
        <v>45</v>
      </c>
      <c r="S24" s="93" t="s">
        <v>960</v>
      </c>
      <c r="T24" t="s">
        <v>961</v>
      </c>
      <c r="U24" s="93">
        <v>30383</v>
      </c>
      <c r="V24" t="s">
        <v>27</v>
      </c>
      <c r="W24" t="s">
        <v>45</v>
      </c>
      <c r="X24">
        <v>0</v>
      </c>
      <c r="Y24">
        <v>0</v>
      </c>
      <c r="Z24" s="93">
        <v>41345</v>
      </c>
      <c r="AA24">
        <v>1000</v>
      </c>
      <c r="AB24">
        <v>1000</v>
      </c>
      <c r="AC24">
        <v>0</v>
      </c>
      <c r="AD24" s="103" t="s">
        <v>27</v>
      </c>
      <c r="AE24">
        <v>0</v>
      </c>
      <c r="AF24">
        <v>0</v>
      </c>
      <c r="AG24">
        <v>1</v>
      </c>
      <c r="AH24">
        <v>1</v>
      </c>
      <c r="AI24">
        <v>2</v>
      </c>
      <c r="AJ24">
        <v>2</v>
      </c>
      <c r="AK24">
        <v>0</v>
      </c>
      <c r="AL24">
        <v>1</v>
      </c>
      <c r="AM24">
        <v>5</v>
      </c>
      <c r="AN24" s="97">
        <v>6970</v>
      </c>
      <c r="AO24" t="s">
        <v>40</v>
      </c>
      <c r="AP24" t="s">
        <v>28</v>
      </c>
      <c r="AQ24" t="s">
        <v>40</v>
      </c>
      <c r="AR24" s="101">
        <v>2400000</v>
      </c>
      <c r="AS24" t="s">
        <v>124</v>
      </c>
      <c r="AT24" t="s">
        <v>962</v>
      </c>
      <c r="AU24" t="s">
        <v>963</v>
      </c>
      <c r="AV24" t="s">
        <v>304</v>
      </c>
      <c r="AW24" t="s">
        <v>964</v>
      </c>
      <c r="AX24">
        <v>0</v>
      </c>
      <c r="AY24" t="s">
        <v>788</v>
      </c>
      <c r="AZ24" t="s">
        <v>1064</v>
      </c>
      <c r="BA24" t="s">
        <v>965</v>
      </c>
      <c r="BB24" t="s">
        <v>966</v>
      </c>
      <c r="BC24" t="s">
        <v>28</v>
      </c>
      <c r="BD24" t="s">
        <v>40</v>
      </c>
      <c r="BE24" t="s">
        <v>28</v>
      </c>
      <c r="BF24" t="s">
        <v>40</v>
      </c>
      <c r="BG24" t="s">
        <v>28</v>
      </c>
      <c r="BH24" t="s">
        <v>40</v>
      </c>
      <c r="BI24" t="s">
        <v>28</v>
      </c>
      <c r="BJ24">
        <v>999</v>
      </c>
      <c r="BK24" t="s">
        <v>28</v>
      </c>
      <c r="BL24" t="s">
        <v>40</v>
      </c>
      <c r="BM24" t="s">
        <v>28</v>
      </c>
      <c r="BN24" t="s">
        <v>40</v>
      </c>
      <c r="BO24" t="s">
        <v>964</v>
      </c>
      <c r="BP24" t="s">
        <v>967</v>
      </c>
      <c r="BQ24" t="s">
        <v>28</v>
      </c>
      <c r="BR24" t="s">
        <v>40</v>
      </c>
      <c r="BS24" t="s">
        <v>28</v>
      </c>
      <c r="BT24" t="s">
        <v>40</v>
      </c>
      <c r="BU24" t="s">
        <v>28</v>
      </c>
      <c r="BV24" t="s">
        <v>40</v>
      </c>
      <c r="BW24" t="s">
        <v>28</v>
      </c>
      <c r="BX24" t="s">
        <v>40</v>
      </c>
      <c r="BY24" t="s">
        <v>28</v>
      </c>
      <c r="BZ24" t="s">
        <v>40</v>
      </c>
      <c r="CA24" t="s">
        <v>198</v>
      </c>
      <c r="CB24" t="s">
        <v>37</v>
      </c>
      <c r="CC24">
        <v>867</v>
      </c>
      <c r="CD24" t="s">
        <v>30</v>
      </c>
      <c r="CE24" t="s">
        <v>968</v>
      </c>
      <c r="CF24">
        <v>0</v>
      </c>
      <c r="CG24" t="s">
        <v>99</v>
      </c>
      <c r="CH24">
        <v>1</v>
      </c>
      <c r="CI24" s="99">
        <v>680.91</v>
      </c>
      <c r="CJ24" s="93">
        <v>41345</v>
      </c>
      <c r="CK24" s="99">
        <v>680.91</v>
      </c>
      <c r="CL24" t="s">
        <v>574</v>
      </c>
      <c r="CM24" t="s">
        <v>574</v>
      </c>
      <c r="CN24" t="s">
        <v>574</v>
      </c>
      <c r="CO24" t="s">
        <v>574</v>
      </c>
      <c r="CP24" t="s">
        <v>574</v>
      </c>
      <c r="CQ24" t="s">
        <v>574</v>
      </c>
      <c r="CR24" t="s">
        <v>574</v>
      </c>
      <c r="CS24" t="s">
        <v>574</v>
      </c>
      <c r="CT24" t="s">
        <v>574</v>
      </c>
      <c r="CU24" t="s">
        <v>574</v>
      </c>
      <c r="CV24" t="s">
        <v>574</v>
      </c>
      <c r="CW24" t="s">
        <v>574</v>
      </c>
      <c r="CX24" t="s">
        <v>574</v>
      </c>
      <c r="CY24" t="s">
        <v>574</v>
      </c>
      <c r="CZ24" t="s">
        <v>574</v>
      </c>
      <c r="DA24" t="s">
        <v>574</v>
      </c>
      <c r="DB24" t="s">
        <v>574</v>
      </c>
      <c r="DC24" t="s">
        <v>574</v>
      </c>
      <c r="DD24">
        <v>0</v>
      </c>
      <c r="DE24" t="s">
        <v>970</v>
      </c>
      <c r="DF24">
        <v>0</v>
      </c>
      <c r="DG24" t="s">
        <v>970</v>
      </c>
      <c r="DH24">
        <v>0</v>
      </c>
      <c r="DI24" s="99">
        <v>0</v>
      </c>
      <c r="DJ24" s="99">
        <v>0</v>
      </c>
      <c r="DK24" s="99">
        <v>0</v>
      </c>
      <c r="DL24" s="99">
        <v>0</v>
      </c>
      <c r="DM24" s="99">
        <v>0</v>
      </c>
      <c r="DN24" s="99">
        <v>0</v>
      </c>
      <c r="DO24" s="99">
        <v>0</v>
      </c>
      <c r="DP24" s="99">
        <v>0</v>
      </c>
      <c r="DT24" s="100" t="s">
        <v>46</v>
      </c>
      <c r="DU24" t="s">
        <v>593</v>
      </c>
      <c r="DV24" t="s">
        <v>617</v>
      </c>
      <c r="DW24" t="s">
        <v>653</v>
      </c>
      <c r="DX24" t="s">
        <v>679</v>
      </c>
    </row>
    <row r="25" spans="1:128" x14ac:dyDescent="0.3">
      <c r="A25" s="92">
        <v>24</v>
      </c>
      <c r="B25">
        <v>2020024</v>
      </c>
      <c r="C25" t="s">
        <v>1065</v>
      </c>
      <c r="D25">
        <v>2869</v>
      </c>
      <c r="E25" t="s">
        <v>1066</v>
      </c>
      <c r="F25" t="s">
        <v>1067</v>
      </c>
      <c r="G25" t="s">
        <v>1068</v>
      </c>
      <c r="H25" t="s">
        <v>590</v>
      </c>
      <c r="I25" t="s">
        <v>954</v>
      </c>
      <c r="J25" t="s">
        <v>955</v>
      </c>
      <c r="K25">
        <v>1</v>
      </c>
      <c r="L25" t="s">
        <v>956</v>
      </c>
      <c r="M25" t="s">
        <v>957</v>
      </c>
      <c r="N25" t="s">
        <v>958</v>
      </c>
      <c r="O25" t="s">
        <v>959</v>
      </c>
      <c r="P25">
        <v>0</v>
      </c>
      <c r="Q25" t="s">
        <v>27</v>
      </c>
      <c r="R25" t="s">
        <v>45</v>
      </c>
      <c r="S25" s="93" t="s">
        <v>960</v>
      </c>
      <c r="T25" t="s">
        <v>961</v>
      </c>
      <c r="U25" s="93">
        <v>35763</v>
      </c>
      <c r="V25" t="s">
        <v>27</v>
      </c>
      <c r="W25" t="s">
        <v>45</v>
      </c>
      <c r="X25">
        <v>0</v>
      </c>
      <c r="Y25">
        <v>0</v>
      </c>
      <c r="Z25" s="93">
        <v>43769</v>
      </c>
      <c r="AA25">
        <v>1000</v>
      </c>
      <c r="AB25">
        <v>1000</v>
      </c>
      <c r="AC25">
        <v>0</v>
      </c>
      <c r="AD25" s="103" t="s">
        <v>27</v>
      </c>
      <c r="AE25">
        <v>0</v>
      </c>
      <c r="AF25">
        <v>0</v>
      </c>
      <c r="AG25">
        <v>0</v>
      </c>
      <c r="AH25">
        <v>0</v>
      </c>
      <c r="AI25">
        <v>2</v>
      </c>
      <c r="AJ25">
        <v>2</v>
      </c>
      <c r="AK25">
        <v>0</v>
      </c>
      <c r="AL25">
        <v>1</v>
      </c>
      <c r="AM25">
        <v>5</v>
      </c>
      <c r="AN25" s="97">
        <v>6976</v>
      </c>
      <c r="AO25" t="s">
        <v>40</v>
      </c>
      <c r="AP25" t="s">
        <v>28</v>
      </c>
      <c r="AQ25" t="s">
        <v>40</v>
      </c>
      <c r="AR25" s="101">
        <v>2200000</v>
      </c>
      <c r="AS25" t="s">
        <v>124</v>
      </c>
      <c r="AT25" t="s">
        <v>962</v>
      </c>
      <c r="AU25" t="s">
        <v>963</v>
      </c>
      <c r="AV25" t="s">
        <v>304</v>
      </c>
      <c r="AW25" t="s">
        <v>964</v>
      </c>
      <c r="AX25">
        <v>0</v>
      </c>
      <c r="AY25" t="s">
        <v>117</v>
      </c>
      <c r="AZ25" t="s">
        <v>1007</v>
      </c>
      <c r="BA25" t="s">
        <v>965</v>
      </c>
      <c r="BB25" t="s">
        <v>966</v>
      </c>
      <c r="BC25" t="s">
        <v>28</v>
      </c>
      <c r="BD25" t="s">
        <v>40</v>
      </c>
      <c r="BE25" t="s">
        <v>28</v>
      </c>
      <c r="BF25" t="s">
        <v>40</v>
      </c>
      <c r="BG25" t="s">
        <v>28</v>
      </c>
      <c r="BH25" t="s">
        <v>40</v>
      </c>
      <c r="BI25" t="s">
        <v>28</v>
      </c>
      <c r="BJ25">
        <v>999</v>
      </c>
      <c r="BK25" t="s">
        <v>28</v>
      </c>
      <c r="BL25" t="s">
        <v>40</v>
      </c>
      <c r="BM25" t="s">
        <v>28</v>
      </c>
      <c r="BN25" t="s">
        <v>40</v>
      </c>
      <c r="BO25" t="s">
        <v>964</v>
      </c>
      <c r="BP25" t="s">
        <v>967</v>
      </c>
      <c r="BQ25" t="s">
        <v>28</v>
      </c>
      <c r="BR25" t="s">
        <v>40</v>
      </c>
      <c r="BS25" t="s">
        <v>28</v>
      </c>
      <c r="BT25" t="s">
        <v>40</v>
      </c>
      <c r="BU25" t="s">
        <v>28</v>
      </c>
      <c r="BV25" t="s">
        <v>40</v>
      </c>
      <c r="BW25" t="s">
        <v>28</v>
      </c>
      <c r="BX25" t="s">
        <v>40</v>
      </c>
      <c r="BY25" t="s">
        <v>28</v>
      </c>
      <c r="BZ25" t="s">
        <v>40</v>
      </c>
      <c r="CA25" t="s">
        <v>198</v>
      </c>
      <c r="CB25" t="s">
        <v>37</v>
      </c>
      <c r="CC25">
        <v>833</v>
      </c>
      <c r="CD25" t="s">
        <v>30</v>
      </c>
      <c r="CE25" t="s">
        <v>968</v>
      </c>
      <c r="CF25">
        <v>0</v>
      </c>
      <c r="CG25" t="s">
        <v>99</v>
      </c>
      <c r="CH25">
        <v>1</v>
      </c>
      <c r="CI25" s="99">
        <v>2363.64</v>
      </c>
      <c r="CJ25" s="93">
        <v>43769</v>
      </c>
      <c r="CK25" s="99">
        <v>2363.64</v>
      </c>
      <c r="CL25" t="s">
        <v>574</v>
      </c>
      <c r="CM25" t="s">
        <v>574</v>
      </c>
      <c r="CN25" t="s">
        <v>574</v>
      </c>
      <c r="CO25" t="s">
        <v>574</v>
      </c>
      <c r="CP25" t="s">
        <v>574</v>
      </c>
      <c r="CQ25" t="s">
        <v>574</v>
      </c>
      <c r="CR25" t="s">
        <v>574</v>
      </c>
      <c r="CS25" t="s">
        <v>574</v>
      </c>
      <c r="CT25" t="s">
        <v>574</v>
      </c>
      <c r="CU25" t="s">
        <v>574</v>
      </c>
      <c r="CV25" t="s">
        <v>574</v>
      </c>
      <c r="CW25" t="s">
        <v>574</v>
      </c>
      <c r="CX25" t="s">
        <v>574</v>
      </c>
      <c r="CY25" t="s">
        <v>574</v>
      </c>
      <c r="CZ25" t="s">
        <v>574</v>
      </c>
      <c r="DA25" t="s">
        <v>574</v>
      </c>
      <c r="DB25" t="s">
        <v>574</v>
      </c>
      <c r="DC25" t="s">
        <v>574</v>
      </c>
      <c r="DD25">
        <v>0</v>
      </c>
      <c r="DE25" t="s">
        <v>970</v>
      </c>
      <c r="DF25">
        <v>0</v>
      </c>
      <c r="DG25" t="s">
        <v>970</v>
      </c>
      <c r="DH25">
        <v>0</v>
      </c>
      <c r="DI25" s="99">
        <v>0</v>
      </c>
      <c r="DJ25" s="99">
        <v>0</v>
      </c>
      <c r="DK25" s="99">
        <v>0</v>
      </c>
      <c r="DL25" s="99">
        <v>0</v>
      </c>
      <c r="DM25" s="99">
        <v>0</v>
      </c>
      <c r="DN25" s="99">
        <v>0</v>
      </c>
      <c r="DO25" s="99">
        <v>0</v>
      </c>
      <c r="DP25" s="99">
        <v>0</v>
      </c>
      <c r="DT25" s="100" t="s">
        <v>46</v>
      </c>
      <c r="DU25" t="s">
        <v>593</v>
      </c>
      <c r="DV25" t="s">
        <v>618</v>
      </c>
      <c r="DW25" t="s">
        <v>653</v>
      </c>
      <c r="DX25" t="s">
        <v>659</v>
      </c>
    </row>
    <row r="26" spans="1:128" x14ac:dyDescent="0.3">
      <c r="A26" s="92">
        <v>25</v>
      </c>
      <c r="B26">
        <v>2020025</v>
      </c>
      <c r="C26" t="s">
        <v>1069</v>
      </c>
      <c r="D26">
        <v>2370</v>
      </c>
      <c r="E26" t="s">
        <v>1070</v>
      </c>
      <c r="F26" t="s">
        <v>1071</v>
      </c>
      <c r="G26" t="s">
        <v>1072</v>
      </c>
      <c r="H26" t="s">
        <v>590</v>
      </c>
      <c r="I26" t="s">
        <v>954</v>
      </c>
      <c r="J26" t="s">
        <v>955</v>
      </c>
      <c r="K26">
        <v>1</v>
      </c>
      <c r="L26" t="s">
        <v>956</v>
      </c>
      <c r="M26" t="s">
        <v>957</v>
      </c>
      <c r="N26" t="s">
        <v>958</v>
      </c>
      <c r="O26" t="s">
        <v>959</v>
      </c>
      <c r="P26">
        <v>0</v>
      </c>
      <c r="Q26" t="s">
        <v>27</v>
      </c>
      <c r="R26" t="s">
        <v>45</v>
      </c>
      <c r="S26" s="93" t="s">
        <v>960</v>
      </c>
      <c r="T26" t="s">
        <v>961</v>
      </c>
      <c r="U26" s="93">
        <v>20504</v>
      </c>
      <c r="V26" t="s">
        <v>25</v>
      </c>
      <c r="W26" t="s">
        <v>46</v>
      </c>
      <c r="X26">
        <v>0</v>
      </c>
      <c r="Y26">
        <v>0</v>
      </c>
      <c r="Z26" s="93">
        <v>43616</v>
      </c>
      <c r="AA26">
        <v>1000</v>
      </c>
      <c r="AB26">
        <v>1000</v>
      </c>
      <c r="AC26">
        <v>0</v>
      </c>
      <c r="AD26" s="103" t="s">
        <v>27</v>
      </c>
      <c r="AE26">
        <v>0</v>
      </c>
      <c r="AF26">
        <v>0</v>
      </c>
      <c r="AG26">
        <v>3</v>
      </c>
      <c r="AH26">
        <v>3</v>
      </c>
      <c r="AI26">
        <v>2</v>
      </c>
      <c r="AJ26">
        <v>2</v>
      </c>
      <c r="AK26">
        <v>0</v>
      </c>
      <c r="AL26">
        <v>1</v>
      </c>
      <c r="AM26">
        <v>5</v>
      </c>
      <c r="AN26" s="97">
        <v>6810</v>
      </c>
      <c r="AO26" t="s">
        <v>40</v>
      </c>
      <c r="AP26" t="s">
        <v>28</v>
      </c>
      <c r="AQ26" t="s">
        <v>40</v>
      </c>
      <c r="AR26" s="101">
        <v>900000</v>
      </c>
      <c r="AS26" t="s">
        <v>124</v>
      </c>
      <c r="AT26" t="s">
        <v>962</v>
      </c>
      <c r="AU26" t="s">
        <v>963</v>
      </c>
      <c r="AV26" t="s">
        <v>304</v>
      </c>
      <c r="AW26" t="s">
        <v>964</v>
      </c>
      <c r="AX26">
        <v>0</v>
      </c>
      <c r="AY26" t="s">
        <v>1073</v>
      </c>
      <c r="AZ26" t="s">
        <v>1074</v>
      </c>
      <c r="BA26" t="s">
        <v>965</v>
      </c>
      <c r="BB26" t="s">
        <v>966</v>
      </c>
      <c r="BC26" t="s">
        <v>28</v>
      </c>
      <c r="BD26" t="s">
        <v>40</v>
      </c>
      <c r="BE26" t="s">
        <v>28</v>
      </c>
      <c r="BF26" t="s">
        <v>40</v>
      </c>
      <c r="BG26" t="s">
        <v>28</v>
      </c>
      <c r="BH26" t="s">
        <v>40</v>
      </c>
      <c r="BI26" t="s">
        <v>28</v>
      </c>
      <c r="BJ26">
        <v>999</v>
      </c>
      <c r="BK26" t="s">
        <v>28</v>
      </c>
      <c r="BL26" t="s">
        <v>40</v>
      </c>
      <c r="BM26" t="s">
        <v>28</v>
      </c>
      <c r="BN26" t="s">
        <v>40</v>
      </c>
      <c r="BO26" t="s">
        <v>964</v>
      </c>
      <c r="BP26" t="s">
        <v>967</v>
      </c>
      <c r="BQ26" t="s">
        <v>28</v>
      </c>
      <c r="BR26" t="s">
        <v>40</v>
      </c>
      <c r="BS26" t="s">
        <v>28</v>
      </c>
      <c r="BT26" t="s">
        <v>40</v>
      </c>
      <c r="BU26" t="s">
        <v>28</v>
      </c>
      <c r="BV26" t="s">
        <v>40</v>
      </c>
      <c r="BW26" t="s">
        <v>28</v>
      </c>
      <c r="BX26" t="s">
        <v>40</v>
      </c>
      <c r="BY26" t="s">
        <v>28</v>
      </c>
      <c r="BZ26" t="s">
        <v>40</v>
      </c>
      <c r="CA26" t="s">
        <v>198</v>
      </c>
      <c r="CB26" t="s">
        <v>37</v>
      </c>
      <c r="CC26">
        <v>888</v>
      </c>
      <c r="CD26" t="s">
        <v>30</v>
      </c>
      <c r="CE26" t="s">
        <v>968</v>
      </c>
      <c r="CF26">
        <v>0</v>
      </c>
      <c r="CG26" t="s">
        <v>99</v>
      </c>
      <c r="CH26">
        <v>1</v>
      </c>
      <c r="CI26" s="99">
        <v>556.36</v>
      </c>
      <c r="CJ26" s="93">
        <v>43616</v>
      </c>
      <c r="CK26" s="99">
        <v>556.36</v>
      </c>
      <c r="CL26" t="s">
        <v>574</v>
      </c>
      <c r="CM26" t="s">
        <v>574</v>
      </c>
      <c r="CN26" t="s">
        <v>574</v>
      </c>
      <c r="CO26" t="s">
        <v>574</v>
      </c>
      <c r="CP26" t="s">
        <v>574</v>
      </c>
      <c r="CQ26" t="s">
        <v>574</v>
      </c>
      <c r="CR26" t="s">
        <v>574</v>
      </c>
      <c r="CS26" t="s">
        <v>574</v>
      </c>
      <c r="CT26" t="s">
        <v>574</v>
      </c>
      <c r="CU26" t="s">
        <v>574</v>
      </c>
      <c r="CV26" t="s">
        <v>574</v>
      </c>
      <c r="CW26" t="s">
        <v>574</v>
      </c>
      <c r="CX26" t="s">
        <v>574</v>
      </c>
      <c r="CY26" t="s">
        <v>574</v>
      </c>
      <c r="CZ26" t="s">
        <v>574</v>
      </c>
      <c r="DA26" t="s">
        <v>574</v>
      </c>
      <c r="DB26" t="s">
        <v>574</v>
      </c>
      <c r="DC26" t="s">
        <v>574</v>
      </c>
      <c r="DD26">
        <v>0</v>
      </c>
      <c r="DE26" t="s">
        <v>970</v>
      </c>
      <c r="DF26">
        <v>0</v>
      </c>
      <c r="DG26" t="s">
        <v>970</v>
      </c>
      <c r="DH26">
        <v>0</v>
      </c>
      <c r="DI26" s="99">
        <v>0</v>
      </c>
      <c r="DJ26" s="99">
        <v>0</v>
      </c>
      <c r="DK26" s="99">
        <v>0</v>
      </c>
      <c r="DL26" s="99">
        <v>0</v>
      </c>
      <c r="DM26" s="99">
        <v>0</v>
      </c>
      <c r="DN26" s="99">
        <v>0</v>
      </c>
      <c r="DO26" s="99">
        <v>0</v>
      </c>
      <c r="DP26" s="99">
        <v>0</v>
      </c>
      <c r="DT26" s="100" t="s">
        <v>46</v>
      </c>
      <c r="DU26" t="s">
        <v>593</v>
      </c>
      <c r="DV26" t="s">
        <v>619</v>
      </c>
      <c r="DW26" t="s">
        <v>653</v>
      </c>
      <c r="DX26" t="s">
        <v>659</v>
      </c>
    </row>
    <row r="27" spans="1:128" x14ac:dyDescent="0.3">
      <c r="A27" s="92">
        <v>26</v>
      </c>
      <c r="B27">
        <v>2020026</v>
      </c>
      <c r="C27" t="s">
        <v>1075</v>
      </c>
      <c r="D27">
        <v>2723</v>
      </c>
      <c r="E27" t="s">
        <v>1076</v>
      </c>
      <c r="F27" t="s">
        <v>1077</v>
      </c>
      <c r="G27" t="s">
        <v>1078</v>
      </c>
      <c r="H27" t="s">
        <v>590</v>
      </c>
      <c r="I27" t="s">
        <v>954</v>
      </c>
      <c r="J27" t="s">
        <v>955</v>
      </c>
      <c r="K27">
        <v>1</v>
      </c>
      <c r="L27" t="s">
        <v>956</v>
      </c>
      <c r="M27" t="s">
        <v>957</v>
      </c>
      <c r="N27" t="s">
        <v>42</v>
      </c>
      <c r="O27" t="s">
        <v>566</v>
      </c>
      <c r="P27">
        <v>0</v>
      </c>
      <c r="Q27" t="s">
        <v>27</v>
      </c>
      <c r="R27" t="s">
        <v>45</v>
      </c>
      <c r="S27" s="93" t="s">
        <v>960</v>
      </c>
      <c r="T27" t="s">
        <v>961</v>
      </c>
      <c r="U27" s="93">
        <v>20033</v>
      </c>
      <c r="V27" t="s">
        <v>25</v>
      </c>
      <c r="W27" t="s">
        <v>46</v>
      </c>
      <c r="X27">
        <v>0</v>
      </c>
      <c r="Y27">
        <v>0</v>
      </c>
      <c r="Z27" s="93">
        <v>44165</v>
      </c>
      <c r="AA27">
        <v>1000</v>
      </c>
      <c r="AB27">
        <v>1000</v>
      </c>
      <c r="AC27">
        <v>0</v>
      </c>
      <c r="AD27" s="103" t="s">
        <v>27</v>
      </c>
      <c r="AE27">
        <v>0</v>
      </c>
      <c r="AF27">
        <v>0</v>
      </c>
      <c r="AG27">
        <v>0</v>
      </c>
      <c r="AH27">
        <v>0</v>
      </c>
      <c r="AI27">
        <v>0</v>
      </c>
      <c r="AJ27">
        <v>0</v>
      </c>
      <c r="AK27">
        <v>0</v>
      </c>
      <c r="AL27">
        <v>1</v>
      </c>
      <c r="AM27">
        <v>5</v>
      </c>
      <c r="AN27" s="97">
        <v>2047</v>
      </c>
      <c r="AO27" t="s">
        <v>40</v>
      </c>
      <c r="AP27" t="s">
        <v>28</v>
      </c>
      <c r="AQ27" t="s">
        <v>40</v>
      </c>
      <c r="AR27" s="101">
        <v>1600000</v>
      </c>
      <c r="AS27" t="s">
        <v>124</v>
      </c>
      <c r="AT27" t="s">
        <v>962</v>
      </c>
      <c r="AU27" t="s">
        <v>963</v>
      </c>
      <c r="AV27" t="s">
        <v>304</v>
      </c>
      <c r="AW27" t="s">
        <v>964</v>
      </c>
      <c r="AX27">
        <v>0</v>
      </c>
      <c r="AY27" t="s">
        <v>126</v>
      </c>
      <c r="AZ27" t="s">
        <v>1079</v>
      </c>
      <c r="BA27" t="s">
        <v>965</v>
      </c>
      <c r="BB27" t="s">
        <v>966</v>
      </c>
      <c r="BC27" t="s">
        <v>28</v>
      </c>
      <c r="BD27" t="s">
        <v>40</v>
      </c>
      <c r="BE27" t="s">
        <v>28</v>
      </c>
      <c r="BF27" t="s">
        <v>40</v>
      </c>
      <c r="BG27" t="s">
        <v>28</v>
      </c>
      <c r="BH27" t="s">
        <v>40</v>
      </c>
      <c r="BI27" t="s">
        <v>28</v>
      </c>
      <c r="BJ27">
        <v>999</v>
      </c>
      <c r="BK27" t="s">
        <v>28</v>
      </c>
      <c r="BL27" t="s">
        <v>40</v>
      </c>
      <c r="BM27" t="s">
        <v>28</v>
      </c>
      <c r="BN27" t="s">
        <v>40</v>
      </c>
      <c r="BO27" t="s">
        <v>964</v>
      </c>
      <c r="BP27" t="s">
        <v>967</v>
      </c>
      <c r="BQ27" t="s">
        <v>28</v>
      </c>
      <c r="BR27" t="s">
        <v>40</v>
      </c>
      <c r="BS27" t="s">
        <v>28</v>
      </c>
      <c r="BT27" t="s">
        <v>40</v>
      </c>
      <c r="BU27" t="s">
        <v>28</v>
      </c>
      <c r="BV27" t="s">
        <v>40</v>
      </c>
      <c r="BW27" t="s">
        <v>28</v>
      </c>
      <c r="BX27" t="s">
        <v>40</v>
      </c>
      <c r="BY27" t="s">
        <v>28</v>
      </c>
      <c r="BZ27" t="s">
        <v>40</v>
      </c>
      <c r="CA27" t="s">
        <v>198</v>
      </c>
      <c r="CB27" t="s">
        <v>37</v>
      </c>
      <c r="CC27">
        <v>914</v>
      </c>
      <c r="CD27" t="s">
        <v>30</v>
      </c>
      <c r="CE27" t="s">
        <v>968</v>
      </c>
      <c r="CF27">
        <v>0</v>
      </c>
      <c r="CG27" t="s">
        <v>99</v>
      </c>
      <c r="CH27">
        <v>1</v>
      </c>
      <c r="CI27" s="99">
        <v>1979.09</v>
      </c>
      <c r="CJ27" s="93">
        <v>44165</v>
      </c>
      <c r="CK27" s="99">
        <v>1979.09</v>
      </c>
      <c r="CL27" t="s">
        <v>574</v>
      </c>
      <c r="CM27" t="s">
        <v>574</v>
      </c>
      <c r="CN27" t="s">
        <v>574</v>
      </c>
      <c r="CO27" t="s">
        <v>574</v>
      </c>
      <c r="CP27" t="s">
        <v>574</v>
      </c>
      <c r="CQ27" t="s">
        <v>574</v>
      </c>
      <c r="CR27" t="s">
        <v>574</v>
      </c>
      <c r="CS27" t="s">
        <v>574</v>
      </c>
      <c r="CT27" t="s">
        <v>574</v>
      </c>
      <c r="CU27" t="s">
        <v>574</v>
      </c>
      <c r="CV27" t="s">
        <v>574</v>
      </c>
      <c r="CW27" t="s">
        <v>574</v>
      </c>
      <c r="CX27" t="s">
        <v>574</v>
      </c>
      <c r="CY27" t="s">
        <v>574</v>
      </c>
      <c r="CZ27" t="s">
        <v>574</v>
      </c>
      <c r="DA27" t="s">
        <v>574</v>
      </c>
      <c r="DB27" t="s">
        <v>574</v>
      </c>
      <c r="DC27" t="s">
        <v>574</v>
      </c>
      <c r="DD27">
        <v>0</v>
      </c>
      <c r="DE27" t="s">
        <v>970</v>
      </c>
      <c r="DF27">
        <v>0</v>
      </c>
      <c r="DG27" t="s">
        <v>970</v>
      </c>
      <c r="DH27">
        <v>0</v>
      </c>
      <c r="DI27" s="99">
        <v>0</v>
      </c>
      <c r="DJ27" s="99">
        <v>0</v>
      </c>
      <c r="DK27" s="99">
        <v>0</v>
      </c>
      <c r="DL27" s="99">
        <v>0</v>
      </c>
      <c r="DM27" s="99">
        <v>0</v>
      </c>
      <c r="DN27" s="99">
        <v>0</v>
      </c>
      <c r="DO27" s="99">
        <v>0</v>
      </c>
      <c r="DP27" s="99">
        <v>0</v>
      </c>
      <c r="DT27" s="100" t="s">
        <v>46</v>
      </c>
      <c r="DU27" t="s">
        <v>593</v>
      </c>
      <c r="DV27" t="s">
        <v>620</v>
      </c>
      <c r="DW27" t="s">
        <v>653</v>
      </c>
      <c r="DX27" t="s">
        <v>659</v>
      </c>
    </row>
    <row r="28" spans="1:128" x14ac:dyDescent="0.3">
      <c r="A28" s="92">
        <v>27</v>
      </c>
      <c r="B28">
        <v>2020027</v>
      </c>
      <c r="C28" t="s">
        <v>1080</v>
      </c>
      <c r="D28">
        <v>2135</v>
      </c>
      <c r="E28" t="s">
        <v>1081</v>
      </c>
      <c r="F28" t="s">
        <v>1082</v>
      </c>
      <c r="G28" t="s">
        <v>1083</v>
      </c>
      <c r="H28" t="s">
        <v>590</v>
      </c>
      <c r="I28" t="s">
        <v>954</v>
      </c>
      <c r="J28" t="s">
        <v>955</v>
      </c>
      <c r="K28">
        <v>1</v>
      </c>
      <c r="L28" t="s">
        <v>956</v>
      </c>
      <c r="M28" t="s">
        <v>957</v>
      </c>
      <c r="N28" t="s">
        <v>42</v>
      </c>
      <c r="O28" t="s">
        <v>566</v>
      </c>
      <c r="P28">
        <v>0</v>
      </c>
      <c r="Q28" t="s">
        <v>27</v>
      </c>
      <c r="R28" t="s">
        <v>45</v>
      </c>
      <c r="S28" s="93" t="s">
        <v>960</v>
      </c>
      <c r="T28" t="s">
        <v>961</v>
      </c>
      <c r="U28" s="93">
        <v>36697</v>
      </c>
      <c r="V28" t="s">
        <v>27</v>
      </c>
      <c r="W28" t="s">
        <v>45</v>
      </c>
      <c r="X28">
        <v>0</v>
      </c>
      <c r="Y28">
        <v>0</v>
      </c>
      <c r="Z28" s="93">
        <v>42996</v>
      </c>
      <c r="AA28">
        <v>1000</v>
      </c>
      <c r="AB28">
        <v>1000</v>
      </c>
      <c r="AC28">
        <v>0</v>
      </c>
      <c r="AD28" s="103" t="s">
        <v>27</v>
      </c>
      <c r="AE28">
        <v>0</v>
      </c>
      <c r="AF28">
        <v>0</v>
      </c>
      <c r="AG28">
        <v>2</v>
      </c>
      <c r="AH28">
        <v>2</v>
      </c>
      <c r="AI28">
        <v>2</v>
      </c>
      <c r="AJ28">
        <v>2</v>
      </c>
      <c r="AK28">
        <v>0</v>
      </c>
      <c r="AL28">
        <v>0</v>
      </c>
      <c r="AM28">
        <v>5</v>
      </c>
      <c r="AN28" s="97">
        <v>2145</v>
      </c>
      <c r="AO28" t="s">
        <v>40</v>
      </c>
      <c r="AP28" t="s">
        <v>28</v>
      </c>
      <c r="AQ28" t="s">
        <v>40</v>
      </c>
      <c r="AR28" s="101">
        <v>2600000</v>
      </c>
      <c r="AS28" t="s">
        <v>124</v>
      </c>
      <c r="AT28" t="s">
        <v>962</v>
      </c>
      <c r="AU28" t="s">
        <v>963</v>
      </c>
      <c r="AV28" t="s">
        <v>304</v>
      </c>
      <c r="AW28" t="s">
        <v>964</v>
      </c>
      <c r="AX28">
        <v>0</v>
      </c>
      <c r="AY28" t="s">
        <v>128</v>
      </c>
      <c r="AZ28" t="s">
        <v>1084</v>
      </c>
      <c r="BA28" t="s">
        <v>965</v>
      </c>
      <c r="BB28" t="s">
        <v>966</v>
      </c>
      <c r="BC28" t="s">
        <v>28</v>
      </c>
      <c r="BD28" t="s">
        <v>40</v>
      </c>
      <c r="BE28" t="s">
        <v>28</v>
      </c>
      <c r="BF28" t="s">
        <v>40</v>
      </c>
      <c r="BG28" t="s">
        <v>28</v>
      </c>
      <c r="BH28" t="s">
        <v>40</v>
      </c>
      <c r="BI28" t="s">
        <v>28</v>
      </c>
      <c r="BJ28">
        <v>999</v>
      </c>
      <c r="BK28" t="s">
        <v>28</v>
      </c>
      <c r="BL28" t="s">
        <v>40</v>
      </c>
      <c r="BM28" t="s">
        <v>28</v>
      </c>
      <c r="BN28" t="s">
        <v>40</v>
      </c>
      <c r="BO28" t="s">
        <v>964</v>
      </c>
      <c r="BP28" t="s">
        <v>967</v>
      </c>
      <c r="BQ28" t="s">
        <v>28</v>
      </c>
      <c r="BR28" t="s">
        <v>40</v>
      </c>
      <c r="BS28" t="s">
        <v>28</v>
      </c>
      <c r="BT28" t="s">
        <v>40</v>
      </c>
      <c r="BU28" t="s">
        <v>28</v>
      </c>
      <c r="BV28" t="s">
        <v>40</v>
      </c>
      <c r="BW28" t="s">
        <v>28</v>
      </c>
      <c r="BX28" t="s">
        <v>40</v>
      </c>
      <c r="BY28" t="s">
        <v>28</v>
      </c>
      <c r="BZ28" t="s">
        <v>40</v>
      </c>
      <c r="CA28" t="s">
        <v>198</v>
      </c>
      <c r="CB28" t="s">
        <v>37</v>
      </c>
      <c r="CC28">
        <v>857</v>
      </c>
      <c r="CD28" t="s">
        <v>30</v>
      </c>
      <c r="CE28" t="s">
        <v>968</v>
      </c>
      <c r="CF28">
        <v>0</v>
      </c>
      <c r="CG28" t="s">
        <v>99</v>
      </c>
      <c r="CH28">
        <v>1</v>
      </c>
      <c r="CI28" s="99">
        <v>1970.91</v>
      </c>
      <c r="CJ28" s="93">
        <v>42996</v>
      </c>
      <c r="CK28" s="99">
        <v>1970.91</v>
      </c>
      <c r="CL28" t="s">
        <v>574</v>
      </c>
      <c r="CM28" t="s">
        <v>574</v>
      </c>
      <c r="CN28" t="s">
        <v>574</v>
      </c>
      <c r="CO28" t="s">
        <v>574</v>
      </c>
      <c r="CP28" t="s">
        <v>574</v>
      </c>
      <c r="CQ28" t="s">
        <v>574</v>
      </c>
      <c r="CR28" t="s">
        <v>574</v>
      </c>
      <c r="CS28" t="s">
        <v>574</v>
      </c>
      <c r="CT28" t="s">
        <v>574</v>
      </c>
      <c r="CU28" t="s">
        <v>574</v>
      </c>
      <c r="CV28" t="s">
        <v>574</v>
      </c>
      <c r="CW28" t="s">
        <v>574</v>
      </c>
      <c r="CX28" t="s">
        <v>574</v>
      </c>
      <c r="CY28" t="s">
        <v>574</v>
      </c>
      <c r="CZ28" t="s">
        <v>574</v>
      </c>
      <c r="DA28" t="s">
        <v>574</v>
      </c>
      <c r="DB28" t="s">
        <v>574</v>
      </c>
      <c r="DC28" t="s">
        <v>574</v>
      </c>
      <c r="DD28">
        <v>0</v>
      </c>
      <c r="DE28" t="s">
        <v>970</v>
      </c>
      <c r="DF28">
        <v>0</v>
      </c>
      <c r="DG28" t="s">
        <v>970</v>
      </c>
      <c r="DH28">
        <v>0</v>
      </c>
      <c r="DI28" s="99">
        <v>0</v>
      </c>
      <c r="DJ28" s="99">
        <v>0</v>
      </c>
      <c r="DK28" s="99">
        <v>0</v>
      </c>
      <c r="DL28" s="99">
        <v>0</v>
      </c>
      <c r="DM28" s="99">
        <v>0</v>
      </c>
      <c r="DN28" s="99">
        <v>0</v>
      </c>
      <c r="DO28" s="99">
        <v>0</v>
      </c>
      <c r="DP28" s="99">
        <v>0</v>
      </c>
      <c r="DT28" s="100" t="s">
        <v>46</v>
      </c>
      <c r="DU28" t="s">
        <v>593</v>
      </c>
      <c r="DV28" t="s">
        <v>621</v>
      </c>
      <c r="DW28" t="s">
        <v>653</v>
      </c>
      <c r="DX28" t="s">
        <v>659</v>
      </c>
    </row>
    <row r="29" spans="1:128" x14ac:dyDescent="0.3">
      <c r="A29" s="92">
        <v>28</v>
      </c>
      <c r="B29">
        <v>2020028</v>
      </c>
      <c r="C29" t="s">
        <v>1085</v>
      </c>
      <c r="D29">
        <v>2135</v>
      </c>
      <c r="E29" t="s">
        <v>1081</v>
      </c>
      <c r="F29" t="s">
        <v>1082</v>
      </c>
      <c r="G29" t="s">
        <v>1083</v>
      </c>
      <c r="H29" t="s">
        <v>590</v>
      </c>
      <c r="I29" t="s">
        <v>954</v>
      </c>
      <c r="J29" t="s">
        <v>955</v>
      </c>
      <c r="K29">
        <v>1</v>
      </c>
      <c r="L29" t="s">
        <v>956</v>
      </c>
      <c r="M29" t="s">
        <v>957</v>
      </c>
      <c r="N29" t="s">
        <v>42</v>
      </c>
      <c r="O29" t="s">
        <v>566</v>
      </c>
      <c r="P29">
        <v>0</v>
      </c>
      <c r="Q29" t="s">
        <v>27</v>
      </c>
      <c r="R29" t="s">
        <v>45</v>
      </c>
      <c r="S29" s="93" t="s">
        <v>960</v>
      </c>
      <c r="T29" t="s">
        <v>961</v>
      </c>
      <c r="U29" s="93">
        <v>36697</v>
      </c>
      <c r="V29" t="s">
        <v>27</v>
      </c>
      <c r="W29" t="s">
        <v>45</v>
      </c>
      <c r="X29">
        <v>0</v>
      </c>
      <c r="Y29">
        <v>0</v>
      </c>
      <c r="Z29" s="93">
        <v>42996</v>
      </c>
      <c r="AA29">
        <v>1000</v>
      </c>
      <c r="AB29">
        <v>1000</v>
      </c>
      <c r="AC29">
        <v>0</v>
      </c>
      <c r="AD29" s="103" t="s">
        <v>27</v>
      </c>
      <c r="AE29">
        <v>0</v>
      </c>
      <c r="AF29">
        <v>0</v>
      </c>
      <c r="AG29">
        <v>1</v>
      </c>
      <c r="AH29">
        <v>1</v>
      </c>
      <c r="AI29">
        <v>0</v>
      </c>
      <c r="AJ29">
        <v>0</v>
      </c>
      <c r="AK29">
        <v>0</v>
      </c>
      <c r="AL29">
        <v>0</v>
      </c>
      <c r="AM29">
        <v>5</v>
      </c>
      <c r="AN29" s="97">
        <v>2008</v>
      </c>
      <c r="AO29" t="s">
        <v>40</v>
      </c>
      <c r="AP29" t="s">
        <v>28</v>
      </c>
      <c r="AQ29" t="s">
        <v>40</v>
      </c>
      <c r="AR29" s="101">
        <v>800000</v>
      </c>
      <c r="AS29" t="s">
        <v>124</v>
      </c>
      <c r="AT29" t="s">
        <v>962</v>
      </c>
      <c r="AU29" t="s">
        <v>963</v>
      </c>
      <c r="AV29" t="s">
        <v>304</v>
      </c>
      <c r="AW29" t="s">
        <v>964</v>
      </c>
      <c r="AX29">
        <v>0</v>
      </c>
      <c r="AY29" t="s">
        <v>119</v>
      </c>
      <c r="AZ29" t="s">
        <v>1045</v>
      </c>
      <c r="BA29" t="s">
        <v>965</v>
      </c>
      <c r="BB29" t="s">
        <v>966</v>
      </c>
      <c r="BC29" t="s">
        <v>28</v>
      </c>
      <c r="BD29" t="s">
        <v>40</v>
      </c>
      <c r="BE29" t="s">
        <v>28</v>
      </c>
      <c r="BF29" t="s">
        <v>40</v>
      </c>
      <c r="BG29" t="s">
        <v>28</v>
      </c>
      <c r="BH29" t="s">
        <v>40</v>
      </c>
      <c r="BI29" t="s">
        <v>28</v>
      </c>
      <c r="BJ29">
        <v>999</v>
      </c>
      <c r="BK29" t="s">
        <v>28</v>
      </c>
      <c r="BL29" t="s">
        <v>40</v>
      </c>
      <c r="BM29" t="s">
        <v>28</v>
      </c>
      <c r="BN29" t="s">
        <v>40</v>
      </c>
      <c r="BO29" t="s">
        <v>964</v>
      </c>
      <c r="BP29" t="s">
        <v>967</v>
      </c>
      <c r="BQ29" t="s">
        <v>28</v>
      </c>
      <c r="BR29" t="s">
        <v>40</v>
      </c>
      <c r="BS29" t="s">
        <v>28</v>
      </c>
      <c r="BT29" t="s">
        <v>40</v>
      </c>
      <c r="BU29" t="s">
        <v>28</v>
      </c>
      <c r="BV29" t="s">
        <v>40</v>
      </c>
      <c r="BW29" t="s">
        <v>28</v>
      </c>
      <c r="BX29" t="s">
        <v>40</v>
      </c>
      <c r="BY29" t="s">
        <v>28</v>
      </c>
      <c r="BZ29" t="s">
        <v>40</v>
      </c>
      <c r="CA29" t="s">
        <v>198</v>
      </c>
      <c r="CB29" t="s">
        <v>37</v>
      </c>
      <c r="CC29">
        <v>857</v>
      </c>
      <c r="CD29" t="s">
        <v>30</v>
      </c>
      <c r="CE29" t="s">
        <v>968</v>
      </c>
      <c r="CF29">
        <v>0</v>
      </c>
      <c r="CG29" t="s">
        <v>99</v>
      </c>
      <c r="CH29">
        <v>1</v>
      </c>
      <c r="CI29" s="99">
        <v>519.09</v>
      </c>
      <c r="CJ29" s="93">
        <v>42996</v>
      </c>
      <c r="CK29" s="99">
        <v>519.09</v>
      </c>
      <c r="CL29" t="s">
        <v>574</v>
      </c>
      <c r="CM29" t="s">
        <v>574</v>
      </c>
      <c r="CN29" t="s">
        <v>574</v>
      </c>
      <c r="CO29" t="s">
        <v>574</v>
      </c>
      <c r="CP29" t="s">
        <v>574</v>
      </c>
      <c r="CQ29" t="s">
        <v>574</v>
      </c>
      <c r="CR29" t="s">
        <v>574</v>
      </c>
      <c r="CS29" t="s">
        <v>574</v>
      </c>
      <c r="CT29" t="s">
        <v>574</v>
      </c>
      <c r="CU29" t="s">
        <v>574</v>
      </c>
      <c r="CV29" t="s">
        <v>574</v>
      </c>
      <c r="CW29" t="s">
        <v>574</v>
      </c>
      <c r="CX29" t="s">
        <v>574</v>
      </c>
      <c r="CY29" t="s">
        <v>574</v>
      </c>
      <c r="CZ29" t="s">
        <v>574</v>
      </c>
      <c r="DA29" t="s">
        <v>574</v>
      </c>
      <c r="DB29" t="s">
        <v>574</v>
      </c>
      <c r="DC29" t="s">
        <v>574</v>
      </c>
      <c r="DD29">
        <v>0</v>
      </c>
      <c r="DE29" t="s">
        <v>970</v>
      </c>
      <c r="DF29">
        <v>0</v>
      </c>
      <c r="DG29" t="s">
        <v>970</v>
      </c>
      <c r="DH29">
        <v>0</v>
      </c>
      <c r="DI29" s="99">
        <v>0</v>
      </c>
      <c r="DJ29" s="99">
        <v>0</v>
      </c>
      <c r="DK29" s="99">
        <v>0</v>
      </c>
      <c r="DL29" s="99">
        <v>0</v>
      </c>
      <c r="DM29" s="99">
        <v>0</v>
      </c>
      <c r="DN29" s="99">
        <v>0</v>
      </c>
      <c r="DO29" s="99">
        <v>0</v>
      </c>
      <c r="DP29" s="99">
        <v>0</v>
      </c>
      <c r="DT29" s="100" t="s">
        <v>46</v>
      </c>
      <c r="DU29" t="s">
        <v>593</v>
      </c>
      <c r="DV29" t="s">
        <v>622</v>
      </c>
      <c r="DW29" t="s">
        <v>653</v>
      </c>
      <c r="DX29" t="s">
        <v>659</v>
      </c>
    </row>
    <row r="30" spans="1:128" x14ac:dyDescent="0.3">
      <c r="A30" s="92">
        <v>29</v>
      </c>
      <c r="B30">
        <v>2020029</v>
      </c>
      <c r="C30" t="s">
        <v>1086</v>
      </c>
      <c r="D30">
        <v>2973</v>
      </c>
      <c r="E30" t="s">
        <v>1087</v>
      </c>
      <c r="F30" t="s">
        <v>1088</v>
      </c>
      <c r="G30" t="s">
        <v>1089</v>
      </c>
      <c r="H30" t="s">
        <v>590</v>
      </c>
      <c r="I30" t="s">
        <v>954</v>
      </c>
      <c r="J30" t="s">
        <v>955</v>
      </c>
      <c r="K30">
        <v>1</v>
      </c>
      <c r="L30" t="s">
        <v>956</v>
      </c>
      <c r="M30" t="s">
        <v>957</v>
      </c>
      <c r="N30" t="s">
        <v>42</v>
      </c>
      <c r="O30" t="s">
        <v>566</v>
      </c>
      <c r="P30">
        <v>0</v>
      </c>
      <c r="Q30" t="s">
        <v>27</v>
      </c>
      <c r="R30" t="s">
        <v>45</v>
      </c>
      <c r="S30" s="93" t="s">
        <v>960</v>
      </c>
      <c r="T30" t="s">
        <v>961</v>
      </c>
      <c r="U30" s="93">
        <v>20832</v>
      </c>
      <c r="V30" t="s">
        <v>25</v>
      </c>
      <c r="W30" t="s">
        <v>46</v>
      </c>
      <c r="X30">
        <v>0</v>
      </c>
      <c r="Y30">
        <v>0</v>
      </c>
      <c r="Z30" s="93">
        <v>44492</v>
      </c>
      <c r="AA30">
        <v>1000</v>
      </c>
      <c r="AB30">
        <v>1000</v>
      </c>
      <c r="AC30">
        <v>0</v>
      </c>
      <c r="AD30" s="103" t="s">
        <v>27</v>
      </c>
      <c r="AE30">
        <v>0</v>
      </c>
      <c r="AF30">
        <v>0</v>
      </c>
      <c r="AG30">
        <v>0</v>
      </c>
      <c r="AH30">
        <v>0</v>
      </c>
      <c r="AI30">
        <v>0</v>
      </c>
      <c r="AJ30">
        <v>0</v>
      </c>
      <c r="AK30">
        <v>0</v>
      </c>
      <c r="AL30">
        <v>1</v>
      </c>
      <c r="AM30">
        <v>5</v>
      </c>
      <c r="AN30" s="97">
        <v>1614</v>
      </c>
      <c r="AO30" t="s">
        <v>40</v>
      </c>
      <c r="AP30" t="s">
        <v>28</v>
      </c>
      <c r="AQ30" t="s">
        <v>40</v>
      </c>
      <c r="AR30" s="101">
        <v>2300000</v>
      </c>
      <c r="AS30" t="s">
        <v>124</v>
      </c>
      <c r="AT30" t="s">
        <v>962</v>
      </c>
      <c r="AU30" t="s">
        <v>963</v>
      </c>
      <c r="AV30" t="s">
        <v>304</v>
      </c>
      <c r="AW30" t="s">
        <v>964</v>
      </c>
      <c r="AX30">
        <v>0</v>
      </c>
      <c r="AY30" t="s">
        <v>122</v>
      </c>
      <c r="AZ30" t="s">
        <v>50</v>
      </c>
      <c r="BA30" t="s">
        <v>965</v>
      </c>
      <c r="BB30" t="s">
        <v>966</v>
      </c>
      <c r="BC30" t="s">
        <v>28</v>
      </c>
      <c r="BD30" t="s">
        <v>40</v>
      </c>
      <c r="BE30" t="s">
        <v>28</v>
      </c>
      <c r="BF30" t="s">
        <v>40</v>
      </c>
      <c r="BG30" t="s">
        <v>28</v>
      </c>
      <c r="BH30" t="s">
        <v>40</v>
      </c>
      <c r="BI30" t="s">
        <v>28</v>
      </c>
      <c r="BJ30">
        <v>999</v>
      </c>
      <c r="BK30" t="s">
        <v>28</v>
      </c>
      <c r="BL30" t="s">
        <v>40</v>
      </c>
      <c r="BM30" t="s">
        <v>28</v>
      </c>
      <c r="BN30" t="s">
        <v>40</v>
      </c>
      <c r="BO30" t="s">
        <v>964</v>
      </c>
      <c r="BP30" t="s">
        <v>967</v>
      </c>
      <c r="BQ30" t="s">
        <v>28</v>
      </c>
      <c r="BR30" t="s">
        <v>40</v>
      </c>
      <c r="BS30" t="s">
        <v>28</v>
      </c>
      <c r="BT30" t="s">
        <v>40</v>
      </c>
      <c r="BU30" t="s">
        <v>28</v>
      </c>
      <c r="BV30" t="s">
        <v>40</v>
      </c>
      <c r="BW30" t="s">
        <v>28</v>
      </c>
      <c r="BX30" t="s">
        <v>40</v>
      </c>
      <c r="BY30" t="s">
        <v>28</v>
      </c>
      <c r="BZ30" t="s">
        <v>40</v>
      </c>
      <c r="CA30" t="s">
        <v>198</v>
      </c>
      <c r="CB30" t="s">
        <v>37</v>
      </c>
      <c r="CC30">
        <v>879</v>
      </c>
      <c r="CD30" t="s">
        <v>30</v>
      </c>
      <c r="CE30" t="s">
        <v>968</v>
      </c>
      <c r="CF30">
        <v>0</v>
      </c>
      <c r="CG30" t="s">
        <v>99</v>
      </c>
      <c r="CH30">
        <v>1</v>
      </c>
      <c r="CI30" s="99">
        <v>675.45</v>
      </c>
      <c r="CJ30" s="93">
        <v>44492</v>
      </c>
      <c r="CK30" s="99">
        <v>675.45</v>
      </c>
      <c r="CL30" t="s">
        <v>574</v>
      </c>
      <c r="CM30" t="s">
        <v>574</v>
      </c>
      <c r="CN30" t="s">
        <v>574</v>
      </c>
      <c r="CO30" t="s">
        <v>574</v>
      </c>
      <c r="CP30" t="s">
        <v>574</v>
      </c>
      <c r="CQ30" t="s">
        <v>574</v>
      </c>
      <c r="CR30" t="s">
        <v>574</v>
      </c>
      <c r="CS30" t="s">
        <v>574</v>
      </c>
      <c r="CT30" t="s">
        <v>574</v>
      </c>
      <c r="CU30" t="s">
        <v>574</v>
      </c>
      <c r="CV30" t="s">
        <v>574</v>
      </c>
      <c r="CW30" t="s">
        <v>574</v>
      </c>
      <c r="CX30" t="s">
        <v>574</v>
      </c>
      <c r="CY30" t="s">
        <v>574</v>
      </c>
      <c r="CZ30" t="s">
        <v>830</v>
      </c>
      <c r="DA30" t="s">
        <v>932</v>
      </c>
      <c r="DB30" t="s">
        <v>574</v>
      </c>
      <c r="DC30" t="s">
        <v>574</v>
      </c>
      <c r="DD30">
        <v>0</v>
      </c>
      <c r="DE30" t="s">
        <v>970</v>
      </c>
      <c r="DF30">
        <v>0</v>
      </c>
      <c r="DG30" t="s">
        <v>970</v>
      </c>
      <c r="DH30">
        <v>0</v>
      </c>
      <c r="DI30" s="99">
        <v>0</v>
      </c>
      <c r="DJ30" s="99">
        <v>0</v>
      </c>
      <c r="DK30" s="99">
        <v>0</v>
      </c>
      <c r="DL30" s="99">
        <v>0</v>
      </c>
      <c r="DM30" s="99">
        <v>0</v>
      </c>
      <c r="DN30" s="99">
        <v>0</v>
      </c>
      <c r="DO30" s="99">
        <v>50</v>
      </c>
      <c r="DP30" s="99">
        <v>0</v>
      </c>
      <c r="DT30" s="100" t="s">
        <v>46</v>
      </c>
      <c r="DU30" t="s">
        <v>593</v>
      </c>
      <c r="DV30" t="s">
        <v>623</v>
      </c>
      <c r="DW30" t="s">
        <v>653</v>
      </c>
      <c r="DX30" t="s">
        <v>667</v>
      </c>
    </row>
    <row r="31" spans="1:128" x14ac:dyDescent="0.3">
      <c r="A31" s="92">
        <v>30</v>
      </c>
      <c r="B31">
        <v>2020030</v>
      </c>
      <c r="C31" t="s">
        <v>1090</v>
      </c>
      <c r="D31">
        <v>3027</v>
      </c>
      <c r="E31" t="s">
        <v>1091</v>
      </c>
      <c r="F31" t="s">
        <v>1092</v>
      </c>
      <c r="G31" t="s">
        <v>1093</v>
      </c>
      <c r="H31" t="s">
        <v>590</v>
      </c>
      <c r="I31" t="s">
        <v>954</v>
      </c>
      <c r="J31" t="s">
        <v>955</v>
      </c>
      <c r="K31">
        <v>1</v>
      </c>
      <c r="L31" t="s">
        <v>956</v>
      </c>
      <c r="M31" t="s">
        <v>957</v>
      </c>
      <c r="N31" t="s">
        <v>42</v>
      </c>
      <c r="O31" t="s">
        <v>566</v>
      </c>
      <c r="P31">
        <v>0</v>
      </c>
      <c r="Q31" t="s">
        <v>27</v>
      </c>
      <c r="R31" t="s">
        <v>45</v>
      </c>
      <c r="S31" s="93" t="s">
        <v>960</v>
      </c>
      <c r="T31" t="s">
        <v>961</v>
      </c>
      <c r="U31" s="93">
        <v>30626</v>
      </c>
      <c r="V31" t="s">
        <v>27</v>
      </c>
      <c r="W31" t="s">
        <v>45</v>
      </c>
      <c r="X31">
        <v>0</v>
      </c>
      <c r="Y31">
        <v>0</v>
      </c>
      <c r="Z31" s="93">
        <v>42204</v>
      </c>
      <c r="AA31">
        <v>1000</v>
      </c>
      <c r="AB31">
        <v>1000</v>
      </c>
      <c r="AC31">
        <v>0</v>
      </c>
      <c r="AD31" s="103" t="s">
        <v>27</v>
      </c>
      <c r="AE31">
        <v>0</v>
      </c>
      <c r="AF31">
        <v>0</v>
      </c>
      <c r="AG31">
        <v>2</v>
      </c>
      <c r="AH31">
        <v>2</v>
      </c>
      <c r="AI31">
        <v>2</v>
      </c>
      <c r="AJ31">
        <v>2</v>
      </c>
      <c r="AK31">
        <v>0</v>
      </c>
      <c r="AL31">
        <v>1</v>
      </c>
      <c r="AM31">
        <v>5</v>
      </c>
      <c r="AN31" s="97">
        <v>1416</v>
      </c>
      <c r="AO31" t="s">
        <v>40</v>
      </c>
      <c r="AP31" t="s">
        <v>28</v>
      </c>
      <c r="AQ31" t="s">
        <v>40</v>
      </c>
      <c r="AR31" s="101">
        <v>800000</v>
      </c>
      <c r="AS31" t="s">
        <v>124</v>
      </c>
      <c r="AT31" t="s">
        <v>962</v>
      </c>
      <c r="AU31" t="s">
        <v>963</v>
      </c>
      <c r="AV31" t="s">
        <v>304</v>
      </c>
      <c r="AW31" t="s">
        <v>964</v>
      </c>
      <c r="AX31">
        <v>0</v>
      </c>
      <c r="AY31" t="s">
        <v>122</v>
      </c>
      <c r="AZ31" t="s">
        <v>50</v>
      </c>
      <c r="BA31" t="s">
        <v>965</v>
      </c>
      <c r="BB31" t="s">
        <v>966</v>
      </c>
      <c r="BC31" t="s">
        <v>28</v>
      </c>
      <c r="BD31" t="s">
        <v>40</v>
      </c>
      <c r="BE31" t="s">
        <v>28</v>
      </c>
      <c r="BF31" t="s">
        <v>40</v>
      </c>
      <c r="BG31" t="s">
        <v>28</v>
      </c>
      <c r="BH31" t="s">
        <v>40</v>
      </c>
      <c r="BI31" t="s">
        <v>28</v>
      </c>
      <c r="BJ31">
        <v>999</v>
      </c>
      <c r="BK31" t="s">
        <v>28</v>
      </c>
      <c r="BL31" t="s">
        <v>40</v>
      </c>
      <c r="BM31" t="s">
        <v>28</v>
      </c>
      <c r="BN31" t="s">
        <v>40</v>
      </c>
      <c r="BO31" t="s">
        <v>964</v>
      </c>
      <c r="BP31" t="s">
        <v>967</v>
      </c>
      <c r="BQ31" t="s">
        <v>28</v>
      </c>
      <c r="BR31" t="s">
        <v>40</v>
      </c>
      <c r="BS31" t="s">
        <v>28</v>
      </c>
      <c r="BT31" t="s">
        <v>40</v>
      </c>
      <c r="BU31" t="s">
        <v>28</v>
      </c>
      <c r="BV31" t="s">
        <v>40</v>
      </c>
      <c r="BW31" t="s">
        <v>28</v>
      </c>
      <c r="BX31" t="s">
        <v>40</v>
      </c>
      <c r="BY31" t="s">
        <v>28</v>
      </c>
      <c r="BZ31" t="s">
        <v>40</v>
      </c>
      <c r="CA31" t="s">
        <v>198</v>
      </c>
      <c r="CB31" t="s">
        <v>37</v>
      </c>
      <c r="CC31">
        <v>861</v>
      </c>
      <c r="CD31" t="s">
        <v>30</v>
      </c>
      <c r="CE31" t="s">
        <v>968</v>
      </c>
      <c r="CF31">
        <v>0</v>
      </c>
      <c r="CG31" t="s">
        <v>99</v>
      </c>
      <c r="CH31">
        <v>1</v>
      </c>
      <c r="CI31" s="99">
        <v>1839.09</v>
      </c>
      <c r="CJ31" s="93">
        <v>42204</v>
      </c>
      <c r="CK31" s="99">
        <v>1839.09</v>
      </c>
      <c r="CL31" t="s">
        <v>574</v>
      </c>
      <c r="CM31" t="s">
        <v>574</v>
      </c>
      <c r="CN31" t="s">
        <v>574</v>
      </c>
      <c r="CO31" t="s">
        <v>574</v>
      </c>
      <c r="CP31" t="s">
        <v>574</v>
      </c>
      <c r="CQ31" t="s">
        <v>574</v>
      </c>
      <c r="CR31" t="s">
        <v>574</v>
      </c>
      <c r="CS31" t="s">
        <v>574</v>
      </c>
      <c r="CT31" t="s">
        <v>574</v>
      </c>
      <c r="CU31" t="s">
        <v>574</v>
      </c>
      <c r="CV31" t="s">
        <v>574</v>
      </c>
      <c r="CW31" t="s">
        <v>574</v>
      </c>
      <c r="CX31" t="s">
        <v>574</v>
      </c>
      <c r="CY31" t="s">
        <v>574</v>
      </c>
      <c r="CZ31" t="s">
        <v>574</v>
      </c>
      <c r="DA31" t="s">
        <v>574</v>
      </c>
      <c r="DB31" t="s">
        <v>574</v>
      </c>
      <c r="DC31" t="s">
        <v>574</v>
      </c>
      <c r="DD31">
        <v>0</v>
      </c>
      <c r="DE31" t="s">
        <v>970</v>
      </c>
      <c r="DF31">
        <v>0</v>
      </c>
      <c r="DG31" t="s">
        <v>970</v>
      </c>
      <c r="DH31">
        <v>0</v>
      </c>
      <c r="DI31" s="99">
        <v>0</v>
      </c>
      <c r="DJ31" s="99">
        <v>0</v>
      </c>
      <c r="DK31" s="99">
        <v>0</v>
      </c>
      <c r="DL31" s="99">
        <v>0</v>
      </c>
      <c r="DM31" s="99">
        <v>0</v>
      </c>
      <c r="DN31" s="99">
        <v>0</v>
      </c>
      <c r="DO31" s="99">
        <v>0</v>
      </c>
      <c r="DP31" s="99">
        <v>0</v>
      </c>
      <c r="DT31" s="100" t="s">
        <v>46</v>
      </c>
      <c r="DU31" t="s">
        <v>593</v>
      </c>
      <c r="DV31" t="s">
        <v>624</v>
      </c>
      <c r="DW31" t="s">
        <v>653</v>
      </c>
      <c r="DX31" t="s">
        <v>680</v>
      </c>
    </row>
    <row r="32" spans="1:128" x14ac:dyDescent="0.3">
      <c r="A32" s="92">
        <v>31</v>
      </c>
      <c r="B32">
        <v>2020031</v>
      </c>
      <c r="C32" t="s">
        <v>1094</v>
      </c>
      <c r="D32">
        <v>2251</v>
      </c>
      <c r="E32" t="s">
        <v>1095</v>
      </c>
      <c r="F32" t="s">
        <v>1096</v>
      </c>
      <c r="G32" t="s">
        <v>1097</v>
      </c>
      <c r="H32" t="s">
        <v>590</v>
      </c>
      <c r="I32" t="s">
        <v>954</v>
      </c>
      <c r="J32" t="s">
        <v>955</v>
      </c>
      <c r="K32">
        <v>1</v>
      </c>
      <c r="L32" t="s">
        <v>956</v>
      </c>
      <c r="M32" t="s">
        <v>957</v>
      </c>
      <c r="N32" t="s">
        <v>958</v>
      </c>
      <c r="O32" t="s">
        <v>959</v>
      </c>
      <c r="P32">
        <v>0</v>
      </c>
      <c r="Q32" t="s">
        <v>27</v>
      </c>
      <c r="R32" t="s">
        <v>45</v>
      </c>
      <c r="S32" s="93" t="s">
        <v>960</v>
      </c>
      <c r="T32" t="s">
        <v>961</v>
      </c>
      <c r="U32" s="93">
        <v>19519</v>
      </c>
      <c r="V32" t="s">
        <v>25</v>
      </c>
      <c r="W32" t="s">
        <v>46</v>
      </c>
      <c r="X32">
        <v>0</v>
      </c>
      <c r="Y32">
        <v>0</v>
      </c>
      <c r="Z32" s="93">
        <v>43270</v>
      </c>
      <c r="AA32">
        <v>1000</v>
      </c>
      <c r="AB32">
        <v>1000</v>
      </c>
      <c r="AC32">
        <v>0</v>
      </c>
      <c r="AD32" s="103" t="s">
        <v>27</v>
      </c>
      <c r="AE32">
        <v>0</v>
      </c>
      <c r="AF32">
        <v>0</v>
      </c>
      <c r="AG32">
        <v>1</v>
      </c>
      <c r="AH32">
        <v>1</v>
      </c>
      <c r="AI32">
        <v>0</v>
      </c>
      <c r="AJ32">
        <v>0</v>
      </c>
      <c r="AK32">
        <v>0</v>
      </c>
      <c r="AL32">
        <v>2</v>
      </c>
      <c r="AM32">
        <v>5</v>
      </c>
      <c r="AN32" s="97">
        <v>2026</v>
      </c>
      <c r="AO32" t="s">
        <v>40</v>
      </c>
      <c r="AP32" t="s">
        <v>28</v>
      </c>
      <c r="AQ32" t="s">
        <v>40</v>
      </c>
      <c r="AR32" s="101">
        <v>1000000</v>
      </c>
      <c r="AS32" t="s">
        <v>124</v>
      </c>
      <c r="AT32" t="s">
        <v>962</v>
      </c>
      <c r="AU32" t="s">
        <v>963</v>
      </c>
      <c r="AV32" t="s">
        <v>304</v>
      </c>
      <c r="AW32" t="s">
        <v>964</v>
      </c>
      <c r="AX32">
        <v>0</v>
      </c>
      <c r="AY32" t="s">
        <v>124</v>
      </c>
      <c r="AZ32" t="s">
        <v>962</v>
      </c>
      <c r="BA32" t="s">
        <v>1098</v>
      </c>
      <c r="BB32" t="s">
        <v>1099</v>
      </c>
      <c r="BC32" t="s">
        <v>28</v>
      </c>
      <c r="BD32" t="s">
        <v>40</v>
      </c>
      <c r="BE32" t="s">
        <v>28</v>
      </c>
      <c r="BF32" t="s">
        <v>40</v>
      </c>
      <c r="BG32" t="s">
        <v>28</v>
      </c>
      <c r="BH32" t="s">
        <v>40</v>
      </c>
      <c r="BI32" t="s">
        <v>28</v>
      </c>
      <c r="BJ32">
        <v>999</v>
      </c>
      <c r="BK32" t="s">
        <v>28</v>
      </c>
      <c r="BL32" t="s">
        <v>40</v>
      </c>
      <c r="BM32" t="s">
        <v>28</v>
      </c>
      <c r="BN32" t="s">
        <v>40</v>
      </c>
      <c r="BO32" t="s">
        <v>964</v>
      </c>
      <c r="BP32" t="s">
        <v>967</v>
      </c>
      <c r="BQ32" t="s">
        <v>28</v>
      </c>
      <c r="BR32" t="s">
        <v>40</v>
      </c>
      <c r="BS32" t="s">
        <v>28</v>
      </c>
      <c r="BT32" t="s">
        <v>40</v>
      </c>
      <c r="BU32" t="s">
        <v>28</v>
      </c>
      <c r="BV32" t="s">
        <v>40</v>
      </c>
      <c r="BW32" t="s">
        <v>28</v>
      </c>
      <c r="BX32" t="s">
        <v>40</v>
      </c>
      <c r="BY32" t="s">
        <v>28</v>
      </c>
      <c r="BZ32" t="s">
        <v>40</v>
      </c>
      <c r="CA32" t="s">
        <v>198</v>
      </c>
      <c r="CB32" t="s">
        <v>37</v>
      </c>
      <c r="CC32">
        <v>888</v>
      </c>
      <c r="CD32" t="s">
        <v>30</v>
      </c>
      <c r="CE32" t="s">
        <v>968</v>
      </c>
      <c r="CF32">
        <v>0</v>
      </c>
      <c r="CG32" t="s">
        <v>99</v>
      </c>
      <c r="CH32">
        <v>1</v>
      </c>
      <c r="CI32" s="99">
        <v>2313.64</v>
      </c>
      <c r="CJ32" s="93">
        <v>43270</v>
      </c>
      <c r="CK32" s="99">
        <v>2313.64</v>
      </c>
      <c r="CL32" t="s">
        <v>574</v>
      </c>
      <c r="CM32" t="s">
        <v>574</v>
      </c>
      <c r="CN32" t="s">
        <v>574</v>
      </c>
      <c r="CO32" t="s">
        <v>574</v>
      </c>
      <c r="CP32" t="s">
        <v>574</v>
      </c>
      <c r="CQ32" t="s">
        <v>574</v>
      </c>
      <c r="CR32" t="s">
        <v>574</v>
      </c>
      <c r="CS32" t="s">
        <v>574</v>
      </c>
      <c r="CT32" t="s">
        <v>574</v>
      </c>
      <c r="CU32" t="s">
        <v>574</v>
      </c>
      <c r="CV32" t="s">
        <v>574</v>
      </c>
      <c r="CW32" t="s">
        <v>574</v>
      </c>
      <c r="CX32" t="s">
        <v>574</v>
      </c>
      <c r="CY32" t="s">
        <v>574</v>
      </c>
      <c r="CZ32" t="s">
        <v>574</v>
      </c>
      <c r="DA32" t="s">
        <v>574</v>
      </c>
      <c r="DB32" t="s">
        <v>574</v>
      </c>
      <c r="DC32" t="s">
        <v>574</v>
      </c>
      <c r="DD32">
        <v>0</v>
      </c>
      <c r="DE32" t="s">
        <v>970</v>
      </c>
      <c r="DF32">
        <v>0</v>
      </c>
      <c r="DG32" t="s">
        <v>970</v>
      </c>
      <c r="DH32">
        <v>0</v>
      </c>
      <c r="DI32" s="99">
        <v>0</v>
      </c>
      <c r="DJ32" s="99">
        <v>0</v>
      </c>
      <c r="DK32" s="99">
        <v>0</v>
      </c>
      <c r="DL32" s="99">
        <v>0</v>
      </c>
      <c r="DM32" s="99">
        <v>0</v>
      </c>
      <c r="DN32" s="99">
        <v>0</v>
      </c>
      <c r="DO32" s="99">
        <v>0</v>
      </c>
      <c r="DP32" s="99">
        <v>0</v>
      </c>
      <c r="DT32" s="100" t="s">
        <v>46</v>
      </c>
      <c r="DU32" t="s">
        <v>593</v>
      </c>
      <c r="DV32" t="s">
        <v>625</v>
      </c>
      <c r="DW32" t="s">
        <v>653</v>
      </c>
      <c r="DX32" t="s">
        <v>669</v>
      </c>
    </row>
    <row r="33" spans="1:128" x14ac:dyDescent="0.3">
      <c r="A33" s="92">
        <v>32</v>
      </c>
      <c r="B33">
        <v>2020032</v>
      </c>
      <c r="C33" t="s">
        <v>1100</v>
      </c>
      <c r="D33">
        <v>2616</v>
      </c>
      <c r="E33" t="s">
        <v>1101</v>
      </c>
      <c r="F33" t="s">
        <v>1102</v>
      </c>
      <c r="G33" t="s">
        <v>1103</v>
      </c>
      <c r="H33" t="s">
        <v>590</v>
      </c>
      <c r="I33" t="s">
        <v>954</v>
      </c>
      <c r="J33" t="s">
        <v>955</v>
      </c>
      <c r="K33">
        <v>1</v>
      </c>
      <c r="L33" t="s">
        <v>956</v>
      </c>
      <c r="M33" t="s">
        <v>957</v>
      </c>
      <c r="N33" t="s">
        <v>958</v>
      </c>
      <c r="O33" t="s">
        <v>959</v>
      </c>
      <c r="P33">
        <v>0</v>
      </c>
      <c r="Q33" t="s">
        <v>27</v>
      </c>
      <c r="R33" t="s">
        <v>45</v>
      </c>
      <c r="S33" s="93" t="s">
        <v>960</v>
      </c>
      <c r="T33" t="s">
        <v>961</v>
      </c>
      <c r="U33" s="93">
        <v>18176</v>
      </c>
      <c r="V33" t="s">
        <v>25</v>
      </c>
      <c r="W33" t="s">
        <v>46</v>
      </c>
      <c r="X33">
        <v>0</v>
      </c>
      <c r="Y33">
        <v>0</v>
      </c>
      <c r="Z33" s="93">
        <v>44866</v>
      </c>
      <c r="AA33">
        <v>1000</v>
      </c>
      <c r="AB33">
        <v>1000</v>
      </c>
      <c r="AC33">
        <v>0</v>
      </c>
      <c r="AD33" s="103" t="s">
        <v>27</v>
      </c>
      <c r="AE33">
        <v>0</v>
      </c>
      <c r="AF33">
        <v>0</v>
      </c>
      <c r="AG33">
        <v>0</v>
      </c>
      <c r="AH33">
        <v>0</v>
      </c>
      <c r="AI33">
        <v>0</v>
      </c>
      <c r="AJ33">
        <v>0</v>
      </c>
      <c r="AK33">
        <v>0</v>
      </c>
      <c r="AL33">
        <v>0</v>
      </c>
      <c r="AM33">
        <v>5</v>
      </c>
      <c r="AN33" s="97">
        <v>1417</v>
      </c>
      <c r="AO33" t="s">
        <v>40</v>
      </c>
      <c r="AP33" t="s">
        <v>28</v>
      </c>
      <c r="AQ33" t="s">
        <v>40</v>
      </c>
      <c r="AR33" s="101">
        <v>900000</v>
      </c>
      <c r="AS33" t="s">
        <v>124</v>
      </c>
      <c r="AT33" t="s">
        <v>962</v>
      </c>
      <c r="AU33" t="s">
        <v>963</v>
      </c>
      <c r="AV33" t="s">
        <v>304</v>
      </c>
      <c r="AW33" t="s">
        <v>964</v>
      </c>
      <c r="AX33">
        <v>0</v>
      </c>
      <c r="AY33" t="s">
        <v>124</v>
      </c>
      <c r="AZ33" t="s">
        <v>962</v>
      </c>
      <c r="BA33" t="s">
        <v>1098</v>
      </c>
      <c r="BB33" t="s">
        <v>1099</v>
      </c>
      <c r="BC33" t="s">
        <v>28</v>
      </c>
      <c r="BD33" t="s">
        <v>40</v>
      </c>
      <c r="BE33" t="s">
        <v>28</v>
      </c>
      <c r="BF33" t="s">
        <v>40</v>
      </c>
      <c r="BG33" t="s">
        <v>28</v>
      </c>
      <c r="BH33" t="s">
        <v>40</v>
      </c>
      <c r="BI33" t="s">
        <v>28</v>
      </c>
      <c r="BJ33">
        <v>999</v>
      </c>
      <c r="BK33" t="s">
        <v>28</v>
      </c>
      <c r="BL33" t="s">
        <v>40</v>
      </c>
      <c r="BM33" t="s">
        <v>28</v>
      </c>
      <c r="BN33" t="s">
        <v>40</v>
      </c>
      <c r="BO33" t="s">
        <v>964</v>
      </c>
      <c r="BP33" t="s">
        <v>967</v>
      </c>
      <c r="BQ33" t="s">
        <v>28</v>
      </c>
      <c r="BR33" t="s">
        <v>40</v>
      </c>
      <c r="BS33" t="s">
        <v>28</v>
      </c>
      <c r="BT33" t="s">
        <v>40</v>
      </c>
      <c r="BU33" t="s">
        <v>28</v>
      </c>
      <c r="BV33" t="s">
        <v>40</v>
      </c>
      <c r="BW33" t="s">
        <v>28</v>
      </c>
      <c r="BX33" t="s">
        <v>40</v>
      </c>
      <c r="BY33" t="s">
        <v>28</v>
      </c>
      <c r="BZ33" t="s">
        <v>40</v>
      </c>
      <c r="CA33" t="s">
        <v>198</v>
      </c>
      <c r="CB33" t="s">
        <v>37</v>
      </c>
      <c r="CC33">
        <v>914</v>
      </c>
      <c r="CD33" t="s">
        <v>30</v>
      </c>
      <c r="CE33" t="s">
        <v>968</v>
      </c>
      <c r="CF33">
        <v>0</v>
      </c>
      <c r="CG33" t="s">
        <v>99</v>
      </c>
      <c r="CH33">
        <v>1</v>
      </c>
      <c r="CI33" s="99">
        <v>1939.09</v>
      </c>
      <c r="CJ33" s="93">
        <v>44866</v>
      </c>
      <c r="CK33" s="99">
        <v>1939.09</v>
      </c>
      <c r="CL33" t="s">
        <v>574</v>
      </c>
      <c r="CM33" t="s">
        <v>574</v>
      </c>
      <c r="CN33" t="s">
        <v>574</v>
      </c>
      <c r="CO33" t="s">
        <v>574</v>
      </c>
      <c r="CP33" t="s">
        <v>574</v>
      </c>
      <c r="CQ33" t="s">
        <v>574</v>
      </c>
      <c r="CR33" t="s">
        <v>574</v>
      </c>
      <c r="CS33" t="s">
        <v>574</v>
      </c>
      <c r="CT33" t="s">
        <v>574</v>
      </c>
      <c r="CU33" t="s">
        <v>574</v>
      </c>
      <c r="CV33" t="s">
        <v>574</v>
      </c>
      <c r="CW33" t="s">
        <v>574</v>
      </c>
      <c r="CX33" t="s">
        <v>574</v>
      </c>
      <c r="CY33" t="s">
        <v>574</v>
      </c>
      <c r="CZ33" t="s">
        <v>574</v>
      </c>
      <c r="DA33" t="s">
        <v>574</v>
      </c>
      <c r="DB33" t="s">
        <v>574</v>
      </c>
      <c r="DC33" t="s">
        <v>574</v>
      </c>
      <c r="DD33">
        <v>0</v>
      </c>
      <c r="DE33" t="s">
        <v>970</v>
      </c>
      <c r="DF33">
        <v>0</v>
      </c>
      <c r="DG33" t="s">
        <v>970</v>
      </c>
      <c r="DH33">
        <v>0</v>
      </c>
      <c r="DI33" s="99">
        <v>0</v>
      </c>
      <c r="DJ33" s="99">
        <v>0</v>
      </c>
      <c r="DK33" s="99">
        <v>0</v>
      </c>
      <c r="DL33" s="99">
        <v>0</v>
      </c>
      <c r="DM33" s="99">
        <v>0</v>
      </c>
      <c r="DN33" s="99">
        <v>0</v>
      </c>
      <c r="DO33" s="99">
        <v>0</v>
      </c>
      <c r="DP33" s="99">
        <v>0</v>
      </c>
      <c r="DT33" s="100" t="s">
        <v>46</v>
      </c>
      <c r="DU33" t="s">
        <v>593</v>
      </c>
      <c r="DV33" t="s">
        <v>626</v>
      </c>
      <c r="DW33" t="s">
        <v>653</v>
      </c>
      <c r="DX33" t="s">
        <v>669</v>
      </c>
    </row>
    <row r="34" spans="1:128" x14ac:dyDescent="0.3">
      <c r="A34" s="92">
        <v>33</v>
      </c>
      <c r="B34">
        <v>2020033</v>
      </c>
      <c r="C34" t="s">
        <v>1104</v>
      </c>
      <c r="D34">
        <v>2421</v>
      </c>
      <c r="E34" t="s">
        <v>1105</v>
      </c>
      <c r="F34" t="s">
        <v>1106</v>
      </c>
      <c r="G34" t="s">
        <v>1107</v>
      </c>
      <c r="H34" t="s">
        <v>590</v>
      </c>
      <c r="I34" t="s">
        <v>954</v>
      </c>
      <c r="J34" t="s">
        <v>955</v>
      </c>
      <c r="K34">
        <v>1</v>
      </c>
      <c r="L34" t="s">
        <v>956</v>
      </c>
      <c r="M34" t="s">
        <v>957</v>
      </c>
      <c r="N34" t="s">
        <v>42</v>
      </c>
      <c r="O34" t="s">
        <v>566</v>
      </c>
      <c r="P34">
        <v>0</v>
      </c>
      <c r="Q34" t="s">
        <v>27</v>
      </c>
      <c r="R34" t="s">
        <v>45</v>
      </c>
      <c r="S34" s="93" t="s">
        <v>960</v>
      </c>
      <c r="T34" t="s">
        <v>961</v>
      </c>
      <c r="U34" s="93">
        <v>33596</v>
      </c>
      <c r="V34" t="s">
        <v>27</v>
      </c>
      <c r="W34" t="s">
        <v>45</v>
      </c>
      <c r="X34">
        <v>0</v>
      </c>
      <c r="Y34">
        <v>0</v>
      </c>
      <c r="Z34" s="93">
        <v>44009</v>
      </c>
      <c r="AA34">
        <v>1000</v>
      </c>
      <c r="AB34">
        <v>1000</v>
      </c>
      <c r="AC34">
        <v>0</v>
      </c>
      <c r="AD34" s="103" t="s">
        <v>27</v>
      </c>
      <c r="AE34">
        <v>0</v>
      </c>
      <c r="AF34">
        <v>0</v>
      </c>
      <c r="AG34">
        <v>1</v>
      </c>
      <c r="AH34">
        <v>1</v>
      </c>
      <c r="AI34">
        <v>0</v>
      </c>
      <c r="AJ34">
        <v>0</v>
      </c>
      <c r="AK34">
        <v>0</v>
      </c>
      <c r="AL34">
        <v>2</v>
      </c>
      <c r="AM34">
        <v>5</v>
      </c>
      <c r="AN34" s="97">
        <v>3817</v>
      </c>
      <c r="AO34" t="s">
        <v>40</v>
      </c>
      <c r="AP34" t="s">
        <v>28</v>
      </c>
      <c r="AQ34" t="s">
        <v>40</v>
      </c>
      <c r="AR34" s="101">
        <v>1900000</v>
      </c>
      <c r="AS34" t="s">
        <v>124</v>
      </c>
      <c r="AT34" t="s">
        <v>962</v>
      </c>
      <c r="AU34" t="s">
        <v>963</v>
      </c>
      <c r="AV34" t="s">
        <v>304</v>
      </c>
      <c r="AW34" t="s">
        <v>964</v>
      </c>
      <c r="AX34">
        <v>0</v>
      </c>
      <c r="AY34" t="s">
        <v>124</v>
      </c>
      <c r="AZ34" t="s">
        <v>962</v>
      </c>
      <c r="BA34" t="s">
        <v>1108</v>
      </c>
      <c r="BB34" t="s">
        <v>1109</v>
      </c>
      <c r="BC34" t="s">
        <v>28</v>
      </c>
      <c r="BD34" t="s">
        <v>40</v>
      </c>
      <c r="BE34" t="s">
        <v>28</v>
      </c>
      <c r="BF34" t="s">
        <v>40</v>
      </c>
      <c r="BG34" t="s">
        <v>28</v>
      </c>
      <c r="BH34" t="s">
        <v>40</v>
      </c>
      <c r="BI34" t="s">
        <v>28</v>
      </c>
      <c r="BJ34">
        <v>999</v>
      </c>
      <c r="BK34" t="s">
        <v>28</v>
      </c>
      <c r="BL34" t="s">
        <v>40</v>
      </c>
      <c r="BM34" t="s">
        <v>28</v>
      </c>
      <c r="BN34" t="s">
        <v>40</v>
      </c>
      <c r="BO34" t="s">
        <v>964</v>
      </c>
      <c r="BP34" t="s">
        <v>967</v>
      </c>
      <c r="BQ34" t="s">
        <v>28</v>
      </c>
      <c r="BR34" t="s">
        <v>40</v>
      </c>
      <c r="BS34" t="s">
        <v>28</v>
      </c>
      <c r="BT34" t="s">
        <v>40</v>
      </c>
      <c r="BU34" t="s">
        <v>28</v>
      </c>
      <c r="BV34" t="s">
        <v>40</v>
      </c>
      <c r="BW34" t="s">
        <v>28</v>
      </c>
      <c r="BX34" t="s">
        <v>40</v>
      </c>
      <c r="BY34" t="s">
        <v>28</v>
      </c>
      <c r="BZ34" t="s">
        <v>40</v>
      </c>
      <c r="CA34" t="s">
        <v>198</v>
      </c>
      <c r="CB34" t="s">
        <v>37</v>
      </c>
      <c r="CC34">
        <v>860</v>
      </c>
      <c r="CD34" t="s">
        <v>30</v>
      </c>
      <c r="CE34" t="s">
        <v>968</v>
      </c>
      <c r="CF34">
        <v>0</v>
      </c>
      <c r="CG34" t="s">
        <v>99</v>
      </c>
      <c r="CH34">
        <v>1</v>
      </c>
      <c r="CI34" s="99">
        <v>1835.45</v>
      </c>
      <c r="CJ34" s="93">
        <v>44009</v>
      </c>
      <c r="CK34" s="99">
        <v>1835.45</v>
      </c>
      <c r="CL34" t="s">
        <v>574</v>
      </c>
      <c r="CM34" t="s">
        <v>574</v>
      </c>
      <c r="CN34" t="s">
        <v>574</v>
      </c>
      <c r="CO34" t="s">
        <v>574</v>
      </c>
      <c r="CP34" t="s">
        <v>574</v>
      </c>
      <c r="CQ34" t="s">
        <v>574</v>
      </c>
      <c r="CR34" t="s">
        <v>574</v>
      </c>
      <c r="CS34" t="s">
        <v>574</v>
      </c>
      <c r="CT34" t="s">
        <v>574</v>
      </c>
      <c r="CU34" t="s">
        <v>574</v>
      </c>
      <c r="CV34" t="s">
        <v>574</v>
      </c>
      <c r="CW34" t="s">
        <v>574</v>
      </c>
      <c r="CX34" t="s">
        <v>574</v>
      </c>
      <c r="CY34" t="s">
        <v>574</v>
      </c>
      <c r="CZ34" t="s">
        <v>574</v>
      </c>
      <c r="DA34" t="s">
        <v>574</v>
      </c>
      <c r="DB34" t="s">
        <v>574</v>
      </c>
      <c r="DC34" t="s">
        <v>574</v>
      </c>
      <c r="DD34">
        <v>0</v>
      </c>
      <c r="DE34" t="s">
        <v>970</v>
      </c>
      <c r="DF34">
        <v>0</v>
      </c>
      <c r="DG34" t="s">
        <v>970</v>
      </c>
      <c r="DH34">
        <v>0</v>
      </c>
      <c r="DI34" s="99">
        <v>0</v>
      </c>
      <c r="DJ34" s="99">
        <v>0</v>
      </c>
      <c r="DK34" s="99">
        <v>0</v>
      </c>
      <c r="DL34" s="99">
        <v>0</v>
      </c>
      <c r="DM34" s="99">
        <v>0</v>
      </c>
      <c r="DN34" s="99">
        <v>0</v>
      </c>
      <c r="DO34" s="99">
        <v>0</v>
      </c>
      <c r="DP34" s="99">
        <v>0</v>
      </c>
      <c r="DT34" s="100" t="s">
        <v>46</v>
      </c>
      <c r="DU34" t="s">
        <v>593</v>
      </c>
      <c r="DV34" t="s">
        <v>627</v>
      </c>
      <c r="DW34" t="s">
        <v>653</v>
      </c>
      <c r="DX34" t="s">
        <v>660</v>
      </c>
    </row>
    <row r="35" spans="1:128" x14ac:dyDescent="0.3">
      <c r="A35" s="92">
        <v>34</v>
      </c>
      <c r="B35">
        <v>2020034</v>
      </c>
      <c r="C35" t="s">
        <v>1110</v>
      </c>
      <c r="D35">
        <v>2175</v>
      </c>
      <c r="E35" t="s">
        <v>1111</v>
      </c>
      <c r="F35" t="s">
        <v>1112</v>
      </c>
      <c r="G35" t="s">
        <v>974</v>
      </c>
      <c r="H35" t="s">
        <v>590</v>
      </c>
      <c r="I35" t="s">
        <v>954</v>
      </c>
      <c r="J35" t="s">
        <v>955</v>
      </c>
      <c r="K35">
        <v>1</v>
      </c>
      <c r="L35" t="s">
        <v>956</v>
      </c>
      <c r="M35" t="s">
        <v>957</v>
      </c>
      <c r="N35" t="s">
        <v>42</v>
      </c>
      <c r="O35" t="s">
        <v>566</v>
      </c>
      <c r="P35">
        <v>0</v>
      </c>
      <c r="Q35" t="s">
        <v>27</v>
      </c>
      <c r="R35" t="s">
        <v>45</v>
      </c>
      <c r="S35" s="93" t="s">
        <v>960</v>
      </c>
      <c r="T35" t="s">
        <v>961</v>
      </c>
      <c r="U35" s="93">
        <v>33867</v>
      </c>
      <c r="V35" t="s">
        <v>27</v>
      </c>
      <c r="W35" t="s">
        <v>45</v>
      </c>
      <c r="X35">
        <v>0</v>
      </c>
      <c r="Y35">
        <v>0</v>
      </c>
      <c r="Z35" s="93">
        <v>41465</v>
      </c>
      <c r="AA35">
        <v>1000</v>
      </c>
      <c r="AB35">
        <v>1000</v>
      </c>
      <c r="AC35">
        <v>0</v>
      </c>
      <c r="AD35" s="103" t="s">
        <v>27</v>
      </c>
      <c r="AE35">
        <v>0</v>
      </c>
      <c r="AF35">
        <v>0</v>
      </c>
      <c r="AG35">
        <v>0</v>
      </c>
      <c r="AH35">
        <v>0</v>
      </c>
      <c r="AI35">
        <v>1</v>
      </c>
      <c r="AJ35">
        <v>1</v>
      </c>
      <c r="AK35">
        <v>0</v>
      </c>
      <c r="AL35">
        <v>2</v>
      </c>
      <c r="AM35">
        <v>5</v>
      </c>
      <c r="AN35" s="97">
        <v>1940</v>
      </c>
      <c r="AO35" t="s">
        <v>40</v>
      </c>
      <c r="AP35" t="s">
        <v>28</v>
      </c>
      <c r="AQ35" t="s">
        <v>40</v>
      </c>
      <c r="AR35" s="101">
        <v>1900000</v>
      </c>
      <c r="AS35" t="s">
        <v>124</v>
      </c>
      <c r="AT35" t="s">
        <v>962</v>
      </c>
      <c r="AU35" t="s">
        <v>963</v>
      </c>
      <c r="AV35" t="s">
        <v>304</v>
      </c>
      <c r="AW35" t="s">
        <v>964</v>
      </c>
      <c r="AX35">
        <v>0</v>
      </c>
      <c r="AY35" t="s">
        <v>124</v>
      </c>
      <c r="AZ35" t="s">
        <v>962</v>
      </c>
      <c r="BA35" t="s">
        <v>1113</v>
      </c>
      <c r="BB35" t="s">
        <v>1114</v>
      </c>
      <c r="BC35" t="s">
        <v>28</v>
      </c>
      <c r="BD35" t="s">
        <v>40</v>
      </c>
      <c r="BE35" t="s">
        <v>28</v>
      </c>
      <c r="BF35" t="s">
        <v>40</v>
      </c>
      <c r="BG35" t="s">
        <v>28</v>
      </c>
      <c r="BH35" t="s">
        <v>40</v>
      </c>
      <c r="BI35" t="s">
        <v>28</v>
      </c>
      <c r="BJ35">
        <v>999</v>
      </c>
      <c r="BK35" t="s">
        <v>28</v>
      </c>
      <c r="BL35" t="s">
        <v>40</v>
      </c>
      <c r="BM35" t="s">
        <v>28</v>
      </c>
      <c r="BN35" t="s">
        <v>40</v>
      </c>
      <c r="BO35" t="s">
        <v>964</v>
      </c>
      <c r="BP35" t="s">
        <v>967</v>
      </c>
      <c r="BQ35" t="s">
        <v>28</v>
      </c>
      <c r="BR35" t="s">
        <v>40</v>
      </c>
      <c r="BS35" t="s">
        <v>28</v>
      </c>
      <c r="BT35" t="s">
        <v>40</v>
      </c>
      <c r="BU35" t="s">
        <v>28</v>
      </c>
      <c r="BV35" t="s">
        <v>40</v>
      </c>
      <c r="BW35" t="s">
        <v>28</v>
      </c>
      <c r="BX35" t="s">
        <v>40</v>
      </c>
      <c r="BY35" t="s">
        <v>28</v>
      </c>
      <c r="BZ35" t="s">
        <v>40</v>
      </c>
      <c r="CA35" t="s">
        <v>198</v>
      </c>
      <c r="CB35" t="s">
        <v>37</v>
      </c>
      <c r="CC35">
        <v>797</v>
      </c>
      <c r="CD35" t="s">
        <v>30</v>
      </c>
      <c r="CE35" t="s">
        <v>968</v>
      </c>
      <c r="CF35">
        <v>0</v>
      </c>
      <c r="CG35" t="s">
        <v>99</v>
      </c>
      <c r="CH35">
        <v>1</v>
      </c>
      <c r="CI35" s="99">
        <v>2390</v>
      </c>
      <c r="CJ35" s="93">
        <v>41465</v>
      </c>
      <c r="CK35" s="99">
        <v>2390</v>
      </c>
      <c r="CL35" t="s">
        <v>574</v>
      </c>
      <c r="CM35" t="s">
        <v>574</v>
      </c>
      <c r="CN35" t="s">
        <v>574</v>
      </c>
      <c r="CO35" t="s">
        <v>574</v>
      </c>
      <c r="CP35" t="s">
        <v>574</v>
      </c>
      <c r="CQ35" t="s">
        <v>574</v>
      </c>
      <c r="CR35" t="s">
        <v>574</v>
      </c>
      <c r="CS35" t="s">
        <v>574</v>
      </c>
      <c r="CT35" t="s">
        <v>574</v>
      </c>
      <c r="CU35" t="s">
        <v>574</v>
      </c>
      <c r="CV35" t="s">
        <v>574</v>
      </c>
      <c r="CW35" t="s">
        <v>574</v>
      </c>
      <c r="CX35" t="s">
        <v>574</v>
      </c>
      <c r="CY35" t="s">
        <v>574</v>
      </c>
      <c r="CZ35" t="s">
        <v>574</v>
      </c>
      <c r="DA35" t="s">
        <v>574</v>
      </c>
      <c r="DB35" t="s">
        <v>574</v>
      </c>
      <c r="DC35" t="s">
        <v>574</v>
      </c>
      <c r="DD35">
        <v>0</v>
      </c>
      <c r="DE35" t="s">
        <v>970</v>
      </c>
      <c r="DF35">
        <v>0</v>
      </c>
      <c r="DG35" t="s">
        <v>970</v>
      </c>
      <c r="DH35">
        <v>0</v>
      </c>
      <c r="DI35" s="99">
        <v>0</v>
      </c>
      <c r="DJ35" s="99">
        <v>0</v>
      </c>
      <c r="DK35" s="99">
        <v>0</v>
      </c>
      <c r="DL35" s="99">
        <v>0</v>
      </c>
      <c r="DM35" s="99">
        <v>0</v>
      </c>
      <c r="DN35" s="99">
        <v>0</v>
      </c>
      <c r="DO35" s="99">
        <v>0</v>
      </c>
      <c r="DP35" s="99">
        <v>0</v>
      </c>
      <c r="DT35" s="100" t="s">
        <v>46</v>
      </c>
      <c r="DU35" t="s">
        <v>593</v>
      </c>
      <c r="DV35" t="s">
        <v>628</v>
      </c>
      <c r="DW35" t="s">
        <v>653</v>
      </c>
      <c r="DX35" t="s">
        <v>660</v>
      </c>
    </row>
    <row r="36" spans="1:128" x14ac:dyDescent="0.3">
      <c r="A36" s="92">
        <v>35</v>
      </c>
      <c r="B36">
        <v>2020035</v>
      </c>
      <c r="C36" t="s">
        <v>1115</v>
      </c>
      <c r="D36">
        <v>2175</v>
      </c>
      <c r="E36" t="s">
        <v>1111</v>
      </c>
      <c r="F36" t="s">
        <v>1112</v>
      </c>
      <c r="G36" t="s">
        <v>974</v>
      </c>
      <c r="H36" t="s">
        <v>590</v>
      </c>
      <c r="I36" t="s">
        <v>954</v>
      </c>
      <c r="J36" t="s">
        <v>955</v>
      </c>
      <c r="K36">
        <v>1</v>
      </c>
      <c r="L36" t="s">
        <v>956</v>
      </c>
      <c r="M36" t="s">
        <v>957</v>
      </c>
      <c r="N36" t="s">
        <v>42</v>
      </c>
      <c r="O36" t="s">
        <v>566</v>
      </c>
      <c r="P36">
        <v>0</v>
      </c>
      <c r="Q36" t="s">
        <v>27</v>
      </c>
      <c r="R36" t="s">
        <v>45</v>
      </c>
      <c r="S36" s="93" t="s">
        <v>960</v>
      </c>
      <c r="T36" t="s">
        <v>961</v>
      </c>
      <c r="U36" s="93">
        <v>33867</v>
      </c>
      <c r="V36" t="s">
        <v>27</v>
      </c>
      <c r="W36" t="s">
        <v>45</v>
      </c>
      <c r="X36">
        <v>0</v>
      </c>
      <c r="Y36">
        <v>0</v>
      </c>
      <c r="Z36" s="93">
        <v>41465</v>
      </c>
      <c r="AA36">
        <v>1000</v>
      </c>
      <c r="AB36">
        <v>1000</v>
      </c>
      <c r="AC36">
        <v>0</v>
      </c>
      <c r="AD36" s="103" t="s">
        <v>27</v>
      </c>
      <c r="AE36">
        <v>0</v>
      </c>
      <c r="AF36">
        <v>0</v>
      </c>
      <c r="AG36">
        <v>0</v>
      </c>
      <c r="AH36">
        <v>0</v>
      </c>
      <c r="AI36">
        <v>2</v>
      </c>
      <c r="AJ36">
        <v>2</v>
      </c>
      <c r="AK36">
        <v>0</v>
      </c>
      <c r="AL36">
        <v>1</v>
      </c>
      <c r="AM36">
        <v>5</v>
      </c>
      <c r="AN36" s="97">
        <v>3170</v>
      </c>
      <c r="AO36" t="s">
        <v>40</v>
      </c>
      <c r="AP36" t="s">
        <v>28</v>
      </c>
      <c r="AQ36" t="s">
        <v>40</v>
      </c>
      <c r="AR36" s="101">
        <v>1000000</v>
      </c>
      <c r="AS36" t="s">
        <v>124</v>
      </c>
      <c r="AT36" t="s">
        <v>962</v>
      </c>
      <c r="AU36" t="s">
        <v>963</v>
      </c>
      <c r="AV36" t="s">
        <v>304</v>
      </c>
      <c r="AW36" t="s">
        <v>964</v>
      </c>
      <c r="AX36">
        <v>0</v>
      </c>
      <c r="AY36" t="s">
        <v>124</v>
      </c>
      <c r="AZ36" t="s">
        <v>962</v>
      </c>
      <c r="BA36" t="s">
        <v>70</v>
      </c>
      <c r="BB36" t="s">
        <v>1116</v>
      </c>
      <c r="BC36" t="s">
        <v>28</v>
      </c>
      <c r="BD36" t="s">
        <v>40</v>
      </c>
      <c r="BE36" t="s">
        <v>28</v>
      </c>
      <c r="BF36" t="s">
        <v>40</v>
      </c>
      <c r="BG36" t="s">
        <v>28</v>
      </c>
      <c r="BH36" t="s">
        <v>40</v>
      </c>
      <c r="BI36" t="s">
        <v>28</v>
      </c>
      <c r="BJ36">
        <v>999</v>
      </c>
      <c r="BK36" t="s">
        <v>28</v>
      </c>
      <c r="BL36" t="s">
        <v>40</v>
      </c>
      <c r="BM36" t="s">
        <v>28</v>
      </c>
      <c r="BN36" t="s">
        <v>40</v>
      </c>
      <c r="BO36" t="s">
        <v>964</v>
      </c>
      <c r="BP36" t="s">
        <v>967</v>
      </c>
      <c r="BQ36" t="s">
        <v>28</v>
      </c>
      <c r="BR36" t="s">
        <v>40</v>
      </c>
      <c r="BS36" t="s">
        <v>28</v>
      </c>
      <c r="BT36" t="s">
        <v>40</v>
      </c>
      <c r="BU36" t="s">
        <v>28</v>
      </c>
      <c r="BV36" t="s">
        <v>40</v>
      </c>
      <c r="BW36" t="s">
        <v>28</v>
      </c>
      <c r="BX36" t="s">
        <v>40</v>
      </c>
      <c r="BY36" t="s">
        <v>28</v>
      </c>
      <c r="BZ36" t="s">
        <v>40</v>
      </c>
      <c r="CA36" t="s">
        <v>198</v>
      </c>
      <c r="CB36" t="s">
        <v>37</v>
      </c>
      <c r="CC36">
        <v>797</v>
      </c>
      <c r="CD36" t="s">
        <v>30</v>
      </c>
      <c r="CE36" t="s">
        <v>968</v>
      </c>
      <c r="CF36">
        <v>0</v>
      </c>
      <c r="CG36" t="s">
        <v>99</v>
      </c>
      <c r="CH36">
        <v>1</v>
      </c>
      <c r="CI36" s="99">
        <v>2213.64</v>
      </c>
      <c r="CJ36" s="93">
        <v>41465</v>
      </c>
      <c r="CK36" s="99">
        <v>2213.64</v>
      </c>
      <c r="CL36" t="s">
        <v>574</v>
      </c>
      <c r="CM36" t="s">
        <v>574</v>
      </c>
      <c r="CN36" t="s">
        <v>574</v>
      </c>
      <c r="CO36" t="s">
        <v>574</v>
      </c>
      <c r="CP36" t="s">
        <v>574</v>
      </c>
      <c r="CQ36" t="s">
        <v>574</v>
      </c>
      <c r="CR36" t="s">
        <v>574</v>
      </c>
      <c r="CS36" t="s">
        <v>574</v>
      </c>
      <c r="CT36" t="s">
        <v>574</v>
      </c>
      <c r="CU36" t="s">
        <v>574</v>
      </c>
      <c r="CV36" t="s">
        <v>574</v>
      </c>
      <c r="CW36" t="s">
        <v>574</v>
      </c>
      <c r="CX36" t="s">
        <v>574</v>
      </c>
      <c r="CY36" t="s">
        <v>574</v>
      </c>
      <c r="CZ36" t="s">
        <v>574</v>
      </c>
      <c r="DA36" t="s">
        <v>574</v>
      </c>
      <c r="DB36" t="s">
        <v>574</v>
      </c>
      <c r="DC36" t="s">
        <v>574</v>
      </c>
      <c r="DD36">
        <v>0</v>
      </c>
      <c r="DE36" t="s">
        <v>970</v>
      </c>
      <c r="DF36">
        <v>0</v>
      </c>
      <c r="DG36" t="s">
        <v>970</v>
      </c>
      <c r="DH36">
        <v>0</v>
      </c>
      <c r="DI36" s="99">
        <v>0</v>
      </c>
      <c r="DJ36" s="99">
        <v>0</v>
      </c>
      <c r="DK36" s="99">
        <v>0</v>
      </c>
      <c r="DL36" s="99">
        <v>0</v>
      </c>
      <c r="DM36" s="99">
        <v>0</v>
      </c>
      <c r="DN36" s="99">
        <v>0</v>
      </c>
      <c r="DO36" s="99">
        <v>0</v>
      </c>
      <c r="DP36" s="99">
        <v>0</v>
      </c>
      <c r="DT36" s="100" t="s">
        <v>46</v>
      </c>
      <c r="DU36" t="s">
        <v>593</v>
      </c>
      <c r="DV36" t="s">
        <v>629</v>
      </c>
      <c r="DW36" t="s">
        <v>653</v>
      </c>
      <c r="DX36" t="s">
        <v>671</v>
      </c>
    </row>
    <row r="37" spans="1:128" x14ac:dyDescent="0.3">
      <c r="A37" s="92">
        <v>36</v>
      </c>
      <c r="B37">
        <v>2020036</v>
      </c>
      <c r="C37" t="s">
        <v>1117</v>
      </c>
      <c r="D37">
        <v>2175</v>
      </c>
      <c r="E37" t="s">
        <v>1111</v>
      </c>
      <c r="F37" t="s">
        <v>1112</v>
      </c>
      <c r="G37" t="s">
        <v>974</v>
      </c>
      <c r="H37" t="s">
        <v>590</v>
      </c>
      <c r="I37" t="s">
        <v>954</v>
      </c>
      <c r="J37" t="s">
        <v>955</v>
      </c>
      <c r="K37">
        <v>1</v>
      </c>
      <c r="L37" t="s">
        <v>956</v>
      </c>
      <c r="M37" t="s">
        <v>957</v>
      </c>
      <c r="N37" t="s">
        <v>42</v>
      </c>
      <c r="O37" t="s">
        <v>566</v>
      </c>
      <c r="P37">
        <v>0</v>
      </c>
      <c r="Q37" t="s">
        <v>27</v>
      </c>
      <c r="R37" t="s">
        <v>45</v>
      </c>
      <c r="S37" s="93" t="s">
        <v>960</v>
      </c>
      <c r="T37" t="s">
        <v>961</v>
      </c>
      <c r="U37" s="93">
        <v>33867</v>
      </c>
      <c r="V37" t="s">
        <v>27</v>
      </c>
      <c r="W37" t="s">
        <v>45</v>
      </c>
      <c r="X37">
        <v>0</v>
      </c>
      <c r="Y37">
        <v>0</v>
      </c>
      <c r="Z37" s="93">
        <v>41465</v>
      </c>
      <c r="AA37">
        <v>1000</v>
      </c>
      <c r="AB37">
        <v>1000</v>
      </c>
      <c r="AC37">
        <v>0</v>
      </c>
      <c r="AD37" s="103" t="s">
        <v>27</v>
      </c>
      <c r="AE37">
        <v>0</v>
      </c>
      <c r="AF37">
        <v>0</v>
      </c>
      <c r="AG37">
        <v>0</v>
      </c>
      <c r="AH37">
        <v>0</v>
      </c>
      <c r="AI37">
        <v>0</v>
      </c>
      <c r="AJ37">
        <v>0</v>
      </c>
      <c r="AK37">
        <v>0</v>
      </c>
      <c r="AL37">
        <v>2</v>
      </c>
      <c r="AM37">
        <v>5</v>
      </c>
      <c r="AN37" s="97">
        <v>3330</v>
      </c>
      <c r="AO37" t="s">
        <v>40</v>
      </c>
      <c r="AP37" t="s">
        <v>28</v>
      </c>
      <c r="AQ37" t="s">
        <v>40</v>
      </c>
      <c r="AR37" s="101">
        <v>2600000</v>
      </c>
      <c r="AS37" t="s">
        <v>124</v>
      </c>
      <c r="AT37" t="s">
        <v>962</v>
      </c>
      <c r="AU37" t="s">
        <v>963</v>
      </c>
      <c r="AV37" t="s">
        <v>304</v>
      </c>
      <c r="AW37" t="s">
        <v>964</v>
      </c>
      <c r="AX37">
        <v>0</v>
      </c>
      <c r="AY37" t="s">
        <v>124</v>
      </c>
      <c r="AZ37" t="s">
        <v>962</v>
      </c>
      <c r="BA37" t="s">
        <v>965</v>
      </c>
      <c r="BB37" t="s">
        <v>966</v>
      </c>
      <c r="BC37" t="s">
        <v>28</v>
      </c>
      <c r="BD37" t="s">
        <v>40</v>
      </c>
      <c r="BE37" t="s">
        <v>28</v>
      </c>
      <c r="BF37" t="s">
        <v>40</v>
      </c>
      <c r="BG37" t="s">
        <v>28</v>
      </c>
      <c r="BH37" t="s">
        <v>40</v>
      </c>
      <c r="BI37" t="s">
        <v>28</v>
      </c>
      <c r="BJ37">
        <v>999</v>
      </c>
      <c r="BK37" t="s">
        <v>28</v>
      </c>
      <c r="BL37" t="s">
        <v>40</v>
      </c>
      <c r="BM37" t="s">
        <v>28</v>
      </c>
      <c r="BN37" t="s">
        <v>40</v>
      </c>
      <c r="BO37" t="s">
        <v>964</v>
      </c>
      <c r="BP37" t="s">
        <v>967</v>
      </c>
      <c r="BQ37" t="s">
        <v>28</v>
      </c>
      <c r="BR37" t="s">
        <v>40</v>
      </c>
      <c r="BS37" t="s">
        <v>28</v>
      </c>
      <c r="BT37" t="s">
        <v>40</v>
      </c>
      <c r="BU37" t="s">
        <v>28</v>
      </c>
      <c r="BV37" t="s">
        <v>40</v>
      </c>
      <c r="BW37" t="s">
        <v>28</v>
      </c>
      <c r="BX37" t="s">
        <v>40</v>
      </c>
      <c r="BY37" t="s">
        <v>28</v>
      </c>
      <c r="BZ37" t="s">
        <v>40</v>
      </c>
      <c r="CA37" t="s">
        <v>198</v>
      </c>
      <c r="CB37" t="s">
        <v>37</v>
      </c>
      <c r="CC37">
        <v>797</v>
      </c>
      <c r="CD37" t="s">
        <v>30</v>
      </c>
      <c r="CE37" t="s">
        <v>968</v>
      </c>
      <c r="CF37">
        <v>0</v>
      </c>
      <c r="CG37" t="s">
        <v>99</v>
      </c>
      <c r="CH37">
        <v>1</v>
      </c>
      <c r="CI37" s="99">
        <v>2040</v>
      </c>
      <c r="CJ37" s="93">
        <v>41465</v>
      </c>
      <c r="CK37" s="99">
        <v>2040</v>
      </c>
      <c r="CL37" t="s">
        <v>574</v>
      </c>
      <c r="CM37" t="s">
        <v>574</v>
      </c>
      <c r="CN37" t="s">
        <v>574</v>
      </c>
      <c r="CO37" t="s">
        <v>574</v>
      </c>
      <c r="CP37" t="s">
        <v>574</v>
      </c>
      <c r="CQ37" t="s">
        <v>574</v>
      </c>
      <c r="CR37" t="s">
        <v>574</v>
      </c>
      <c r="CS37" t="s">
        <v>574</v>
      </c>
      <c r="CT37" t="s">
        <v>574</v>
      </c>
      <c r="CU37" t="s">
        <v>574</v>
      </c>
      <c r="CV37" t="s">
        <v>574</v>
      </c>
      <c r="CW37" t="s">
        <v>574</v>
      </c>
      <c r="CX37" t="s">
        <v>574</v>
      </c>
      <c r="CY37" t="s">
        <v>574</v>
      </c>
      <c r="CZ37" t="s">
        <v>574</v>
      </c>
      <c r="DA37" t="s">
        <v>574</v>
      </c>
      <c r="DB37" t="s">
        <v>574</v>
      </c>
      <c r="DC37" t="s">
        <v>574</v>
      </c>
      <c r="DD37">
        <v>0</v>
      </c>
      <c r="DE37" t="s">
        <v>970</v>
      </c>
      <c r="DF37">
        <v>0</v>
      </c>
      <c r="DG37" t="s">
        <v>970</v>
      </c>
      <c r="DH37">
        <v>0</v>
      </c>
      <c r="DI37" s="99">
        <v>0</v>
      </c>
      <c r="DJ37" s="99">
        <v>0</v>
      </c>
      <c r="DK37" s="99">
        <v>0</v>
      </c>
      <c r="DL37" s="99">
        <v>0</v>
      </c>
      <c r="DM37" s="99">
        <v>0</v>
      </c>
      <c r="DN37" s="99">
        <v>0</v>
      </c>
      <c r="DO37" s="99">
        <v>0</v>
      </c>
      <c r="DP37" s="99">
        <v>0</v>
      </c>
      <c r="DT37" s="100" t="s">
        <v>46</v>
      </c>
      <c r="DU37" t="s">
        <v>593</v>
      </c>
      <c r="DV37" t="s">
        <v>630</v>
      </c>
      <c r="DW37" t="s">
        <v>653</v>
      </c>
      <c r="DX37" t="s">
        <v>671</v>
      </c>
    </row>
    <row r="38" spans="1:128" x14ac:dyDescent="0.3">
      <c r="A38" s="92">
        <v>37</v>
      </c>
      <c r="B38">
        <v>2020037</v>
      </c>
      <c r="C38" t="s">
        <v>1118</v>
      </c>
      <c r="D38">
        <v>3048</v>
      </c>
      <c r="E38" t="s">
        <v>1119</v>
      </c>
      <c r="F38" t="s">
        <v>1120</v>
      </c>
      <c r="G38" t="s">
        <v>1121</v>
      </c>
      <c r="H38" t="s">
        <v>590</v>
      </c>
      <c r="I38" t="s">
        <v>954</v>
      </c>
      <c r="J38" t="s">
        <v>955</v>
      </c>
      <c r="K38">
        <v>1</v>
      </c>
      <c r="L38" t="s">
        <v>956</v>
      </c>
      <c r="M38" t="s">
        <v>957</v>
      </c>
      <c r="N38" t="s">
        <v>958</v>
      </c>
      <c r="O38" t="s">
        <v>959</v>
      </c>
      <c r="P38">
        <v>0</v>
      </c>
      <c r="Q38" t="s">
        <v>27</v>
      </c>
      <c r="R38" t="s">
        <v>45</v>
      </c>
      <c r="S38" s="93" t="s">
        <v>960</v>
      </c>
      <c r="T38" t="s">
        <v>961</v>
      </c>
      <c r="U38" s="93">
        <v>37883</v>
      </c>
      <c r="V38" t="s">
        <v>27</v>
      </c>
      <c r="W38" t="s">
        <v>45</v>
      </c>
      <c r="X38">
        <v>0</v>
      </c>
      <c r="Y38">
        <v>0</v>
      </c>
      <c r="Z38" s="93">
        <v>44340</v>
      </c>
      <c r="AA38">
        <v>1000</v>
      </c>
      <c r="AB38">
        <v>1000</v>
      </c>
      <c r="AC38">
        <v>0</v>
      </c>
      <c r="AD38" s="103" t="s">
        <v>27</v>
      </c>
      <c r="AE38">
        <v>0</v>
      </c>
      <c r="AF38">
        <v>0</v>
      </c>
      <c r="AG38">
        <v>2</v>
      </c>
      <c r="AH38">
        <v>2</v>
      </c>
      <c r="AI38">
        <v>0</v>
      </c>
      <c r="AJ38">
        <v>0</v>
      </c>
      <c r="AK38">
        <v>0</v>
      </c>
      <c r="AL38">
        <v>2</v>
      </c>
      <c r="AM38">
        <v>5</v>
      </c>
      <c r="AN38" s="97">
        <v>1772</v>
      </c>
      <c r="AO38" t="s">
        <v>40</v>
      </c>
      <c r="AP38" t="s">
        <v>28</v>
      </c>
      <c r="AQ38" t="s">
        <v>40</v>
      </c>
      <c r="AR38" s="101">
        <v>2400000</v>
      </c>
      <c r="AS38" t="s">
        <v>124</v>
      </c>
      <c r="AT38" t="s">
        <v>962</v>
      </c>
      <c r="AU38" t="s">
        <v>963</v>
      </c>
      <c r="AV38" t="s">
        <v>304</v>
      </c>
      <c r="AW38" t="s">
        <v>964</v>
      </c>
      <c r="AX38">
        <v>0</v>
      </c>
      <c r="AY38" t="s">
        <v>124</v>
      </c>
      <c r="AZ38" t="s">
        <v>962</v>
      </c>
      <c r="BA38" t="s">
        <v>65</v>
      </c>
      <c r="BB38" t="s">
        <v>1122</v>
      </c>
      <c r="BC38" t="s">
        <v>28</v>
      </c>
      <c r="BD38" t="s">
        <v>40</v>
      </c>
      <c r="BE38" t="s">
        <v>28</v>
      </c>
      <c r="BF38" t="s">
        <v>40</v>
      </c>
      <c r="BG38" t="s">
        <v>28</v>
      </c>
      <c r="BH38" t="s">
        <v>40</v>
      </c>
      <c r="BI38" t="s">
        <v>28</v>
      </c>
      <c r="BJ38">
        <v>999</v>
      </c>
      <c r="BK38" t="s">
        <v>28</v>
      </c>
      <c r="BL38" t="s">
        <v>40</v>
      </c>
      <c r="BM38" t="s">
        <v>28</v>
      </c>
      <c r="BN38" t="s">
        <v>40</v>
      </c>
      <c r="BO38" t="s">
        <v>964</v>
      </c>
      <c r="BP38" t="s">
        <v>967</v>
      </c>
      <c r="BQ38" t="s">
        <v>28</v>
      </c>
      <c r="BR38" t="s">
        <v>40</v>
      </c>
      <c r="BS38" t="s">
        <v>28</v>
      </c>
      <c r="BT38" t="s">
        <v>40</v>
      </c>
      <c r="BU38" t="s">
        <v>28</v>
      </c>
      <c r="BV38" t="s">
        <v>40</v>
      </c>
      <c r="BW38" t="s">
        <v>28</v>
      </c>
      <c r="BX38" t="s">
        <v>40</v>
      </c>
      <c r="BY38" t="s">
        <v>28</v>
      </c>
      <c r="BZ38" t="s">
        <v>40</v>
      </c>
      <c r="CA38" t="s">
        <v>198</v>
      </c>
      <c r="CB38" t="s">
        <v>37</v>
      </c>
      <c r="CC38">
        <v>876</v>
      </c>
      <c r="CD38" t="s">
        <v>30</v>
      </c>
      <c r="CE38" t="s">
        <v>968</v>
      </c>
      <c r="CF38">
        <v>0</v>
      </c>
      <c r="CG38" t="s">
        <v>99</v>
      </c>
      <c r="CH38">
        <v>1</v>
      </c>
      <c r="CI38" s="99">
        <v>2177.27</v>
      </c>
      <c r="CJ38" s="93">
        <v>44340</v>
      </c>
      <c r="CK38" s="99">
        <v>2177.27</v>
      </c>
      <c r="CL38" t="s">
        <v>574</v>
      </c>
      <c r="CM38" t="s">
        <v>574</v>
      </c>
      <c r="CN38" t="s">
        <v>574</v>
      </c>
      <c r="CO38" t="s">
        <v>574</v>
      </c>
      <c r="CP38" t="s">
        <v>574</v>
      </c>
      <c r="CQ38" t="s">
        <v>574</v>
      </c>
      <c r="CR38" t="s">
        <v>574</v>
      </c>
      <c r="CS38" t="s">
        <v>574</v>
      </c>
      <c r="CT38" t="s">
        <v>574</v>
      </c>
      <c r="CU38" t="s">
        <v>574</v>
      </c>
      <c r="CV38" t="s">
        <v>574</v>
      </c>
      <c r="CW38" t="s">
        <v>574</v>
      </c>
      <c r="CX38" t="s">
        <v>574</v>
      </c>
      <c r="CY38" t="s">
        <v>574</v>
      </c>
      <c r="CZ38" t="s">
        <v>574</v>
      </c>
      <c r="DA38" t="s">
        <v>574</v>
      </c>
      <c r="DB38" t="s">
        <v>574</v>
      </c>
      <c r="DC38" t="s">
        <v>574</v>
      </c>
      <c r="DD38">
        <v>0</v>
      </c>
      <c r="DE38" t="s">
        <v>970</v>
      </c>
      <c r="DF38">
        <v>0</v>
      </c>
      <c r="DG38" t="s">
        <v>970</v>
      </c>
      <c r="DH38">
        <v>0</v>
      </c>
      <c r="DI38" s="99">
        <v>0</v>
      </c>
      <c r="DJ38" s="99">
        <v>0</v>
      </c>
      <c r="DK38" s="99">
        <v>0</v>
      </c>
      <c r="DL38" s="99">
        <v>0</v>
      </c>
      <c r="DM38" s="99">
        <v>0</v>
      </c>
      <c r="DN38" s="99">
        <v>0</v>
      </c>
      <c r="DO38" s="99">
        <v>0</v>
      </c>
      <c r="DP38" s="99">
        <v>0</v>
      </c>
      <c r="DT38" s="100" t="s">
        <v>46</v>
      </c>
      <c r="DU38" t="s">
        <v>593</v>
      </c>
      <c r="DV38" t="s">
        <v>631</v>
      </c>
      <c r="DW38" t="s">
        <v>653</v>
      </c>
      <c r="DX38" t="s">
        <v>681</v>
      </c>
    </row>
    <row r="39" spans="1:128" x14ac:dyDescent="0.3">
      <c r="A39" s="92">
        <v>38</v>
      </c>
      <c r="B39">
        <v>2020038</v>
      </c>
      <c r="C39" t="s">
        <v>1123</v>
      </c>
      <c r="D39">
        <v>3036</v>
      </c>
      <c r="E39" t="s">
        <v>1124</v>
      </c>
      <c r="F39" t="s">
        <v>1125</v>
      </c>
      <c r="G39" t="s">
        <v>1126</v>
      </c>
      <c r="H39" t="s">
        <v>590</v>
      </c>
      <c r="I39" t="s">
        <v>954</v>
      </c>
      <c r="J39" t="s">
        <v>955</v>
      </c>
      <c r="K39">
        <v>1</v>
      </c>
      <c r="L39" t="s">
        <v>956</v>
      </c>
      <c r="M39" t="s">
        <v>957</v>
      </c>
      <c r="N39" t="s">
        <v>958</v>
      </c>
      <c r="O39" t="s">
        <v>959</v>
      </c>
      <c r="P39">
        <v>0</v>
      </c>
      <c r="Q39" t="s">
        <v>27</v>
      </c>
      <c r="R39" t="s">
        <v>45</v>
      </c>
      <c r="S39" s="93" t="s">
        <v>960</v>
      </c>
      <c r="T39" t="s">
        <v>961</v>
      </c>
      <c r="U39" s="93">
        <v>17382</v>
      </c>
      <c r="V39" t="s">
        <v>25</v>
      </c>
      <c r="W39" t="s">
        <v>46</v>
      </c>
      <c r="X39">
        <v>0</v>
      </c>
      <c r="Y39">
        <v>0</v>
      </c>
      <c r="Z39" s="93">
        <v>44412</v>
      </c>
      <c r="AA39">
        <v>1000</v>
      </c>
      <c r="AB39">
        <v>1000</v>
      </c>
      <c r="AC39">
        <v>0</v>
      </c>
      <c r="AD39" s="103" t="s">
        <v>27</v>
      </c>
      <c r="AE39">
        <v>0</v>
      </c>
      <c r="AF39">
        <v>0</v>
      </c>
      <c r="AG39">
        <v>1</v>
      </c>
      <c r="AH39">
        <v>1</v>
      </c>
      <c r="AI39">
        <v>1</v>
      </c>
      <c r="AJ39">
        <v>1</v>
      </c>
      <c r="AK39">
        <v>0</v>
      </c>
      <c r="AL39">
        <v>0</v>
      </c>
      <c r="AM39">
        <v>5</v>
      </c>
      <c r="AN39" s="97">
        <v>7507</v>
      </c>
      <c r="AO39" t="s">
        <v>40</v>
      </c>
      <c r="AP39" t="s">
        <v>28</v>
      </c>
      <c r="AQ39" t="s">
        <v>40</v>
      </c>
      <c r="AR39" s="101">
        <v>2500000</v>
      </c>
      <c r="AS39" t="s">
        <v>124</v>
      </c>
      <c r="AT39" t="s">
        <v>962</v>
      </c>
      <c r="AU39" t="s">
        <v>963</v>
      </c>
      <c r="AV39" t="s">
        <v>304</v>
      </c>
      <c r="AW39" t="s">
        <v>964</v>
      </c>
      <c r="AX39">
        <v>0</v>
      </c>
      <c r="AY39" t="s">
        <v>124</v>
      </c>
      <c r="AZ39" t="s">
        <v>962</v>
      </c>
      <c r="BA39" t="s">
        <v>1127</v>
      </c>
      <c r="BB39" t="s">
        <v>40</v>
      </c>
      <c r="BC39" t="s">
        <v>28</v>
      </c>
      <c r="BD39" t="s">
        <v>40</v>
      </c>
      <c r="BE39" t="s">
        <v>28</v>
      </c>
      <c r="BF39" t="s">
        <v>40</v>
      </c>
      <c r="BG39" t="s">
        <v>28</v>
      </c>
      <c r="BH39" t="s">
        <v>40</v>
      </c>
      <c r="BI39" t="s">
        <v>28</v>
      </c>
      <c r="BJ39">
        <v>999</v>
      </c>
      <c r="BK39" t="s">
        <v>28</v>
      </c>
      <c r="BL39" t="s">
        <v>40</v>
      </c>
      <c r="BM39" t="s">
        <v>28</v>
      </c>
      <c r="BN39" t="s">
        <v>40</v>
      </c>
      <c r="BO39" t="s">
        <v>964</v>
      </c>
      <c r="BP39" t="s">
        <v>967</v>
      </c>
      <c r="BQ39" t="s">
        <v>28</v>
      </c>
      <c r="BR39" t="s">
        <v>40</v>
      </c>
      <c r="BS39" t="s">
        <v>28</v>
      </c>
      <c r="BT39" t="s">
        <v>40</v>
      </c>
      <c r="BU39" t="s">
        <v>28</v>
      </c>
      <c r="BV39" t="s">
        <v>40</v>
      </c>
      <c r="BW39" t="s">
        <v>28</v>
      </c>
      <c r="BX39" t="s">
        <v>40</v>
      </c>
      <c r="BY39" t="s">
        <v>28</v>
      </c>
      <c r="BZ39" t="s">
        <v>40</v>
      </c>
      <c r="CA39" t="s">
        <v>198</v>
      </c>
      <c r="CB39" t="s">
        <v>37</v>
      </c>
      <c r="CC39">
        <v>865</v>
      </c>
      <c r="CD39" t="s">
        <v>30</v>
      </c>
      <c r="CE39" t="s">
        <v>968</v>
      </c>
      <c r="CF39">
        <v>0</v>
      </c>
      <c r="CG39" t="s">
        <v>99</v>
      </c>
      <c r="CH39">
        <v>1</v>
      </c>
      <c r="CI39" s="99">
        <v>973.64</v>
      </c>
      <c r="CJ39" s="93">
        <v>44412</v>
      </c>
      <c r="CK39" s="99">
        <v>973.64</v>
      </c>
      <c r="CL39" t="s">
        <v>574</v>
      </c>
      <c r="CM39" t="s">
        <v>574</v>
      </c>
      <c r="CN39" t="s">
        <v>574</v>
      </c>
      <c r="CO39" t="s">
        <v>574</v>
      </c>
      <c r="CP39" t="s">
        <v>101</v>
      </c>
      <c r="CQ39" t="s">
        <v>922</v>
      </c>
      <c r="CR39" t="s">
        <v>574</v>
      </c>
      <c r="CS39" t="s">
        <v>574</v>
      </c>
      <c r="CT39" t="s">
        <v>574</v>
      </c>
      <c r="CU39" t="s">
        <v>574</v>
      </c>
      <c r="CV39" t="s">
        <v>574</v>
      </c>
      <c r="CW39" t="s">
        <v>574</v>
      </c>
      <c r="CX39" t="s">
        <v>574</v>
      </c>
      <c r="CY39" t="s">
        <v>574</v>
      </c>
      <c r="CZ39" t="s">
        <v>830</v>
      </c>
      <c r="DA39" t="s">
        <v>932</v>
      </c>
      <c r="DB39" t="s">
        <v>574</v>
      </c>
      <c r="DC39" t="s">
        <v>574</v>
      </c>
      <c r="DD39">
        <v>0</v>
      </c>
      <c r="DE39" t="s">
        <v>970</v>
      </c>
      <c r="DF39">
        <v>0</v>
      </c>
      <c r="DG39">
        <v>50000</v>
      </c>
      <c r="DH39">
        <v>50000</v>
      </c>
      <c r="DI39" s="99">
        <v>0</v>
      </c>
      <c r="DJ39" s="99">
        <v>0</v>
      </c>
      <c r="DK39" s="99">
        <v>0</v>
      </c>
      <c r="DL39" s="99">
        <v>0</v>
      </c>
      <c r="DM39" s="99">
        <v>0</v>
      </c>
      <c r="DN39" s="99">
        <v>0</v>
      </c>
      <c r="DO39" s="99">
        <v>25</v>
      </c>
      <c r="DP39" s="99">
        <v>125</v>
      </c>
      <c r="DT39" s="100" t="s">
        <v>46</v>
      </c>
      <c r="DU39" t="s">
        <v>593</v>
      </c>
      <c r="DV39" t="s">
        <v>632</v>
      </c>
      <c r="DW39" t="s">
        <v>653</v>
      </c>
      <c r="DX39" t="s">
        <v>672</v>
      </c>
    </row>
    <row r="40" spans="1:128" x14ac:dyDescent="0.3">
      <c r="A40" s="92">
        <v>39</v>
      </c>
      <c r="B40">
        <v>2020039</v>
      </c>
      <c r="C40" t="s">
        <v>1128</v>
      </c>
      <c r="D40">
        <v>2919</v>
      </c>
      <c r="E40" t="s">
        <v>1129</v>
      </c>
      <c r="F40" t="s">
        <v>1130</v>
      </c>
      <c r="G40" t="s">
        <v>1131</v>
      </c>
      <c r="H40" t="s">
        <v>590</v>
      </c>
      <c r="I40" t="s">
        <v>954</v>
      </c>
      <c r="J40" t="s">
        <v>955</v>
      </c>
      <c r="K40">
        <v>1</v>
      </c>
      <c r="L40" t="s">
        <v>956</v>
      </c>
      <c r="M40" t="s">
        <v>957</v>
      </c>
      <c r="N40" t="s">
        <v>42</v>
      </c>
      <c r="O40" t="s">
        <v>566</v>
      </c>
      <c r="P40">
        <v>0</v>
      </c>
      <c r="Q40" t="s">
        <v>27</v>
      </c>
      <c r="R40" t="s">
        <v>45</v>
      </c>
      <c r="S40" s="93" t="s">
        <v>960</v>
      </c>
      <c r="T40" t="s">
        <v>961</v>
      </c>
      <c r="U40" s="93">
        <v>21310</v>
      </c>
      <c r="V40" t="s">
        <v>25</v>
      </c>
      <c r="W40" t="s">
        <v>46</v>
      </c>
      <c r="X40">
        <v>0</v>
      </c>
      <c r="Y40">
        <v>0</v>
      </c>
      <c r="Z40" s="93">
        <v>41893</v>
      </c>
      <c r="AA40" t="s">
        <v>975</v>
      </c>
      <c r="AB40">
        <v>0</v>
      </c>
      <c r="AC40">
        <v>0</v>
      </c>
      <c r="AD40" s="103" t="s">
        <v>27</v>
      </c>
      <c r="AE40">
        <v>0</v>
      </c>
      <c r="AF40">
        <v>0</v>
      </c>
      <c r="AG40">
        <v>2</v>
      </c>
      <c r="AH40">
        <v>2</v>
      </c>
      <c r="AI40">
        <v>2</v>
      </c>
      <c r="AJ40">
        <v>2</v>
      </c>
      <c r="AK40">
        <v>0</v>
      </c>
      <c r="AL40">
        <v>0</v>
      </c>
      <c r="AM40">
        <v>5</v>
      </c>
      <c r="AN40" s="97">
        <v>7102</v>
      </c>
      <c r="AO40" t="s">
        <v>40</v>
      </c>
      <c r="AP40" t="s">
        <v>28</v>
      </c>
      <c r="AQ40" t="s">
        <v>40</v>
      </c>
      <c r="AR40" s="101">
        <v>2900000</v>
      </c>
      <c r="AS40" t="s">
        <v>137</v>
      </c>
      <c r="AT40" t="s">
        <v>1002</v>
      </c>
      <c r="AU40" t="s">
        <v>963</v>
      </c>
      <c r="AV40" t="s">
        <v>304</v>
      </c>
      <c r="AW40" t="s">
        <v>964</v>
      </c>
      <c r="AX40">
        <v>0</v>
      </c>
      <c r="AY40" t="s">
        <v>124</v>
      </c>
      <c r="AZ40" t="s">
        <v>962</v>
      </c>
      <c r="BA40" t="s">
        <v>965</v>
      </c>
      <c r="BB40" t="s">
        <v>966</v>
      </c>
      <c r="BC40" t="s">
        <v>28</v>
      </c>
      <c r="BD40" t="s">
        <v>40</v>
      </c>
      <c r="BE40" t="s">
        <v>28</v>
      </c>
      <c r="BF40" t="s">
        <v>40</v>
      </c>
      <c r="BG40" t="s">
        <v>28</v>
      </c>
      <c r="BH40" t="s">
        <v>40</v>
      </c>
      <c r="BI40" t="s">
        <v>28</v>
      </c>
      <c r="BJ40">
        <v>999</v>
      </c>
      <c r="BK40" t="s">
        <v>28</v>
      </c>
      <c r="BL40" t="s">
        <v>40</v>
      </c>
      <c r="BM40" t="s">
        <v>28</v>
      </c>
      <c r="BN40" t="s">
        <v>40</v>
      </c>
      <c r="BO40" t="s">
        <v>964</v>
      </c>
      <c r="BP40" t="s">
        <v>967</v>
      </c>
      <c r="BQ40" t="s">
        <v>28</v>
      </c>
      <c r="BR40" t="s">
        <v>40</v>
      </c>
      <c r="BS40" t="s">
        <v>28</v>
      </c>
      <c r="BT40" t="s">
        <v>40</v>
      </c>
      <c r="BU40" t="s">
        <v>28</v>
      </c>
      <c r="BV40" t="s">
        <v>40</v>
      </c>
      <c r="BW40" t="s">
        <v>28</v>
      </c>
      <c r="BX40" t="s">
        <v>40</v>
      </c>
      <c r="BY40" t="s">
        <v>28</v>
      </c>
      <c r="BZ40" t="s">
        <v>40</v>
      </c>
      <c r="CA40" t="s">
        <v>198</v>
      </c>
      <c r="CB40" t="s">
        <v>37</v>
      </c>
      <c r="CC40">
        <v>881</v>
      </c>
      <c r="CD40" t="s">
        <v>30</v>
      </c>
      <c r="CE40" t="s">
        <v>968</v>
      </c>
      <c r="CF40">
        <v>0</v>
      </c>
      <c r="CG40" t="s">
        <v>99</v>
      </c>
      <c r="CH40">
        <v>1</v>
      </c>
      <c r="CI40" s="99">
        <v>548.17999999999995</v>
      </c>
      <c r="CJ40" s="93">
        <v>41893</v>
      </c>
      <c r="CK40" s="99">
        <v>548.17999999999995</v>
      </c>
      <c r="CL40" t="s">
        <v>574</v>
      </c>
      <c r="CM40" t="s">
        <v>574</v>
      </c>
      <c r="CN40" t="s">
        <v>574</v>
      </c>
      <c r="CO40" t="s">
        <v>574</v>
      </c>
      <c r="CP40" t="s">
        <v>574</v>
      </c>
      <c r="CQ40" t="s">
        <v>574</v>
      </c>
      <c r="CR40" t="s">
        <v>574</v>
      </c>
      <c r="CS40" t="s">
        <v>574</v>
      </c>
      <c r="CT40" t="s">
        <v>574</v>
      </c>
      <c r="CU40" t="s">
        <v>574</v>
      </c>
      <c r="CV40" t="s">
        <v>574</v>
      </c>
      <c r="CW40" t="s">
        <v>574</v>
      </c>
      <c r="CX40" t="s">
        <v>574</v>
      </c>
      <c r="CY40" t="s">
        <v>574</v>
      </c>
      <c r="CZ40" t="s">
        <v>574</v>
      </c>
      <c r="DA40" t="s">
        <v>574</v>
      </c>
      <c r="DB40" t="s">
        <v>574</v>
      </c>
      <c r="DC40" t="s">
        <v>574</v>
      </c>
      <c r="DD40">
        <v>0</v>
      </c>
      <c r="DE40" t="s">
        <v>970</v>
      </c>
      <c r="DF40">
        <v>0</v>
      </c>
      <c r="DG40" t="s">
        <v>970</v>
      </c>
      <c r="DH40">
        <v>0</v>
      </c>
      <c r="DI40" s="99">
        <v>0</v>
      </c>
      <c r="DJ40" s="99">
        <v>0</v>
      </c>
      <c r="DK40" s="99">
        <v>0</v>
      </c>
      <c r="DL40" s="99">
        <v>0</v>
      </c>
      <c r="DM40" s="99">
        <v>0</v>
      </c>
      <c r="DN40" s="99">
        <v>0</v>
      </c>
      <c r="DO40" s="99">
        <v>0</v>
      </c>
      <c r="DP40" s="99">
        <v>0</v>
      </c>
      <c r="DT40" s="100" t="s">
        <v>46</v>
      </c>
      <c r="DU40" t="s">
        <v>593</v>
      </c>
      <c r="DV40" t="s">
        <v>633</v>
      </c>
      <c r="DW40" t="s">
        <v>653</v>
      </c>
      <c r="DX40" t="s">
        <v>673</v>
      </c>
    </row>
    <row r="41" spans="1:128" x14ac:dyDescent="0.3">
      <c r="A41" s="92">
        <v>40</v>
      </c>
      <c r="B41">
        <v>2020040</v>
      </c>
      <c r="C41" t="s">
        <v>1132</v>
      </c>
      <c r="D41">
        <v>3001</v>
      </c>
      <c r="E41" t="s">
        <v>1133</v>
      </c>
      <c r="F41" t="s">
        <v>1134</v>
      </c>
      <c r="G41" t="s">
        <v>1135</v>
      </c>
      <c r="H41" t="s">
        <v>590</v>
      </c>
      <c r="I41" t="s">
        <v>954</v>
      </c>
      <c r="J41" t="s">
        <v>955</v>
      </c>
      <c r="K41">
        <v>1</v>
      </c>
      <c r="L41" t="s">
        <v>956</v>
      </c>
      <c r="M41" t="s">
        <v>957</v>
      </c>
      <c r="N41" t="s">
        <v>958</v>
      </c>
      <c r="O41" t="s">
        <v>959</v>
      </c>
      <c r="P41">
        <v>0</v>
      </c>
      <c r="Q41" t="s">
        <v>27</v>
      </c>
      <c r="R41" t="s">
        <v>45</v>
      </c>
      <c r="S41" s="93" t="s">
        <v>960</v>
      </c>
      <c r="T41" t="s">
        <v>961</v>
      </c>
      <c r="U41" s="93">
        <v>37064</v>
      </c>
      <c r="V41" t="s">
        <v>27</v>
      </c>
      <c r="W41" t="s">
        <v>45</v>
      </c>
      <c r="X41">
        <v>0</v>
      </c>
      <c r="Y41">
        <v>0</v>
      </c>
      <c r="Z41" s="93">
        <v>41871</v>
      </c>
      <c r="AA41">
        <v>1000</v>
      </c>
      <c r="AB41">
        <v>1000</v>
      </c>
      <c r="AC41">
        <v>0</v>
      </c>
      <c r="AD41" s="103" t="s">
        <v>27</v>
      </c>
      <c r="AE41">
        <v>0</v>
      </c>
      <c r="AF41">
        <v>0</v>
      </c>
      <c r="AG41">
        <v>1</v>
      </c>
      <c r="AH41">
        <v>1</v>
      </c>
      <c r="AI41">
        <v>2</v>
      </c>
      <c r="AJ41">
        <v>2</v>
      </c>
      <c r="AK41">
        <v>0</v>
      </c>
      <c r="AL41">
        <v>0</v>
      </c>
      <c r="AM41">
        <v>5</v>
      </c>
      <c r="AN41" s="97">
        <v>7525</v>
      </c>
      <c r="AO41" t="s">
        <v>40</v>
      </c>
      <c r="AP41" t="s">
        <v>28</v>
      </c>
      <c r="AQ41" t="s">
        <v>40</v>
      </c>
      <c r="AR41" s="101">
        <v>1300000</v>
      </c>
      <c r="AS41" t="s">
        <v>117</v>
      </c>
      <c r="AT41" t="s">
        <v>1007</v>
      </c>
      <c r="AU41" t="s">
        <v>963</v>
      </c>
      <c r="AV41" t="s">
        <v>304</v>
      </c>
      <c r="AW41" t="s">
        <v>964</v>
      </c>
      <c r="AX41">
        <v>0</v>
      </c>
      <c r="AY41" t="s">
        <v>124</v>
      </c>
      <c r="AZ41" t="s">
        <v>962</v>
      </c>
      <c r="BA41" t="s">
        <v>965</v>
      </c>
      <c r="BB41" t="s">
        <v>966</v>
      </c>
      <c r="BC41" t="s">
        <v>28</v>
      </c>
      <c r="BD41" t="s">
        <v>40</v>
      </c>
      <c r="BE41" t="s">
        <v>28</v>
      </c>
      <c r="BF41" t="s">
        <v>40</v>
      </c>
      <c r="BG41" t="s">
        <v>28</v>
      </c>
      <c r="BH41" t="s">
        <v>40</v>
      </c>
      <c r="BI41" t="s">
        <v>28</v>
      </c>
      <c r="BJ41">
        <v>999</v>
      </c>
      <c r="BK41" t="s">
        <v>28</v>
      </c>
      <c r="BL41" t="s">
        <v>40</v>
      </c>
      <c r="BM41" t="s">
        <v>28</v>
      </c>
      <c r="BN41" t="s">
        <v>40</v>
      </c>
      <c r="BO41" t="s">
        <v>964</v>
      </c>
      <c r="BP41" t="s">
        <v>967</v>
      </c>
      <c r="BQ41" t="s">
        <v>28</v>
      </c>
      <c r="BR41" t="s">
        <v>40</v>
      </c>
      <c r="BS41" t="s">
        <v>28</v>
      </c>
      <c r="BT41" t="s">
        <v>40</v>
      </c>
      <c r="BU41" t="s">
        <v>28</v>
      </c>
      <c r="BV41" t="s">
        <v>40</v>
      </c>
      <c r="BW41" t="s">
        <v>28</v>
      </c>
      <c r="BX41" t="s">
        <v>40</v>
      </c>
      <c r="BY41" t="s">
        <v>28</v>
      </c>
      <c r="BZ41" t="s">
        <v>40</v>
      </c>
      <c r="CA41" t="s">
        <v>198</v>
      </c>
      <c r="CB41" t="s">
        <v>37</v>
      </c>
      <c r="CC41">
        <v>850</v>
      </c>
      <c r="CD41" t="s">
        <v>30</v>
      </c>
      <c r="CE41" t="s">
        <v>968</v>
      </c>
      <c r="CF41">
        <v>0</v>
      </c>
      <c r="CG41" t="s">
        <v>99</v>
      </c>
      <c r="CH41">
        <v>1</v>
      </c>
      <c r="CI41" s="99">
        <v>1638.18</v>
      </c>
      <c r="CJ41" s="93">
        <v>41871</v>
      </c>
      <c r="CK41" s="99">
        <v>1638.18</v>
      </c>
      <c r="CL41" t="s">
        <v>574</v>
      </c>
      <c r="CM41" t="s">
        <v>574</v>
      </c>
      <c r="CN41" t="s">
        <v>574</v>
      </c>
      <c r="CO41" t="s">
        <v>574</v>
      </c>
      <c r="CP41" t="s">
        <v>574</v>
      </c>
      <c r="CQ41" t="s">
        <v>574</v>
      </c>
      <c r="CR41" t="s">
        <v>574</v>
      </c>
      <c r="CS41" t="s">
        <v>574</v>
      </c>
      <c r="CT41" t="s">
        <v>574</v>
      </c>
      <c r="CU41" t="s">
        <v>574</v>
      </c>
      <c r="CV41" t="s">
        <v>574</v>
      </c>
      <c r="CW41" t="s">
        <v>574</v>
      </c>
      <c r="CX41" t="s">
        <v>574</v>
      </c>
      <c r="CY41" t="s">
        <v>574</v>
      </c>
      <c r="CZ41" t="s">
        <v>574</v>
      </c>
      <c r="DA41" t="s">
        <v>574</v>
      </c>
      <c r="DB41" t="s">
        <v>574</v>
      </c>
      <c r="DC41" t="s">
        <v>574</v>
      </c>
      <c r="DD41">
        <v>0</v>
      </c>
      <c r="DE41" t="s">
        <v>970</v>
      </c>
      <c r="DF41">
        <v>0</v>
      </c>
      <c r="DG41" t="s">
        <v>970</v>
      </c>
      <c r="DH41">
        <v>0</v>
      </c>
      <c r="DI41" s="99">
        <v>0</v>
      </c>
      <c r="DJ41" s="99">
        <v>0</v>
      </c>
      <c r="DK41" s="99">
        <v>0</v>
      </c>
      <c r="DL41" s="99">
        <v>0</v>
      </c>
      <c r="DM41" s="99">
        <v>0</v>
      </c>
      <c r="DN41" s="99">
        <v>0</v>
      </c>
      <c r="DO41" s="99">
        <v>0</v>
      </c>
      <c r="DP41" s="99">
        <v>0</v>
      </c>
      <c r="DT41" s="100" t="s">
        <v>46</v>
      </c>
      <c r="DU41" t="s">
        <v>593</v>
      </c>
      <c r="DV41" t="s">
        <v>634</v>
      </c>
      <c r="DW41" t="s">
        <v>653</v>
      </c>
      <c r="DX41" t="s">
        <v>674</v>
      </c>
    </row>
    <row r="42" spans="1:128" x14ac:dyDescent="0.3">
      <c r="A42" s="92">
        <v>41</v>
      </c>
      <c r="B42">
        <v>2020041</v>
      </c>
      <c r="C42" t="s">
        <v>1136</v>
      </c>
      <c r="D42">
        <v>2590</v>
      </c>
      <c r="E42" t="s">
        <v>1137</v>
      </c>
      <c r="F42" t="s">
        <v>1138</v>
      </c>
      <c r="G42" t="s">
        <v>1139</v>
      </c>
      <c r="H42" t="s">
        <v>590</v>
      </c>
      <c r="I42" t="s">
        <v>954</v>
      </c>
      <c r="J42" t="s">
        <v>955</v>
      </c>
      <c r="K42">
        <v>1</v>
      </c>
      <c r="L42" t="s">
        <v>956</v>
      </c>
      <c r="M42" t="s">
        <v>957</v>
      </c>
      <c r="N42" t="s">
        <v>42</v>
      </c>
      <c r="O42" t="s">
        <v>566</v>
      </c>
      <c r="P42">
        <v>0</v>
      </c>
      <c r="Q42" t="s">
        <v>27</v>
      </c>
      <c r="R42" t="s">
        <v>45</v>
      </c>
      <c r="S42" s="93" t="s">
        <v>960</v>
      </c>
      <c r="T42" t="s">
        <v>961</v>
      </c>
      <c r="U42" s="93">
        <v>11380</v>
      </c>
      <c r="V42" t="s">
        <v>25</v>
      </c>
      <c r="W42" t="s">
        <v>46</v>
      </c>
      <c r="X42">
        <v>0</v>
      </c>
      <c r="Y42">
        <v>0</v>
      </c>
      <c r="Z42" s="93">
        <v>41275</v>
      </c>
      <c r="AA42" t="s">
        <v>975</v>
      </c>
      <c r="AB42">
        <v>0</v>
      </c>
      <c r="AC42">
        <v>0</v>
      </c>
      <c r="AD42" s="103">
        <v>1000</v>
      </c>
      <c r="AE42">
        <v>1000</v>
      </c>
      <c r="AF42">
        <v>0</v>
      </c>
      <c r="AG42">
        <v>2</v>
      </c>
      <c r="AH42">
        <v>2</v>
      </c>
      <c r="AI42">
        <v>2</v>
      </c>
      <c r="AJ42">
        <v>2</v>
      </c>
      <c r="AK42">
        <v>0</v>
      </c>
      <c r="AL42">
        <v>1</v>
      </c>
      <c r="AM42">
        <v>5</v>
      </c>
      <c r="AN42" s="97">
        <v>7645</v>
      </c>
      <c r="AO42" t="s">
        <v>40</v>
      </c>
      <c r="AP42" t="s">
        <v>28</v>
      </c>
      <c r="AQ42" t="s">
        <v>40</v>
      </c>
      <c r="AR42" s="101">
        <v>80000000</v>
      </c>
      <c r="AS42" t="s">
        <v>124</v>
      </c>
      <c r="AT42" t="s">
        <v>962</v>
      </c>
      <c r="AU42" t="s">
        <v>963</v>
      </c>
      <c r="AV42" t="s">
        <v>304</v>
      </c>
      <c r="AW42" t="s">
        <v>964</v>
      </c>
      <c r="AX42">
        <v>0</v>
      </c>
      <c r="AY42" t="s">
        <v>110</v>
      </c>
      <c r="AZ42" t="s">
        <v>1059</v>
      </c>
      <c r="BA42" t="s">
        <v>1108</v>
      </c>
      <c r="BB42" t="s">
        <v>1109</v>
      </c>
      <c r="BC42" t="s">
        <v>28</v>
      </c>
      <c r="BD42" t="s">
        <v>40</v>
      </c>
      <c r="BE42" t="s">
        <v>28</v>
      </c>
      <c r="BF42" t="s">
        <v>40</v>
      </c>
      <c r="BG42" t="s">
        <v>28</v>
      </c>
      <c r="BH42" t="s">
        <v>40</v>
      </c>
      <c r="BI42" t="s">
        <v>28</v>
      </c>
      <c r="BJ42">
        <v>999</v>
      </c>
      <c r="BK42" t="s">
        <v>28</v>
      </c>
      <c r="BL42" t="s">
        <v>40</v>
      </c>
      <c r="BM42" t="s">
        <v>28</v>
      </c>
      <c r="BN42" t="s">
        <v>40</v>
      </c>
      <c r="BO42" t="s">
        <v>964</v>
      </c>
      <c r="BP42" t="s">
        <v>967</v>
      </c>
      <c r="BQ42" t="s">
        <v>28</v>
      </c>
      <c r="BR42" t="s">
        <v>40</v>
      </c>
      <c r="BS42" t="s">
        <v>28</v>
      </c>
      <c r="BT42" t="s">
        <v>40</v>
      </c>
      <c r="BU42" t="s">
        <v>28</v>
      </c>
      <c r="BV42" t="s">
        <v>40</v>
      </c>
      <c r="BW42" t="s">
        <v>28</v>
      </c>
      <c r="BX42" t="s">
        <v>40</v>
      </c>
      <c r="BY42" t="s">
        <v>28</v>
      </c>
      <c r="BZ42" t="s">
        <v>40</v>
      </c>
      <c r="CA42" t="s">
        <v>198</v>
      </c>
      <c r="CB42" t="s">
        <v>37</v>
      </c>
      <c r="CC42">
        <v>913</v>
      </c>
      <c r="CD42" t="s">
        <v>30</v>
      </c>
      <c r="CE42" t="s">
        <v>968</v>
      </c>
      <c r="CF42">
        <v>0</v>
      </c>
      <c r="CG42" t="s">
        <v>99</v>
      </c>
      <c r="CH42">
        <v>1</v>
      </c>
      <c r="CI42" s="99">
        <v>651.82000000000005</v>
      </c>
      <c r="CJ42" s="93">
        <v>41275</v>
      </c>
      <c r="CK42" s="99">
        <v>651.82000000000005</v>
      </c>
      <c r="CL42" t="s">
        <v>574</v>
      </c>
      <c r="CM42" t="s">
        <v>574</v>
      </c>
      <c r="CN42" t="s">
        <v>574</v>
      </c>
      <c r="CO42" t="s">
        <v>574</v>
      </c>
      <c r="CP42" t="s">
        <v>574</v>
      </c>
      <c r="CQ42" t="s">
        <v>574</v>
      </c>
      <c r="CR42" t="s">
        <v>574</v>
      </c>
      <c r="CS42" t="s">
        <v>574</v>
      </c>
      <c r="CT42" t="s">
        <v>574</v>
      </c>
      <c r="CU42" t="s">
        <v>574</v>
      </c>
      <c r="CV42" t="s">
        <v>574</v>
      </c>
      <c r="CW42" t="s">
        <v>574</v>
      </c>
      <c r="CX42" t="s">
        <v>574</v>
      </c>
      <c r="CY42" t="s">
        <v>574</v>
      </c>
      <c r="CZ42" t="s">
        <v>574</v>
      </c>
      <c r="DA42" t="s">
        <v>574</v>
      </c>
      <c r="DB42" t="s">
        <v>574</v>
      </c>
      <c r="DC42" t="s">
        <v>574</v>
      </c>
      <c r="DD42">
        <v>0</v>
      </c>
      <c r="DE42" t="s">
        <v>970</v>
      </c>
      <c r="DF42">
        <v>0</v>
      </c>
      <c r="DG42" t="s">
        <v>970</v>
      </c>
      <c r="DH42">
        <v>0</v>
      </c>
      <c r="DI42" s="99">
        <v>0</v>
      </c>
      <c r="DJ42" s="99">
        <v>0</v>
      </c>
      <c r="DK42" s="99">
        <v>0</v>
      </c>
      <c r="DL42" s="99">
        <v>0</v>
      </c>
      <c r="DM42" s="99">
        <v>0</v>
      </c>
      <c r="DN42" s="99">
        <v>0</v>
      </c>
      <c r="DO42" s="99">
        <v>0</v>
      </c>
      <c r="DP42" s="99">
        <v>0</v>
      </c>
      <c r="DT42" s="100" t="s">
        <v>46</v>
      </c>
      <c r="DU42" t="s">
        <v>593</v>
      </c>
      <c r="DV42" t="s">
        <v>635</v>
      </c>
      <c r="DW42" t="s">
        <v>653</v>
      </c>
      <c r="DX42" t="s">
        <v>675</v>
      </c>
    </row>
    <row r="43" spans="1:128" x14ac:dyDescent="0.3">
      <c r="A43" s="92">
        <v>42</v>
      </c>
      <c r="B43">
        <v>2020042</v>
      </c>
      <c r="C43" t="s">
        <v>1140</v>
      </c>
      <c r="D43">
        <v>2332</v>
      </c>
      <c r="E43" t="s">
        <v>1141</v>
      </c>
      <c r="F43" t="s">
        <v>1142</v>
      </c>
      <c r="G43" t="s">
        <v>1143</v>
      </c>
      <c r="H43" t="s">
        <v>590</v>
      </c>
      <c r="I43" t="s">
        <v>954</v>
      </c>
      <c r="J43" t="s">
        <v>955</v>
      </c>
      <c r="K43">
        <v>1</v>
      </c>
      <c r="L43" t="s">
        <v>956</v>
      </c>
      <c r="M43" t="s">
        <v>957</v>
      </c>
      <c r="N43" t="s">
        <v>42</v>
      </c>
      <c r="O43" t="s">
        <v>566</v>
      </c>
      <c r="P43">
        <v>0</v>
      </c>
      <c r="Q43" t="s">
        <v>27</v>
      </c>
      <c r="R43" t="s">
        <v>45</v>
      </c>
      <c r="S43" s="93" t="s">
        <v>960</v>
      </c>
      <c r="T43" t="s">
        <v>961</v>
      </c>
      <c r="U43" s="93">
        <v>37564</v>
      </c>
      <c r="V43" t="s">
        <v>27</v>
      </c>
      <c r="W43" t="s">
        <v>45</v>
      </c>
      <c r="X43">
        <v>0</v>
      </c>
      <c r="Y43">
        <v>0</v>
      </c>
      <c r="Z43" s="93">
        <v>41301</v>
      </c>
      <c r="AA43">
        <v>1000</v>
      </c>
      <c r="AB43">
        <v>1000</v>
      </c>
      <c r="AC43">
        <v>0</v>
      </c>
      <c r="AD43" s="103">
        <v>2000</v>
      </c>
      <c r="AE43">
        <v>2000</v>
      </c>
      <c r="AF43">
        <v>0</v>
      </c>
      <c r="AG43">
        <v>0</v>
      </c>
      <c r="AH43">
        <v>0</v>
      </c>
      <c r="AI43">
        <v>0</v>
      </c>
      <c r="AJ43">
        <v>0</v>
      </c>
      <c r="AK43">
        <v>0</v>
      </c>
      <c r="AL43">
        <v>0</v>
      </c>
      <c r="AM43">
        <v>5</v>
      </c>
      <c r="AN43" s="97">
        <v>4006</v>
      </c>
      <c r="AO43" t="s">
        <v>40</v>
      </c>
      <c r="AP43" t="s">
        <v>28</v>
      </c>
      <c r="AQ43" t="s">
        <v>40</v>
      </c>
      <c r="AR43" s="101">
        <v>2600000</v>
      </c>
      <c r="AS43" t="s">
        <v>124</v>
      </c>
      <c r="AT43" t="s">
        <v>962</v>
      </c>
      <c r="AU43" t="s">
        <v>963</v>
      </c>
      <c r="AV43" t="s">
        <v>304</v>
      </c>
      <c r="AW43" t="s">
        <v>964</v>
      </c>
      <c r="AX43">
        <v>0</v>
      </c>
      <c r="AY43" t="s">
        <v>788</v>
      </c>
      <c r="AZ43" t="s">
        <v>1064</v>
      </c>
      <c r="BA43" t="s">
        <v>965</v>
      </c>
      <c r="BB43" t="s">
        <v>966</v>
      </c>
      <c r="BC43" t="s">
        <v>28</v>
      </c>
      <c r="BD43" t="s">
        <v>40</v>
      </c>
      <c r="BE43" t="s">
        <v>28</v>
      </c>
      <c r="BF43" t="s">
        <v>40</v>
      </c>
      <c r="BG43" t="s">
        <v>28</v>
      </c>
      <c r="BH43" t="s">
        <v>40</v>
      </c>
      <c r="BI43" t="s">
        <v>28</v>
      </c>
      <c r="BJ43">
        <v>999</v>
      </c>
      <c r="BK43" t="s">
        <v>28</v>
      </c>
      <c r="BL43" t="s">
        <v>40</v>
      </c>
      <c r="BM43" t="s">
        <v>28</v>
      </c>
      <c r="BN43" t="s">
        <v>40</v>
      </c>
      <c r="BO43" t="s">
        <v>964</v>
      </c>
      <c r="BP43" t="s">
        <v>967</v>
      </c>
      <c r="BQ43" t="s">
        <v>28</v>
      </c>
      <c r="BR43" t="s">
        <v>40</v>
      </c>
      <c r="BS43" t="s">
        <v>28</v>
      </c>
      <c r="BT43" t="s">
        <v>40</v>
      </c>
      <c r="BU43" t="s">
        <v>28</v>
      </c>
      <c r="BV43" t="s">
        <v>40</v>
      </c>
      <c r="BW43" t="s">
        <v>28</v>
      </c>
      <c r="BX43" t="s">
        <v>40</v>
      </c>
      <c r="BY43" t="s">
        <v>28</v>
      </c>
      <c r="BZ43" t="s">
        <v>40</v>
      </c>
      <c r="CA43" t="s">
        <v>198</v>
      </c>
      <c r="CB43" t="s">
        <v>37</v>
      </c>
      <c r="CC43">
        <v>856</v>
      </c>
      <c r="CD43" t="s">
        <v>30</v>
      </c>
      <c r="CE43" t="s">
        <v>968</v>
      </c>
      <c r="CF43">
        <v>0</v>
      </c>
      <c r="CG43" t="s">
        <v>99</v>
      </c>
      <c r="CH43">
        <v>1</v>
      </c>
      <c r="CI43" s="99">
        <v>893.64</v>
      </c>
      <c r="CJ43" s="93">
        <v>41301</v>
      </c>
      <c r="CK43" s="99">
        <v>893.64</v>
      </c>
      <c r="CL43" t="s">
        <v>574</v>
      </c>
      <c r="CM43" t="s">
        <v>574</v>
      </c>
      <c r="CN43" t="s">
        <v>574</v>
      </c>
      <c r="CO43" t="s">
        <v>574</v>
      </c>
      <c r="CP43" t="s">
        <v>574</v>
      </c>
      <c r="CQ43" t="s">
        <v>574</v>
      </c>
      <c r="CR43" t="s">
        <v>574</v>
      </c>
      <c r="CS43" t="s">
        <v>574</v>
      </c>
      <c r="CT43" t="s">
        <v>574</v>
      </c>
      <c r="CU43" t="s">
        <v>574</v>
      </c>
      <c r="CV43" t="s">
        <v>574</v>
      </c>
      <c r="CW43" t="s">
        <v>574</v>
      </c>
      <c r="CX43" t="s">
        <v>574</v>
      </c>
      <c r="CY43" t="s">
        <v>574</v>
      </c>
      <c r="CZ43" t="s">
        <v>574</v>
      </c>
      <c r="DA43" t="s">
        <v>574</v>
      </c>
      <c r="DB43" t="s">
        <v>574</v>
      </c>
      <c r="DC43" t="s">
        <v>574</v>
      </c>
      <c r="DD43">
        <v>0</v>
      </c>
      <c r="DE43" t="s">
        <v>970</v>
      </c>
      <c r="DF43">
        <v>0</v>
      </c>
      <c r="DG43" t="s">
        <v>970</v>
      </c>
      <c r="DH43">
        <v>0</v>
      </c>
      <c r="DI43" s="99">
        <v>0</v>
      </c>
      <c r="DJ43" s="99">
        <v>0</v>
      </c>
      <c r="DK43" s="99">
        <v>0</v>
      </c>
      <c r="DL43" s="99">
        <v>0</v>
      </c>
      <c r="DM43" s="99">
        <v>0</v>
      </c>
      <c r="DN43" s="99">
        <v>0</v>
      </c>
      <c r="DO43" s="99">
        <v>0</v>
      </c>
      <c r="DP43" s="99">
        <v>0</v>
      </c>
      <c r="DT43" s="100" t="s">
        <v>46</v>
      </c>
      <c r="DU43" t="s">
        <v>593</v>
      </c>
      <c r="DV43" t="s">
        <v>636</v>
      </c>
      <c r="DW43" t="s">
        <v>653</v>
      </c>
      <c r="DX43" t="s">
        <v>682</v>
      </c>
    </row>
    <row r="44" spans="1:128" x14ac:dyDescent="0.3">
      <c r="A44" s="92">
        <v>43</v>
      </c>
      <c r="B44">
        <v>2020043</v>
      </c>
      <c r="C44" t="s">
        <v>1144</v>
      </c>
      <c r="D44">
        <v>2392</v>
      </c>
      <c r="E44" t="s">
        <v>1145</v>
      </c>
      <c r="F44" t="s">
        <v>1146</v>
      </c>
      <c r="G44" t="s">
        <v>1147</v>
      </c>
      <c r="H44" t="s">
        <v>590</v>
      </c>
      <c r="I44" t="s">
        <v>954</v>
      </c>
      <c r="J44" t="s">
        <v>955</v>
      </c>
      <c r="K44">
        <v>1</v>
      </c>
      <c r="L44" t="s">
        <v>956</v>
      </c>
      <c r="M44" t="s">
        <v>957</v>
      </c>
      <c r="N44" t="s">
        <v>42</v>
      </c>
      <c r="O44" t="s">
        <v>566</v>
      </c>
      <c r="P44">
        <v>0</v>
      </c>
      <c r="Q44" t="s">
        <v>27</v>
      </c>
      <c r="R44" t="s">
        <v>45</v>
      </c>
      <c r="S44" s="93" t="s">
        <v>960</v>
      </c>
      <c r="T44" t="s">
        <v>961</v>
      </c>
      <c r="U44" s="93">
        <v>28675</v>
      </c>
      <c r="V44" t="s">
        <v>27</v>
      </c>
      <c r="W44" t="s">
        <v>45</v>
      </c>
      <c r="X44">
        <v>0</v>
      </c>
      <c r="Y44">
        <v>0</v>
      </c>
      <c r="Z44" s="93">
        <v>44219</v>
      </c>
      <c r="AA44">
        <v>1000</v>
      </c>
      <c r="AB44">
        <v>1000</v>
      </c>
      <c r="AC44">
        <v>0</v>
      </c>
      <c r="AD44" s="103">
        <v>3000</v>
      </c>
      <c r="AE44">
        <v>3000</v>
      </c>
      <c r="AF44">
        <v>0</v>
      </c>
      <c r="AG44">
        <v>1</v>
      </c>
      <c r="AH44">
        <v>1</v>
      </c>
      <c r="AI44">
        <v>0</v>
      </c>
      <c r="AJ44">
        <v>0</v>
      </c>
      <c r="AK44">
        <v>0</v>
      </c>
      <c r="AL44">
        <v>0</v>
      </c>
      <c r="AM44">
        <v>5</v>
      </c>
      <c r="AN44" s="97">
        <v>2162</v>
      </c>
      <c r="AO44" t="s">
        <v>40</v>
      </c>
      <c r="AP44" t="s">
        <v>28</v>
      </c>
      <c r="AQ44" t="s">
        <v>40</v>
      </c>
      <c r="AR44" s="101">
        <v>1500000</v>
      </c>
      <c r="AS44" t="s">
        <v>124</v>
      </c>
      <c r="AT44" t="s">
        <v>962</v>
      </c>
      <c r="AU44" t="s">
        <v>963</v>
      </c>
      <c r="AV44" t="s">
        <v>304</v>
      </c>
      <c r="AW44" t="s">
        <v>964</v>
      </c>
      <c r="AX44">
        <v>0</v>
      </c>
      <c r="AY44" t="s">
        <v>117</v>
      </c>
      <c r="AZ44" t="s">
        <v>1007</v>
      </c>
      <c r="BA44" t="s">
        <v>70</v>
      </c>
      <c r="BB44" t="s">
        <v>1116</v>
      </c>
      <c r="BC44" t="s">
        <v>28</v>
      </c>
      <c r="BD44" t="s">
        <v>40</v>
      </c>
      <c r="BE44" t="s">
        <v>28</v>
      </c>
      <c r="BF44" t="s">
        <v>40</v>
      </c>
      <c r="BG44" t="s">
        <v>28</v>
      </c>
      <c r="BH44" t="s">
        <v>40</v>
      </c>
      <c r="BI44" t="s">
        <v>28</v>
      </c>
      <c r="BJ44">
        <v>999</v>
      </c>
      <c r="BK44" t="s">
        <v>28</v>
      </c>
      <c r="BL44" t="s">
        <v>40</v>
      </c>
      <c r="BM44" t="s">
        <v>28</v>
      </c>
      <c r="BN44" t="s">
        <v>40</v>
      </c>
      <c r="BO44" t="s">
        <v>964</v>
      </c>
      <c r="BP44" t="s">
        <v>967</v>
      </c>
      <c r="BQ44" t="s">
        <v>28</v>
      </c>
      <c r="BR44" t="s">
        <v>40</v>
      </c>
      <c r="BS44" t="s">
        <v>28</v>
      </c>
      <c r="BT44" t="s">
        <v>40</v>
      </c>
      <c r="BU44" t="s">
        <v>28</v>
      </c>
      <c r="BV44" t="s">
        <v>40</v>
      </c>
      <c r="BW44" t="s">
        <v>28</v>
      </c>
      <c r="BX44" t="s">
        <v>40</v>
      </c>
      <c r="BY44" t="s">
        <v>28</v>
      </c>
      <c r="BZ44" t="s">
        <v>40</v>
      </c>
      <c r="CA44" t="s">
        <v>198</v>
      </c>
      <c r="CB44" t="s">
        <v>37</v>
      </c>
      <c r="CC44">
        <v>860</v>
      </c>
      <c r="CD44" t="s">
        <v>30</v>
      </c>
      <c r="CE44" t="s">
        <v>968</v>
      </c>
      <c r="CF44">
        <v>0</v>
      </c>
      <c r="CG44" t="s">
        <v>99</v>
      </c>
      <c r="CH44">
        <v>1</v>
      </c>
      <c r="CI44" s="99">
        <v>2700.91</v>
      </c>
      <c r="CJ44" s="93">
        <v>44219</v>
      </c>
      <c r="CK44" s="99">
        <v>2700.91</v>
      </c>
      <c r="CL44" t="s">
        <v>574</v>
      </c>
      <c r="CM44" t="s">
        <v>574</v>
      </c>
      <c r="CN44" t="s">
        <v>574</v>
      </c>
      <c r="CO44" t="s">
        <v>574</v>
      </c>
      <c r="CP44" t="s">
        <v>574</v>
      </c>
      <c r="CQ44" t="s">
        <v>574</v>
      </c>
      <c r="CR44" t="s">
        <v>574</v>
      </c>
      <c r="CS44" t="s">
        <v>574</v>
      </c>
      <c r="CT44" t="s">
        <v>574</v>
      </c>
      <c r="CU44" t="s">
        <v>574</v>
      </c>
      <c r="CV44" t="s">
        <v>574</v>
      </c>
      <c r="CW44" t="s">
        <v>574</v>
      </c>
      <c r="CX44" t="s">
        <v>574</v>
      </c>
      <c r="CY44" t="s">
        <v>574</v>
      </c>
      <c r="CZ44" t="s">
        <v>574</v>
      </c>
      <c r="DA44" t="s">
        <v>574</v>
      </c>
      <c r="DB44" t="s">
        <v>574</v>
      </c>
      <c r="DC44" t="s">
        <v>574</v>
      </c>
      <c r="DD44">
        <v>0</v>
      </c>
      <c r="DE44" t="s">
        <v>970</v>
      </c>
      <c r="DF44">
        <v>0</v>
      </c>
      <c r="DG44" t="s">
        <v>970</v>
      </c>
      <c r="DH44">
        <v>0</v>
      </c>
      <c r="DI44" s="99">
        <v>0</v>
      </c>
      <c r="DJ44" s="99">
        <v>0</v>
      </c>
      <c r="DK44" s="99">
        <v>0</v>
      </c>
      <c r="DL44" s="99">
        <v>0</v>
      </c>
      <c r="DM44" s="99">
        <v>0</v>
      </c>
      <c r="DN44" s="99">
        <v>0</v>
      </c>
      <c r="DO44" s="99">
        <v>0</v>
      </c>
      <c r="DP44" s="99">
        <v>0</v>
      </c>
      <c r="DT44" s="100" t="s">
        <v>46</v>
      </c>
      <c r="DU44" t="s">
        <v>593</v>
      </c>
      <c r="DV44" t="s">
        <v>637</v>
      </c>
      <c r="DW44" t="s">
        <v>653</v>
      </c>
      <c r="DX44" t="s">
        <v>660</v>
      </c>
    </row>
    <row r="45" spans="1:128" x14ac:dyDescent="0.3">
      <c r="A45" s="92">
        <v>44</v>
      </c>
      <c r="B45">
        <v>2020044</v>
      </c>
      <c r="C45" t="s">
        <v>1148</v>
      </c>
      <c r="D45">
        <v>3057</v>
      </c>
      <c r="E45" t="s">
        <v>1149</v>
      </c>
      <c r="F45" t="s">
        <v>1150</v>
      </c>
      <c r="G45" t="s">
        <v>1151</v>
      </c>
      <c r="H45" t="s">
        <v>590</v>
      </c>
      <c r="I45" t="s">
        <v>954</v>
      </c>
      <c r="J45" t="s">
        <v>955</v>
      </c>
      <c r="K45">
        <v>1</v>
      </c>
      <c r="L45" t="s">
        <v>956</v>
      </c>
      <c r="M45" t="s">
        <v>957</v>
      </c>
      <c r="N45" t="s">
        <v>42</v>
      </c>
      <c r="O45" t="s">
        <v>566</v>
      </c>
      <c r="P45">
        <v>0</v>
      </c>
      <c r="Q45" t="s">
        <v>27</v>
      </c>
      <c r="R45" t="s">
        <v>45</v>
      </c>
      <c r="S45" s="93" t="s">
        <v>960</v>
      </c>
      <c r="T45" t="s">
        <v>961</v>
      </c>
      <c r="U45" s="93">
        <v>29520</v>
      </c>
      <c r="V45" t="s">
        <v>27</v>
      </c>
      <c r="W45" t="s">
        <v>45</v>
      </c>
      <c r="X45">
        <v>0</v>
      </c>
      <c r="Y45">
        <v>0</v>
      </c>
      <c r="Z45" s="93">
        <v>44672</v>
      </c>
      <c r="AA45">
        <v>1000</v>
      </c>
      <c r="AB45">
        <v>1000</v>
      </c>
      <c r="AC45">
        <v>0</v>
      </c>
      <c r="AD45" s="103">
        <v>5000</v>
      </c>
      <c r="AE45">
        <v>5000</v>
      </c>
      <c r="AF45">
        <v>0</v>
      </c>
      <c r="AG45">
        <v>0</v>
      </c>
      <c r="AH45">
        <v>0</v>
      </c>
      <c r="AI45">
        <v>1</v>
      </c>
      <c r="AJ45">
        <v>1</v>
      </c>
      <c r="AK45">
        <v>0</v>
      </c>
      <c r="AL45">
        <v>1</v>
      </c>
      <c r="AM45">
        <v>5</v>
      </c>
      <c r="AN45" s="97">
        <v>2140</v>
      </c>
      <c r="AO45" t="s">
        <v>40</v>
      </c>
      <c r="AP45" t="s">
        <v>28</v>
      </c>
      <c r="AQ45" t="s">
        <v>40</v>
      </c>
      <c r="AR45" s="101">
        <v>2800000</v>
      </c>
      <c r="AS45" t="s">
        <v>662</v>
      </c>
      <c r="AT45" t="s">
        <v>1018</v>
      </c>
      <c r="AU45" t="s">
        <v>963</v>
      </c>
      <c r="AV45" t="s">
        <v>304</v>
      </c>
      <c r="AW45" t="s">
        <v>964</v>
      </c>
      <c r="AX45">
        <v>0</v>
      </c>
      <c r="AY45" t="s">
        <v>124</v>
      </c>
      <c r="AZ45" t="s">
        <v>962</v>
      </c>
      <c r="BA45" t="s">
        <v>965</v>
      </c>
      <c r="BB45" t="s">
        <v>966</v>
      </c>
      <c r="BC45" t="s">
        <v>28</v>
      </c>
      <c r="BD45" t="s">
        <v>40</v>
      </c>
      <c r="BE45" t="s">
        <v>28</v>
      </c>
      <c r="BF45" t="s">
        <v>40</v>
      </c>
      <c r="BG45" t="s">
        <v>28</v>
      </c>
      <c r="BH45" t="s">
        <v>40</v>
      </c>
      <c r="BI45" t="s">
        <v>28</v>
      </c>
      <c r="BJ45">
        <v>999</v>
      </c>
      <c r="BK45" t="s">
        <v>28</v>
      </c>
      <c r="BL45" t="s">
        <v>40</v>
      </c>
      <c r="BM45" t="s">
        <v>28</v>
      </c>
      <c r="BN45" t="s">
        <v>40</v>
      </c>
      <c r="BO45" t="s">
        <v>964</v>
      </c>
      <c r="BP45" t="s">
        <v>967</v>
      </c>
      <c r="BQ45" t="s">
        <v>28</v>
      </c>
      <c r="BR45" t="s">
        <v>40</v>
      </c>
      <c r="BS45" t="s">
        <v>28</v>
      </c>
      <c r="BT45" t="s">
        <v>40</v>
      </c>
      <c r="BU45" t="s">
        <v>28</v>
      </c>
      <c r="BV45" t="s">
        <v>40</v>
      </c>
      <c r="BW45" t="s">
        <v>28</v>
      </c>
      <c r="BX45" t="s">
        <v>40</v>
      </c>
      <c r="BY45" t="s">
        <v>28</v>
      </c>
      <c r="BZ45" t="s">
        <v>40</v>
      </c>
      <c r="CA45" t="s">
        <v>198</v>
      </c>
      <c r="CB45" t="s">
        <v>37</v>
      </c>
      <c r="CC45">
        <v>909</v>
      </c>
      <c r="CD45" t="s">
        <v>30</v>
      </c>
      <c r="CE45" t="s">
        <v>968</v>
      </c>
      <c r="CF45">
        <v>0</v>
      </c>
      <c r="CG45" t="s">
        <v>99</v>
      </c>
      <c r="CH45">
        <v>1</v>
      </c>
      <c r="CI45" s="99">
        <v>1879.09</v>
      </c>
      <c r="CJ45" s="93">
        <v>44672</v>
      </c>
      <c r="CK45" s="99">
        <v>1879.09</v>
      </c>
      <c r="CL45" t="s">
        <v>574</v>
      </c>
      <c r="CM45" t="s">
        <v>574</v>
      </c>
      <c r="CN45" t="s">
        <v>574</v>
      </c>
      <c r="CO45" t="s">
        <v>574</v>
      </c>
      <c r="CP45" t="s">
        <v>574</v>
      </c>
      <c r="CQ45" t="s">
        <v>574</v>
      </c>
      <c r="CR45" t="s">
        <v>969</v>
      </c>
      <c r="CS45" t="s">
        <v>924</v>
      </c>
      <c r="CT45" t="s">
        <v>574</v>
      </c>
      <c r="CU45" t="s">
        <v>574</v>
      </c>
      <c r="CV45" t="s">
        <v>574</v>
      </c>
      <c r="CW45" t="s">
        <v>574</v>
      </c>
      <c r="CX45" t="s">
        <v>574</v>
      </c>
      <c r="CY45" t="s">
        <v>574</v>
      </c>
      <c r="CZ45" t="s">
        <v>574</v>
      </c>
      <c r="DA45" t="s">
        <v>574</v>
      </c>
      <c r="DB45" t="s">
        <v>574</v>
      </c>
      <c r="DC45" t="s">
        <v>574</v>
      </c>
      <c r="DD45">
        <v>0</v>
      </c>
      <c r="DE45" t="s">
        <v>970</v>
      </c>
      <c r="DF45">
        <v>0</v>
      </c>
      <c r="DG45" t="s">
        <v>970</v>
      </c>
      <c r="DH45">
        <v>0</v>
      </c>
      <c r="DI45" s="99">
        <v>150</v>
      </c>
      <c r="DJ45" s="99">
        <v>0</v>
      </c>
      <c r="DK45" s="99">
        <v>0</v>
      </c>
      <c r="DL45" s="99">
        <v>0</v>
      </c>
      <c r="DM45" s="99">
        <v>0</v>
      </c>
      <c r="DN45" s="99">
        <v>0</v>
      </c>
      <c r="DO45" s="99">
        <v>0</v>
      </c>
      <c r="DP45" s="99">
        <v>0</v>
      </c>
      <c r="DT45" s="100" t="s">
        <v>46</v>
      </c>
      <c r="DU45" t="s">
        <v>593</v>
      </c>
      <c r="DV45" t="s">
        <v>638</v>
      </c>
      <c r="DW45" t="s">
        <v>653</v>
      </c>
      <c r="DX45" t="s">
        <v>671</v>
      </c>
    </row>
    <row r="46" spans="1:128" x14ac:dyDescent="0.3">
      <c r="A46" s="92">
        <v>45</v>
      </c>
      <c r="B46">
        <v>2020045</v>
      </c>
      <c r="C46" t="s">
        <v>1152</v>
      </c>
      <c r="D46">
        <v>2412</v>
      </c>
      <c r="E46" t="s">
        <v>1153</v>
      </c>
      <c r="F46" t="s">
        <v>1154</v>
      </c>
      <c r="G46" t="s">
        <v>1155</v>
      </c>
      <c r="H46" t="s">
        <v>590</v>
      </c>
      <c r="I46" t="s">
        <v>954</v>
      </c>
      <c r="J46" t="s">
        <v>955</v>
      </c>
      <c r="K46">
        <v>1</v>
      </c>
      <c r="L46" t="s">
        <v>956</v>
      </c>
      <c r="M46" t="s">
        <v>957</v>
      </c>
      <c r="N46" t="s">
        <v>958</v>
      </c>
      <c r="O46" t="s">
        <v>959</v>
      </c>
      <c r="P46">
        <v>0</v>
      </c>
      <c r="Q46" t="s">
        <v>27</v>
      </c>
      <c r="R46" t="s">
        <v>45</v>
      </c>
      <c r="S46" s="93" t="s">
        <v>960</v>
      </c>
      <c r="T46" t="s">
        <v>961</v>
      </c>
      <c r="U46" s="93">
        <v>34679</v>
      </c>
      <c r="V46" t="s">
        <v>27</v>
      </c>
      <c r="W46" t="s">
        <v>45</v>
      </c>
      <c r="X46">
        <v>0</v>
      </c>
      <c r="Y46">
        <v>0</v>
      </c>
      <c r="Z46" s="93">
        <v>43810</v>
      </c>
      <c r="AA46">
        <v>1000</v>
      </c>
      <c r="AB46">
        <v>1000</v>
      </c>
      <c r="AC46">
        <v>0</v>
      </c>
      <c r="AD46" s="103">
        <v>10000</v>
      </c>
      <c r="AE46">
        <v>10000</v>
      </c>
      <c r="AF46">
        <v>0</v>
      </c>
      <c r="AG46">
        <v>2</v>
      </c>
      <c r="AH46">
        <v>2</v>
      </c>
      <c r="AI46">
        <v>1</v>
      </c>
      <c r="AJ46">
        <v>1</v>
      </c>
      <c r="AK46">
        <v>0</v>
      </c>
      <c r="AL46">
        <v>0</v>
      </c>
      <c r="AM46">
        <v>5</v>
      </c>
      <c r="AN46" s="97">
        <v>127</v>
      </c>
      <c r="AO46" t="s">
        <v>40</v>
      </c>
      <c r="AP46" t="s">
        <v>28</v>
      </c>
      <c r="AQ46" t="s">
        <v>40</v>
      </c>
      <c r="AR46" s="101">
        <v>400000</v>
      </c>
      <c r="AS46" t="s">
        <v>122</v>
      </c>
      <c r="AT46" t="s">
        <v>50</v>
      </c>
      <c r="AU46" t="s">
        <v>963</v>
      </c>
      <c r="AV46" t="s">
        <v>304</v>
      </c>
      <c r="AW46" t="s">
        <v>964</v>
      </c>
      <c r="AX46">
        <v>0</v>
      </c>
      <c r="AY46" t="s">
        <v>124</v>
      </c>
      <c r="AZ46" t="s">
        <v>962</v>
      </c>
      <c r="BA46" t="s">
        <v>965</v>
      </c>
      <c r="BB46" t="s">
        <v>966</v>
      </c>
      <c r="BC46" t="s">
        <v>28</v>
      </c>
      <c r="BD46" t="s">
        <v>40</v>
      </c>
      <c r="BE46" t="s">
        <v>28</v>
      </c>
      <c r="BF46" t="s">
        <v>40</v>
      </c>
      <c r="BG46" t="s">
        <v>28</v>
      </c>
      <c r="BH46" t="s">
        <v>40</v>
      </c>
      <c r="BI46" t="s">
        <v>28</v>
      </c>
      <c r="BJ46">
        <v>999</v>
      </c>
      <c r="BK46" t="s">
        <v>28</v>
      </c>
      <c r="BL46" t="s">
        <v>40</v>
      </c>
      <c r="BM46" t="s">
        <v>28</v>
      </c>
      <c r="BN46" t="s">
        <v>40</v>
      </c>
      <c r="BO46" t="s">
        <v>964</v>
      </c>
      <c r="BP46" t="s">
        <v>967</v>
      </c>
      <c r="BQ46" t="s">
        <v>28</v>
      </c>
      <c r="BR46" t="s">
        <v>40</v>
      </c>
      <c r="BS46" t="s">
        <v>28</v>
      </c>
      <c r="BT46" t="s">
        <v>40</v>
      </c>
      <c r="BU46" t="s">
        <v>28</v>
      </c>
      <c r="BV46" t="s">
        <v>40</v>
      </c>
      <c r="BW46" t="s">
        <v>28</v>
      </c>
      <c r="BX46" t="s">
        <v>40</v>
      </c>
      <c r="BY46" t="s">
        <v>28</v>
      </c>
      <c r="BZ46" t="s">
        <v>40</v>
      </c>
      <c r="CA46" t="s">
        <v>198</v>
      </c>
      <c r="CB46" t="s">
        <v>37</v>
      </c>
      <c r="CC46">
        <v>847</v>
      </c>
      <c r="CD46" t="s">
        <v>30</v>
      </c>
      <c r="CE46" t="s">
        <v>968</v>
      </c>
      <c r="CF46">
        <v>0</v>
      </c>
      <c r="CG46" t="s">
        <v>99</v>
      </c>
      <c r="CH46">
        <v>1</v>
      </c>
      <c r="CI46" s="99">
        <v>1500</v>
      </c>
      <c r="CJ46" s="93">
        <v>43810</v>
      </c>
      <c r="CK46" s="99">
        <v>1500</v>
      </c>
      <c r="CL46" t="s">
        <v>574</v>
      </c>
      <c r="CM46" t="s">
        <v>574</v>
      </c>
      <c r="CN46" t="s">
        <v>574</v>
      </c>
      <c r="CO46" t="s">
        <v>574</v>
      </c>
      <c r="CP46" t="s">
        <v>574</v>
      </c>
      <c r="CQ46" t="s">
        <v>574</v>
      </c>
      <c r="CR46" t="s">
        <v>574</v>
      </c>
      <c r="CS46" t="s">
        <v>574</v>
      </c>
      <c r="CT46" t="s">
        <v>574</v>
      </c>
      <c r="CU46" t="s">
        <v>574</v>
      </c>
      <c r="CV46" t="s">
        <v>574</v>
      </c>
      <c r="CW46" t="s">
        <v>574</v>
      </c>
      <c r="CX46" t="s">
        <v>574</v>
      </c>
      <c r="CY46" t="s">
        <v>574</v>
      </c>
      <c r="CZ46" t="s">
        <v>574</v>
      </c>
      <c r="DA46" t="s">
        <v>574</v>
      </c>
      <c r="DB46" t="s">
        <v>574</v>
      </c>
      <c r="DC46" t="s">
        <v>574</v>
      </c>
      <c r="DD46">
        <v>0</v>
      </c>
      <c r="DE46" t="s">
        <v>970</v>
      </c>
      <c r="DF46">
        <v>0</v>
      </c>
      <c r="DG46" t="s">
        <v>970</v>
      </c>
      <c r="DH46">
        <v>0</v>
      </c>
      <c r="DI46" s="99">
        <v>0</v>
      </c>
      <c r="DJ46" s="99">
        <v>0</v>
      </c>
      <c r="DK46" s="99">
        <v>0</v>
      </c>
      <c r="DL46" s="99">
        <v>0</v>
      </c>
      <c r="DM46" s="99">
        <v>0</v>
      </c>
      <c r="DN46" s="99">
        <v>0</v>
      </c>
      <c r="DO46" s="99">
        <v>0</v>
      </c>
      <c r="DP46" s="99">
        <v>0</v>
      </c>
      <c r="DT46" s="100" t="s">
        <v>46</v>
      </c>
      <c r="DU46" t="s">
        <v>593</v>
      </c>
      <c r="DV46" t="s">
        <v>639</v>
      </c>
      <c r="DW46" t="s">
        <v>653</v>
      </c>
      <c r="DX46" t="s">
        <v>660</v>
      </c>
    </row>
    <row r="47" spans="1:128" x14ac:dyDescent="0.3">
      <c r="A47" s="92">
        <v>46</v>
      </c>
      <c r="B47">
        <v>2020046</v>
      </c>
      <c r="C47" t="s">
        <v>1156</v>
      </c>
      <c r="D47">
        <v>2786</v>
      </c>
      <c r="E47" t="s">
        <v>1157</v>
      </c>
      <c r="F47" t="s">
        <v>1158</v>
      </c>
      <c r="G47" t="s">
        <v>1159</v>
      </c>
      <c r="H47" t="s">
        <v>590</v>
      </c>
      <c r="I47" t="s">
        <v>954</v>
      </c>
      <c r="J47" t="s">
        <v>955</v>
      </c>
      <c r="K47">
        <v>1</v>
      </c>
      <c r="L47" t="s">
        <v>956</v>
      </c>
      <c r="M47" t="s">
        <v>957</v>
      </c>
      <c r="N47" t="s">
        <v>958</v>
      </c>
      <c r="O47" t="s">
        <v>959</v>
      </c>
      <c r="P47">
        <v>0</v>
      </c>
      <c r="Q47" t="s">
        <v>27</v>
      </c>
      <c r="R47" t="s">
        <v>45</v>
      </c>
      <c r="S47" s="93" t="s">
        <v>960</v>
      </c>
      <c r="T47" t="s">
        <v>961</v>
      </c>
      <c r="U47" s="93">
        <v>36647</v>
      </c>
      <c r="V47" t="s">
        <v>27</v>
      </c>
      <c r="W47" t="s">
        <v>45</v>
      </c>
      <c r="X47">
        <v>0</v>
      </c>
      <c r="Y47">
        <v>0</v>
      </c>
      <c r="Z47" s="93">
        <v>42796</v>
      </c>
      <c r="AA47" t="s">
        <v>975</v>
      </c>
      <c r="AB47">
        <v>0</v>
      </c>
      <c r="AC47">
        <v>0</v>
      </c>
      <c r="AD47" s="103">
        <v>15000</v>
      </c>
      <c r="AE47">
        <v>15000</v>
      </c>
      <c r="AF47">
        <v>0</v>
      </c>
      <c r="AG47">
        <v>1</v>
      </c>
      <c r="AH47">
        <v>1</v>
      </c>
      <c r="AI47">
        <v>2</v>
      </c>
      <c r="AJ47">
        <v>2</v>
      </c>
      <c r="AK47">
        <v>0</v>
      </c>
      <c r="AL47">
        <v>0</v>
      </c>
      <c r="AM47">
        <v>5</v>
      </c>
      <c r="AN47" s="97">
        <v>2143</v>
      </c>
      <c r="AO47" t="s">
        <v>40</v>
      </c>
      <c r="AP47" t="s">
        <v>28</v>
      </c>
      <c r="AQ47" t="s">
        <v>40</v>
      </c>
      <c r="AR47" s="101">
        <v>2000000</v>
      </c>
      <c r="AS47" t="s">
        <v>664</v>
      </c>
      <c r="AT47" t="s">
        <v>1027</v>
      </c>
      <c r="AU47" t="s">
        <v>963</v>
      </c>
      <c r="AV47" t="s">
        <v>304</v>
      </c>
      <c r="AW47" t="s">
        <v>964</v>
      </c>
      <c r="AX47">
        <v>0</v>
      </c>
      <c r="AY47" t="s">
        <v>124</v>
      </c>
      <c r="AZ47" t="s">
        <v>962</v>
      </c>
      <c r="BA47" t="s">
        <v>1113</v>
      </c>
      <c r="BB47" t="s">
        <v>1114</v>
      </c>
      <c r="BC47" t="s">
        <v>28</v>
      </c>
      <c r="BD47" t="s">
        <v>40</v>
      </c>
      <c r="BE47" t="s">
        <v>28</v>
      </c>
      <c r="BF47" t="s">
        <v>40</v>
      </c>
      <c r="BG47" t="s">
        <v>28</v>
      </c>
      <c r="BH47" t="s">
        <v>40</v>
      </c>
      <c r="BI47" t="s">
        <v>28</v>
      </c>
      <c r="BJ47">
        <v>999</v>
      </c>
      <c r="BK47" t="s">
        <v>28</v>
      </c>
      <c r="BL47" t="s">
        <v>40</v>
      </c>
      <c r="BM47" t="s">
        <v>28</v>
      </c>
      <c r="BN47" t="s">
        <v>40</v>
      </c>
      <c r="BO47" t="s">
        <v>964</v>
      </c>
      <c r="BP47" t="s">
        <v>967</v>
      </c>
      <c r="BQ47" t="s">
        <v>28</v>
      </c>
      <c r="BR47" t="s">
        <v>40</v>
      </c>
      <c r="BS47" t="s">
        <v>28</v>
      </c>
      <c r="BT47" t="s">
        <v>40</v>
      </c>
      <c r="BU47" t="s">
        <v>28</v>
      </c>
      <c r="BV47" t="s">
        <v>40</v>
      </c>
      <c r="BW47" t="s">
        <v>28</v>
      </c>
      <c r="BX47" t="s">
        <v>40</v>
      </c>
      <c r="BY47" t="s">
        <v>28</v>
      </c>
      <c r="BZ47" t="s">
        <v>40</v>
      </c>
      <c r="CA47" t="s">
        <v>198</v>
      </c>
      <c r="CB47" t="s">
        <v>37</v>
      </c>
      <c r="CC47">
        <v>834</v>
      </c>
      <c r="CD47" t="s">
        <v>30</v>
      </c>
      <c r="CE47" t="s">
        <v>968</v>
      </c>
      <c r="CF47">
        <v>0</v>
      </c>
      <c r="CG47" t="s">
        <v>99</v>
      </c>
      <c r="CH47">
        <v>1</v>
      </c>
      <c r="CI47" s="99">
        <v>2083.64</v>
      </c>
      <c r="CJ47" s="93">
        <v>42796</v>
      </c>
      <c r="CK47" s="99">
        <v>2083.64</v>
      </c>
      <c r="CL47" t="s">
        <v>574</v>
      </c>
      <c r="CM47" t="s">
        <v>574</v>
      </c>
      <c r="CN47" t="s">
        <v>574</v>
      </c>
      <c r="CO47" t="s">
        <v>574</v>
      </c>
      <c r="CP47" t="s">
        <v>574</v>
      </c>
      <c r="CQ47" t="s">
        <v>574</v>
      </c>
      <c r="CR47" t="s">
        <v>574</v>
      </c>
      <c r="CS47" t="s">
        <v>574</v>
      </c>
      <c r="CT47" t="s">
        <v>574</v>
      </c>
      <c r="CU47" t="s">
        <v>574</v>
      </c>
      <c r="CV47" t="s">
        <v>574</v>
      </c>
      <c r="CW47" t="s">
        <v>574</v>
      </c>
      <c r="CX47" t="s">
        <v>574</v>
      </c>
      <c r="CY47" t="s">
        <v>574</v>
      </c>
      <c r="CZ47" t="s">
        <v>574</v>
      </c>
      <c r="DA47" t="s">
        <v>574</v>
      </c>
      <c r="DB47" t="s">
        <v>574</v>
      </c>
      <c r="DC47" t="s">
        <v>574</v>
      </c>
      <c r="DD47">
        <v>0</v>
      </c>
      <c r="DE47" t="s">
        <v>970</v>
      </c>
      <c r="DF47">
        <v>0</v>
      </c>
      <c r="DG47" t="s">
        <v>970</v>
      </c>
      <c r="DH47">
        <v>0</v>
      </c>
      <c r="DI47" s="99">
        <v>0</v>
      </c>
      <c r="DJ47" s="99">
        <v>0</v>
      </c>
      <c r="DK47" s="99">
        <v>0</v>
      </c>
      <c r="DL47" s="99">
        <v>0</v>
      </c>
      <c r="DM47" s="99">
        <v>0</v>
      </c>
      <c r="DN47" s="99">
        <v>0</v>
      </c>
      <c r="DO47" s="99">
        <v>0</v>
      </c>
      <c r="DP47" s="99">
        <v>0</v>
      </c>
      <c r="DT47" s="100" t="s">
        <v>46</v>
      </c>
      <c r="DU47" t="s">
        <v>593</v>
      </c>
      <c r="DV47" t="s">
        <v>640</v>
      </c>
      <c r="DW47" t="s">
        <v>653</v>
      </c>
      <c r="DX47" t="s">
        <v>659</v>
      </c>
    </row>
    <row r="48" spans="1:128" x14ac:dyDescent="0.3">
      <c r="A48" s="92">
        <v>47</v>
      </c>
      <c r="B48">
        <v>2020047</v>
      </c>
      <c r="C48" t="s">
        <v>1160</v>
      </c>
      <c r="D48">
        <v>2587</v>
      </c>
      <c r="E48" t="s">
        <v>1161</v>
      </c>
      <c r="F48" t="s">
        <v>1162</v>
      </c>
      <c r="G48" t="s">
        <v>1163</v>
      </c>
      <c r="H48" t="s">
        <v>590</v>
      </c>
      <c r="I48" t="s">
        <v>954</v>
      </c>
      <c r="J48" t="s">
        <v>955</v>
      </c>
      <c r="K48">
        <v>1</v>
      </c>
      <c r="L48" t="s">
        <v>956</v>
      </c>
      <c r="M48" t="s">
        <v>957</v>
      </c>
      <c r="N48" t="s">
        <v>958</v>
      </c>
      <c r="O48" t="s">
        <v>959</v>
      </c>
      <c r="P48">
        <v>0</v>
      </c>
      <c r="Q48" t="s">
        <v>27</v>
      </c>
      <c r="R48" t="s">
        <v>45</v>
      </c>
      <c r="S48" s="93" t="s">
        <v>960</v>
      </c>
      <c r="T48" t="s">
        <v>961</v>
      </c>
      <c r="U48" s="93">
        <v>24370</v>
      </c>
      <c r="V48" t="s">
        <v>27</v>
      </c>
      <c r="W48" t="s">
        <v>45</v>
      </c>
      <c r="X48">
        <v>0</v>
      </c>
      <c r="Y48">
        <v>0</v>
      </c>
      <c r="Z48" s="93">
        <v>42798</v>
      </c>
      <c r="AA48" t="s">
        <v>975</v>
      </c>
      <c r="AB48">
        <v>0</v>
      </c>
      <c r="AC48">
        <v>0</v>
      </c>
      <c r="AD48" s="103">
        <v>20000</v>
      </c>
      <c r="AE48">
        <v>20000</v>
      </c>
      <c r="AF48">
        <v>0</v>
      </c>
      <c r="AG48">
        <v>1</v>
      </c>
      <c r="AH48">
        <v>1</v>
      </c>
      <c r="AI48">
        <v>0</v>
      </c>
      <c r="AJ48">
        <v>0</v>
      </c>
      <c r="AK48">
        <v>0</v>
      </c>
      <c r="AL48">
        <v>1</v>
      </c>
      <c r="AM48">
        <v>5</v>
      </c>
      <c r="AN48" s="97">
        <v>7535</v>
      </c>
      <c r="AO48" t="s">
        <v>40</v>
      </c>
      <c r="AP48" t="s">
        <v>28</v>
      </c>
      <c r="AQ48" t="s">
        <v>40</v>
      </c>
      <c r="AR48" s="101">
        <v>200000</v>
      </c>
      <c r="AS48" t="s">
        <v>124</v>
      </c>
      <c r="AT48" t="s">
        <v>962</v>
      </c>
      <c r="AU48" t="s">
        <v>963</v>
      </c>
      <c r="AV48" t="s">
        <v>304</v>
      </c>
      <c r="AW48" t="s">
        <v>964</v>
      </c>
      <c r="AX48">
        <v>0</v>
      </c>
      <c r="AY48" t="s">
        <v>137</v>
      </c>
      <c r="AZ48" t="s">
        <v>1002</v>
      </c>
      <c r="BA48" t="s">
        <v>965</v>
      </c>
      <c r="BB48" t="s">
        <v>966</v>
      </c>
      <c r="BC48" t="s">
        <v>28</v>
      </c>
      <c r="BD48" t="s">
        <v>40</v>
      </c>
      <c r="BE48" t="s">
        <v>28</v>
      </c>
      <c r="BF48" t="s">
        <v>40</v>
      </c>
      <c r="BG48" t="s">
        <v>28</v>
      </c>
      <c r="BH48" t="s">
        <v>40</v>
      </c>
      <c r="BI48" t="s">
        <v>28</v>
      </c>
      <c r="BJ48">
        <v>999</v>
      </c>
      <c r="BK48" t="s">
        <v>28</v>
      </c>
      <c r="BL48" t="s">
        <v>40</v>
      </c>
      <c r="BM48" t="s">
        <v>28</v>
      </c>
      <c r="BN48" t="s">
        <v>40</v>
      </c>
      <c r="BO48" t="s">
        <v>964</v>
      </c>
      <c r="BP48" t="s">
        <v>967</v>
      </c>
      <c r="BQ48" t="s">
        <v>28</v>
      </c>
      <c r="BR48" t="s">
        <v>40</v>
      </c>
      <c r="BS48" t="s">
        <v>28</v>
      </c>
      <c r="BT48" t="s">
        <v>40</v>
      </c>
      <c r="BU48" t="s">
        <v>28</v>
      </c>
      <c r="BV48" t="s">
        <v>40</v>
      </c>
      <c r="BW48" t="s">
        <v>28</v>
      </c>
      <c r="BX48" t="s">
        <v>40</v>
      </c>
      <c r="BY48" t="s">
        <v>28</v>
      </c>
      <c r="BZ48" t="s">
        <v>40</v>
      </c>
      <c r="CA48" t="s">
        <v>198</v>
      </c>
      <c r="CB48" t="s">
        <v>37</v>
      </c>
      <c r="CC48">
        <v>854</v>
      </c>
      <c r="CD48" t="s">
        <v>30</v>
      </c>
      <c r="CE48" t="s">
        <v>968</v>
      </c>
      <c r="CF48">
        <v>0</v>
      </c>
      <c r="CG48" t="s">
        <v>99</v>
      </c>
      <c r="CH48">
        <v>1</v>
      </c>
      <c r="CI48" s="99">
        <v>2180.91</v>
      </c>
      <c r="CJ48" s="93">
        <v>42798</v>
      </c>
      <c r="CK48" s="99">
        <v>2180.91</v>
      </c>
      <c r="CL48" t="s">
        <v>574</v>
      </c>
      <c r="CM48" t="s">
        <v>574</v>
      </c>
      <c r="CN48" t="s">
        <v>574</v>
      </c>
      <c r="CO48" t="s">
        <v>574</v>
      </c>
      <c r="CP48" t="s">
        <v>574</v>
      </c>
      <c r="CQ48" t="s">
        <v>574</v>
      </c>
      <c r="CR48" t="s">
        <v>574</v>
      </c>
      <c r="CS48" t="s">
        <v>574</v>
      </c>
      <c r="CT48" t="s">
        <v>574</v>
      </c>
      <c r="CU48" t="s">
        <v>574</v>
      </c>
      <c r="CV48" t="s">
        <v>574</v>
      </c>
      <c r="CW48" t="s">
        <v>574</v>
      </c>
      <c r="CX48" t="s">
        <v>574</v>
      </c>
      <c r="CY48" t="s">
        <v>574</v>
      </c>
      <c r="CZ48" t="s">
        <v>574</v>
      </c>
      <c r="DA48" t="s">
        <v>574</v>
      </c>
      <c r="DB48" t="s">
        <v>574</v>
      </c>
      <c r="DC48" t="s">
        <v>574</v>
      </c>
      <c r="DD48">
        <v>0</v>
      </c>
      <c r="DE48" t="s">
        <v>970</v>
      </c>
      <c r="DF48">
        <v>0</v>
      </c>
      <c r="DG48" t="s">
        <v>970</v>
      </c>
      <c r="DH48">
        <v>0</v>
      </c>
      <c r="DI48" s="99">
        <v>0</v>
      </c>
      <c r="DJ48" s="99">
        <v>0</v>
      </c>
      <c r="DK48" s="99">
        <v>0</v>
      </c>
      <c r="DL48" s="99">
        <v>0</v>
      </c>
      <c r="DM48" s="99">
        <v>0</v>
      </c>
      <c r="DN48" s="99">
        <v>0</v>
      </c>
      <c r="DO48" s="99">
        <v>0</v>
      </c>
      <c r="DP48" s="99">
        <v>0</v>
      </c>
      <c r="DT48" s="100" t="s">
        <v>46</v>
      </c>
      <c r="DU48" t="s">
        <v>593</v>
      </c>
      <c r="DV48" t="s">
        <v>641</v>
      </c>
      <c r="DW48" t="s">
        <v>653</v>
      </c>
      <c r="DX48" t="s">
        <v>660</v>
      </c>
    </row>
    <row r="49" spans="1:128" x14ac:dyDescent="0.3">
      <c r="A49" s="92">
        <v>48</v>
      </c>
      <c r="B49">
        <v>2020048</v>
      </c>
      <c r="C49" t="s">
        <v>1164</v>
      </c>
      <c r="D49">
        <v>2680</v>
      </c>
      <c r="E49" t="s">
        <v>1165</v>
      </c>
      <c r="F49" t="s">
        <v>1166</v>
      </c>
      <c r="G49" t="s">
        <v>1167</v>
      </c>
      <c r="H49" t="s">
        <v>590</v>
      </c>
      <c r="I49" t="s">
        <v>954</v>
      </c>
      <c r="J49" t="s">
        <v>955</v>
      </c>
      <c r="K49">
        <v>1</v>
      </c>
      <c r="L49" t="s">
        <v>956</v>
      </c>
      <c r="M49" t="s">
        <v>957</v>
      </c>
      <c r="N49" t="s">
        <v>42</v>
      </c>
      <c r="O49" t="s">
        <v>566</v>
      </c>
      <c r="P49">
        <v>0</v>
      </c>
      <c r="Q49" t="s">
        <v>27</v>
      </c>
      <c r="R49" t="s">
        <v>45</v>
      </c>
      <c r="S49" s="93" t="s">
        <v>960</v>
      </c>
      <c r="T49" t="s">
        <v>961</v>
      </c>
      <c r="U49" s="93">
        <v>29850</v>
      </c>
      <c r="V49" t="s">
        <v>27</v>
      </c>
      <c r="W49" t="s">
        <v>45</v>
      </c>
      <c r="X49">
        <v>0</v>
      </c>
      <c r="Y49">
        <v>0</v>
      </c>
      <c r="Z49" s="93">
        <v>42741</v>
      </c>
      <c r="AA49">
        <v>1000</v>
      </c>
      <c r="AB49">
        <v>1000</v>
      </c>
      <c r="AC49">
        <v>0</v>
      </c>
      <c r="AD49" s="103" t="s">
        <v>27</v>
      </c>
      <c r="AE49">
        <v>0</v>
      </c>
      <c r="AF49">
        <v>0</v>
      </c>
      <c r="AG49">
        <v>2</v>
      </c>
      <c r="AH49">
        <v>2</v>
      </c>
      <c r="AI49">
        <v>0</v>
      </c>
      <c r="AJ49">
        <v>0</v>
      </c>
      <c r="AK49">
        <v>0</v>
      </c>
      <c r="AL49">
        <v>1</v>
      </c>
      <c r="AM49">
        <v>5</v>
      </c>
      <c r="AN49" s="97">
        <v>7537</v>
      </c>
      <c r="AO49" t="s">
        <v>40</v>
      </c>
      <c r="AP49" t="s">
        <v>28</v>
      </c>
      <c r="AQ49" t="s">
        <v>40</v>
      </c>
      <c r="AR49" s="101">
        <v>1200000</v>
      </c>
      <c r="AS49" t="s">
        <v>1029</v>
      </c>
      <c r="AT49" t="s">
        <v>1030</v>
      </c>
      <c r="AU49" t="s">
        <v>963</v>
      </c>
      <c r="AV49" t="s">
        <v>304</v>
      </c>
      <c r="AW49" t="s">
        <v>964</v>
      </c>
      <c r="AX49">
        <v>0</v>
      </c>
      <c r="AY49" t="s">
        <v>124</v>
      </c>
      <c r="AZ49" t="s">
        <v>962</v>
      </c>
      <c r="BA49" t="s">
        <v>965</v>
      </c>
      <c r="BB49" t="s">
        <v>966</v>
      </c>
      <c r="BC49" t="s">
        <v>28</v>
      </c>
      <c r="BD49" t="s">
        <v>40</v>
      </c>
      <c r="BE49" t="s">
        <v>28</v>
      </c>
      <c r="BF49" t="s">
        <v>40</v>
      </c>
      <c r="BG49" t="s">
        <v>28</v>
      </c>
      <c r="BH49" t="s">
        <v>40</v>
      </c>
      <c r="BI49" t="s">
        <v>28</v>
      </c>
      <c r="BJ49">
        <v>999</v>
      </c>
      <c r="BK49" t="s">
        <v>28</v>
      </c>
      <c r="BL49" t="s">
        <v>40</v>
      </c>
      <c r="BM49" t="s">
        <v>28</v>
      </c>
      <c r="BN49" t="s">
        <v>40</v>
      </c>
      <c r="BO49" t="s">
        <v>964</v>
      </c>
      <c r="BP49" t="s">
        <v>967</v>
      </c>
      <c r="BQ49" t="s">
        <v>28</v>
      </c>
      <c r="BR49" t="s">
        <v>40</v>
      </c>
      <c r="BS49" t="s">
        <v>28</v>
      </c>
      <c r="BT49" t="s">
        <v>40</v>
      </c>
      <c r="BU49" t="s">
        <v>28</v>
      </c>
      <c r="BV49" t="s">
        <v>40</v>
      </c>
      <c r="BW49" t="s">
        <v>28</v>
      </c>
      <c r="BX49" t="s">
        <v>40</v>
      </c>
      <c r="BY49" t="s">
        <v>28</v>
      </c>
      <c r="BZ49" t="s">
        <v>40</v>
      </c>
      <c r="CA49" t="s">
        <v>198</v>
      </c>
      <c r="CB49" t="s">
        <v>37</v>
      </c>
      <c r="CC49">
        <v>895</v>
      </c>
      <c r="CD49" t="s">
        <v>30</v>
      </c>
      <c r="CE49" t="s">
        <v>968</v>
      </c>
      <c r="CF49">
        <v>0</v>
      </c>
      <c r="CG49" t="s">
        <v>99</v>
      </c>
      <c r="CH49">
        <v>1</v>
      </c>
      <c r="CI49" s="99">
        <v>502.73</v>
      </c>
      <c r="CJ49" s="93">
        <v>42741</v>
      </c>
      <c r="CK49" s="99">
        <v>502.73</v>
      </c>
      <c r="CL49" t="s">
        <v>574</v>
      </c>
      <c r="CM49" t="s">
        <v>574</v>
      </c>
      <c r="CN49" t="s">
        <v>574</v>
      </c>
      <c r="CO49" t="s">
        <v>574</v>
      </c>
      <c r="CP49" t="s">
        <v>574</v>
      </c>
      <c r="CQ49" t="s">
        <v>574</v>
      </c>
      <c r="CR49" t="s">
        <v>574</v>
      </c>
      <c r="CS49" t="s">
        <v>574</v>
      </c>
      <c r="CT49" t="s">
        <v>574</v>
      </c>
      <c r="CU49" t="s">
        <v>574</v>
      </c>
      <c r="CV49" t="s">
        <v>574</v>
      </c>
      <c r="CW49" t="s">
        <v>574</v>
      </c>
      <c r="CX49" t="s">
        <v>574</v>
      </c>
      <c r="CY49" t="s">
        <v>574</v>
      </c>
      <c r="CZ49" t="s">
        <v>574</v>
      </c>
      <c r="DA49" t="s">
        <v>574</v>
      </c>
      <c r="DB49" t="s">
        <v>574</v>
      </c>
      <c r="DC49" t="s">
        <v>574</v>
      </c>
      <c r="DD49">
        <v>0</v>
      </c>
      <c r="DE49" t="s">
        <v>970</v>
      </c>
      <c r="DF49">
        <v>0</v>
      </c>
      <c r="DG49" t="s">
        <v>970</v>
      </c>
      <c r="DH49">
        <v>0</v>
      </c>
      <c r="DI49" s="99">
        <v>0</v>
      </c>
      <c r="DJ49" s="99">
        <v>0</v>
      </c>
      <c r="DK49" s="99">
        <v>0</v>
      </c>
      <c r="DL49" s="99">
        <v>0</v>
      </c>
      <c r="DM49" s="99">
        <v>0</v>
      </c>
      <c r="DN49" s="99">
        <v>0</v>
      </c>
      <c r="DO49" s="99">
        <v>0</v>
      </c>
      <c r="DP49" s="99">
        <v>0</v>
      </c>
      <c r="DT49" s="100" t="s">
        <v>46</v>
      </c>
      <c r="DU49" t="s">
        <v>593</v>
      </c>
      <c r="DV49" t="s">
        <v>642</v>
      </c>
      <c r="DW49" t="s">
        <v>653</v>
      </c>
      <c r="DX49" t="s">
        <v>674</v>
      </c>
    </row>
    <row r="50" spans="1:128" x14ac:dyDescent="0.3">
      <c r="A50" s="92">
        <v>49</v>
      </c>
      <c r="B50">
        <v>2020049</v>
      </c>
      <c r="C50" t="s">
        <v>1168</v>
      </c>
      <c r="D50">
        <v>2531</v>
      </c>
      <c r="E50" t="s">
        <v>1169</v>
      </c>
      <c r="F50" t="s">
        <v>1170</v>
      </c>
      <c r="G50" t="s">
        <v>1171</v>
      </c>
      <c r="H50" t="s">
        <v>590</v>
      </c>
      <c r="I50" t="s">
        <v>954</v>
      </c>
      <c r="J50" t="s">
        <v>955</v>
      </c>
      <c r="K50">
        <v>1</v>
      </c>
      <c r="L50" t="s">
        <v>956</v>
      </c>
      <c r="M50" t="s">
        <v>957</v>
      </c>
      <c r="N50" t="s">
        <v>42</v>
      </c>
      <c r="O50" t="s">
        <v>566</v>
      </c>
      <c r="P50">
        <v>0</v>
      </c>
      <c r="Q50" t="s">
        <v>27</v>
      </c>
      <c r="R50" t="s">
        <v>45</v>
      </c>
      <c r="S50" s="93" t="s">
        <v>960</v>
      </c>
      <c r="T50" t="s">
        <v>961</v>
      </c>
      <c r="U50" s="93">
        <v>21727</v>
      </c>
      <c r="V50" t="s">
        <v>25</v>
      </c>
      <c r="W50" t="s">
        <v>46</v>
      </c>
      <c r="X50">
        <v>0</v>
      </c>
      <c r="Y50">
        <v>0</v>
      </c>
      <c r="Z50" s="93">
        <v>41954</v>
      </c>
      <c r="AA50" t="s">
        <v>975</v>
      </c>
      <c r="AB50">
        <v>0</v>
      </c>
      <c r="AC50">
        <v>0</v>
      </c>
      <c r="AD50" s="103" t="s">
        <v>27</v>
      </c>
      <c r="AE50">
        <v>0</v>
      </c>
      <c r="AF50">
        <v>0</v>
      </c>
      <c r="AG50">
        <v>0</v>
      </c>
      <c r="AH50">
        <v>0</v>
      </c>
      <c r="AI50">
        <v>1</v>
      </c>
      <c r="AJ50">
        <v>1</v>
      </c>
      <c r="AK50">
        <v>0</v>
      </c>
      <c r="AL50">
        <v>2</v>
      </c>
      <c r="AM50">
        <v>5</v>
      </c>
      <c r="AN50" s="97">
        <v>7538</v>
      </c>
      <c r="AO50" t="s">
        <v>40</v>
      </c>
      <c r="AP50" t="s">
        <v>28</v>
      </c>
      <c r="AQ50" t="s">
        <v>40</v>
      </c>
      <c r="AR50" s="101">
        <v>2500000</v>
      </c>
      <c r="AS50" t="s">
        <v>665</v>
      </c>
      <c r="AT50" t="s">
        <v>1035</v>
      </c>
      <c r="AU50" t="s">
        <v>963</v>
      </c>
      <c r="AV50" t="s">
        <v>304</v>
      </c>
      <c r="AW50" t="s">
        <v>964</v>
      </c>
      <c r="AX50">
        <v>0</v>
      </c>
      <c r="AY50" t="s">
        <v>124</v>
      </c>
      <c r="AZ50" t="s">
        <v>962</v>
      </c>
      <c r="BA50" t="s">
        <v>1098</v>
      </c>
      <c r="BB50" t="s">
        <v>1099</v>
      </c>
      <c r="BC50" t="s">
        <v>28</v>
      </c>
      <c r="BD50" t="s">
        <v>40</v>
      </c>
      <c r="BE50" t="s">
        <v>28</v>
      </c>
      <c r="BF50" t="s">
        <v>40</v>
      </c>
      <c r="BG50" t="s">
        <v>28</v>
      </c>
      <c r="BH50" t="s">
        <v>40</v>
      </c>
      <c r="BI50" t="s">
        <v>28</v>
      </c>
      <c r="BJ50">
        <v>999</v>
      </c>
      <c r="BK50" t="s">
        <v>28</v>
      </c>
      <c r="BL50" t="s">
        <v>40</v>
      </c>
      <c r="BM50" t="s">
        <v>28</v>
      </c>
      <c r="BN50" t="s">
        <v>40</v>
      </c>
      <c r="BO50" t="s">
        <v>964</v>
      </c>
      <c r="BP50" t="s">
        <v>967</v>
      </c>
      <c r="BQ50" t="s">
        <v>28</v>
      </c>
      <c r="BR50" t="s">
        <v>40</v>
      </c>
      <c r="BS50" t="s">
        <v>28</v>
      </c>
      <c r="BT50" t="s">
        <v>40</v>
      </c>
      <c r="BU50" t="s">
        <v>28</v>
      </c>
      <c r="BV50" t="s">
        <v>40</v>
      </c>
      <c r="BW50" t="s">
        <v>28</v>
      </c>
      <c r="BX50" t="s">
        <v>40</v>
      </c>
      <c r="BY50" t="s">
        <v>28</v>
      </c>
      <c r="BZ50" t="s">
        <v>40</v>
      </c>
      <c r="CA50" t="s">
        <v>198</v>
      </c>
      <c r="CB50" t="s">
        <v>37</v>
      </c>
      <c r="CC50">
        <v>897</v>
      </c>
      <c r="CD50" t="s">
        <v>30</v>
      </c>
      <c r="CE50" t="s">
        <v>968</v>
      </c>
      <c r="CF50">
        <v>0</v>
      </c>
      <c r="CG50" t="s">
        <v>99</v>
      </c>
      <c r="CH50">
        <v>1</v>
      </c>
      <c r="CI50" s="99">
        <v>748.18</v>
      </c>
      <c r="CJ50" s="93">
        <v>41954</v>
      </c>
      <c r="CK50" s="99">
        <v>748.18</v>
      </c>
      <c r="CL50" t="s">
        <v>574</v>
      </c>
      <c r="CM50" t="s">
        <v>574</v>
      </c>
      <c r="CN50" t="s">
        <v>574</v>
      </c>
      <c r="CO50" t="s">
        <v>574</v>
      </c>
      <c r="CP50" t="s">
        <v>574</v>
      </c>
      <c r="CQ50" t="s">
        <v>574</v>
      </c>
      <c r="CR50" t="s">
        <v>574</v>
      </c>
      <c r="CS50" t="s">
        <v>574</v>
      </c>
      <c r="CT50" t="s">
        <v>574</v>
      </c>
      <c r="CU50" t="s">
        <v>574</v>
      </c>
      <c r="CV50" t="s">
        <v>574</v>
      </c>
      <c r="CW50" t="s">
        <v>574</v>
      </c>
      <c r="CX50" t="s">
        <v>574</v>
      </c>
      <c r="CY50" t="s">
        <v>574</v>
      </c>
      <c r="CZ50" t="s">
        <v>574</v>
      </c>
      <c r="DA50" t="s">
        <v>574</v>
      </c>
      <c r="DB50" t="s">
        <v>574</v>
      </c>
      <c r="DC50" t="s">
        <v>574</v>
      </c>
      <c r="DD50">
        <v>0</v>
      </c>
      <c r="DE50" t="s">
        <v>970</v>
      </c>
      <c r="DF50">
        <v>0</v>
      </c>
      <c r="DG50" t="s">
        <v>970</v>
      </c>
      <c r="DH50">
        <v>0</v>
      </c>
      <c r="DI50" s="99">
        <v>0</v>
      </c>
      <c r="DJ50" s="99">
        <v>0</v>
      </c>
      <c r="DK50" s="99">
        <v>0</v>
      </c>
      <c r="DL50" s="99">
        <v>0</v>
      </c>
      <c r="DM50" s="99">
        <v>0</v>
      </c>
      <c r="DN50" s="99">
        <v>0</v>
      </c>
      <c r="DO50" s="99">
        <v>0</v>
      </c>
      <c r="DP50" s="99">
        <v>0</v>
      </c>
      <c r="DT50" s="100" t="s">
        <v>46</v>
      </c>
      <c r="DU50" t="s">
        <v>593</v>
      </c>
      <c r="DV50" t="s">
        <v>643</v>
      </c>
      <c r="DW50" t="s">
        <v>653</v>
      </c>
      <c r="DX50" t="s">
        <v>674</v>
      </c>
    </row>
    <row r="51" spans="1:128" x14ac:dyDescent="0.3">
      <c r="A51" s="92">
        <v>50</v>
      </c>
      <c r="B51">
        <v>2020050</v>
      </c>
      <c r="C51" t="s">
        <v>1172</v>
      </c>
      <c r="D51">
        <v>2575</v>
      </c>
      <c r="E51" t="s">
        <v>1173</v>
      </c>
      <c r="F51" t="s">
        <v>1174</v>
      </c>
      <c r="G51" t="s">
        <v>1175</v>
      </c>
      <c r="H51" t="s">
        <v>590</v>
      </c>
      <c r="I51" t="s">
        <v>954</v>
      </c>
      <c r="J51" t="s">
        <v>955</v>
      </c>
      <c r="K51">
        <v>1</v>
      </c>
      <c r="L51" t="s">
        <v>956</v>
      </c>
      <c r="M51" t="s">
        <v>957</v>
      </c>
      <c r="N51" t="s">
        <v>958</v>
      </c>
      <c r="O51" t="s">
        <v>959</v>
      </c>
      <c r="P51">
        <v>0</v>
      </c>
      <c r="Q51" t="s">
        <v>27</v>
      </c>
      <c r="R51" t="s">
        <v>45</v>
      </c>
      <c r="S51" s="93" t="s">
        <v>960</v>
      </c>
      <c r="T51" t="s">
        <v>961</v>
      </c>
      <c r="U51" s="93">
        <v>24986</v>
      </c>
      <c r="V51" t="s">
        <v>27</v>
      </c>
      <c r="W51" t="s">
        <v>45</v>
      </c>
      <c r="X51">
        <v>0</v>
      </c>
      <c r="Y51">
        <v>0</v>
      </c>
      <c r="Z51" s="93">
        <v>42851</v>
      </c>
      <c r="AA51">
        <v>1000</v>
      </c>
      <c r="AB51">
        <v>1000</v>
      </c>
      <c r="AC51">
        <v>0</v>
      </c>
      <c r="AD51" s="103" t="s">
        <v>27</v>
      </c>
      <c r="AE51">
        <v>0</v>
      </c>
      <c r="AF51">
        <v>0</v>
      </c>
      <c r="AG51">
        <v>1</v>
      </c>
      <c r="AH51">
        <v>1</v>
      </c>
      <c r="AI51">
        <v>1</v>
      </c>
      <c r="AJ51">
        <v>1</v>
      </c>
      <c r="AK51">
        <v>0</v>
      </c>
      <c r="AL51">
        <v>2</v>
      </c>
      <c r="AM51">
        <v>5</v>
      </c>
      <c r="AN51" s="97">
        <v>7536</v>
      </c>
      <c r="AO51" t="s">
        <v>40</v>
      </c>
      <c r="AP51" t="s">
        <v>28</v>
      </c>
      <c r="AQ51" t="s">
        <v>40</v>
      </c>
      <c r="AR51" s="101">
        <v>2900000</v>
      </c>
      <c r="AS51" t="s">
        <v>124</v>
      </c>
      <c r="AT51" t="s">
        <v>962</v>
      </c>
      <c r="AU51" t="s">
        <v>963</v>
      </c>
      <c r="AV51" t="s">
        <v>304</v>
      </c>
      <c r="AW51" t="s">
        <v>964</v>
      </c>
      <c r="AX51">
        <v>0</v>
      </c>
      <c r="AY51" t="s">
        <v>124</v>
      </c>
      <c r="AZ51" t="s">
        <v>962</v>
      </c>
      <c r="BA51" t="s">
        <v>1098</v>
      </c>
      <c r="BB51" t="s">
        <v>1099</v>
      </c>
      <c r="BC51" t="s">
        <v>28</v>
      </c>
      <c r="BD51" t="s">
        <v>40</v>
      </c>
      <c r="BE51" t="s">
        <v>28</v>
      </c>
      <c r="BF51" t="s">
        <v>40</v>
      </c>
      <c r="BG51" t="s">
        <v>28</v>
      </c>
      <c r="BH51" t="s">
        <v>40</v>
      </c>
      <c r="BI51" t="s">
        <v>28</v>
      </c>
      <c r="BJ51">
        <v>999</v>
      </c>
      <c r="BK51" t="s">
        <v>28</v>
      </c>
      <c r="BL51" t="s">
        <v>40</v>
      </c>
      <c r="BM51" t="s">
        <v>28</v>
      </c>
      <c r="BN51" t="s">
        <v>40</v>
      </c>
      <c r="BO51" t="s">
        <v>964</v>
      </c>
      <c r="BP51" t="s">
        <v>967</v>
      </c>
      <c r="BQ51" t="s">
        <v>28</v>
      </c>
      <c r="BR51" t="s">
        <v>40</v>
      </c>
      <c r="BS51" t="s">
        <v>28</v>
      </c>
      <c r="BT51" t="s">
        <v>40</v>
      </c>
      <c r="BU51" t="s">
        <v>28</v>
      </c>
      <c r="BV51" t="s">
        <v>40</v>
      </c>
      <c r="BW51" t="s">
        <v>28</v>
      </c>
      <c r="BX51" t="s">
        <v>40</v>
      </c>
      <c r="BY51" t="s">
        <v>28</v>
      </c>
      <c r="BZ51" t="s">
        <v>40</v>
      </c>
      <c r="CA51" t="s">
        <v>198</v>
      </c>
      <c r="CB51" t="s">
        <v>37</v>
      </c>
      <c r="CC51">
        <v>852</v>
      </c>
      <c r="CD51" t="s">
        <v>30</v>
      </c>
      <c r="CE51" t="s">
        <v>968</v>
      </c>
      <c r="CF51">
        <v>0</v>
      </c>
      <c r="CG51" t="s">
        <v>99</v>
      </c>
      <c r="CH51">
        <v>1</v>
      </c>
      <c r="CI51" s="99">
        <v>2690</v>
      </c>
      <c r="CJ51" s="93">
        <v>42851</v>
      </c>
      <c r="CK51" s="99">
        <v>2690</v>
      </c>
      <c r="CL51" t="s">
        <v>574</v>
      </c>
      <c r="CM51" t="s">
        <v>574</v>
      </c>
      <c r="CN51" t="s">
        <v>574</v>
      </c>
      <c r="CO51" t="s">
        <v>574</v>
      </c>
      <c r="CP51" t="s">
        <v>574</v>
      </c>
      <c r="CQ51" t="s">
        <v>574</v>
      </c>
      <c r="CR51" t="s">
        <v>574</v>
      </c>
      <c r="CS51" t="s">
        <v>574</v>
      </c>
      <c r="CT51" t="s">
        <v>574</v>
      </c>
      <c r="CU51" t="s">
        <v>574</v>
      </c>
      <c r="CV51" t="s">
        <v>574</v>
      </c>
      <c r="CW51" t="s">
        <v>574</v>
      </c>
      <c r="CX51" t="s">
        <v>574</v>
      </c>
      <c r="CY51" t="s">
        <v>574</v>
      </c>
      <c r="CZ51" t="s">
        <v>574</v>
      </c>
      <c r="DA51" t="s">
        <v>574</v>
      </c>
      <c r="DB51" t="s">
        <v>574</v>
      </c>
      <c r="DC51" t="s">
        <v>574</v>
      </c>
      <c r="DD51">
        <v>0</v>
      </c>
      <c r="DE51" t="s">
        <v>970</v>
      </c>
      <c r="DF51">
        <v>0</v>
      </c>
      <c r="DG51" t="s">
        <v>970</v>
      </c>
      <c r="DH51">
        <v>0</v>
      </c>
      <c r="DI51" s="99">
        <v>0</v>
      </c>
      <c r="DJ51" s="99">
        <v>0</v>
      </c>
      <c r="DK51" s="99">
        <v>0</v>
      </c>
      <c r="DL51" s="99">
        <v>0</v>
      </c>
      <c r="DM51" s="99">
        <v>0</v>
      </c>
      <c r="DN51" s="99">
        <v>0</v>
      </c>
      <c r="DO51" s="99">
        <v>0</v>
      </c>
      <c r="DP51" s="99">
        <v>0</v>
      </c>
      <c r="DT51" s="100" t="s">
        <v>46</v>
      </c>
      <c r="DU51" t="s">
        <v>593</v>
      </c>
      <c r="DV51" t="s">
        <v>644</v>
      </c>
      <c r="DW51" t="s">
        <v>653</v>
      </c>
      <c r="DX51" t="s">
        <v>674</v>
      </c>
    </row>
    <row r="52" spans="1:128" x14ac:dyDescent="0.3">
      <c r="A52" s="92">
        <v>51</v>
      </c>
      <c r="B52">
        <v>2020051</v>
      </c>
      <c r="C52" t="s">
        <v>1176</v>
      </c>
      <c r="D52">
        <v>2290</v>
      </c>
      <c r="E52" t="s">
        <v>1177</v>
      </c>
      <c r="F52" t="s">
        <v>1178</v>
      </c>
      <c r="G52" t="s">
        <v>1179</v>
      </c>
      <c r="H52" t="s">
        <v>590</v>
      </c>
      <c r="I52" t="s">
        <v>954</v>
      </c>
      <c r="J52" t="s">
        <v>955</v>
      </c>
      <c r="K52">
        <v>1</v>
      </c>
      <c r="L52" t="s">
        <v>956</v>
      </c>
      <c r="M52" t="s">
        <v>957</v>
      </c>
      <c r="N52" t="s">
        <v>42</v>
      </c>
      <c r="O52" t="s">
        <v>566</v>
      </c>
      <c r="P52">
        <v>0</v>
      </c>
      <c r="Q52" t="s">
        <v>27</v>
      </c>
      <c r="R52" t="s">
        <v>45</v>
      </c>
      <c r="S52" s="93" t="s">
        <v>960</v>
      </c>
      <c r="T52" t="s">
        <v>961</v>
      </c>
      <c r="U52" s="93">
        <v>36324</v>
      </c>
      <c r="V52" t="s">
        <v>27</v>
      </c>
      <c r="W52" t="s">
        <v>45</v>
      </c>
      <c r="X52">
        <v>0</v>
      </c>
      <c r="Y52">
        <v>0</v>
      </c>
      <c r="Z52" s="93">
        <v>41395</v>
      </c>
      <c r="AA52" t="s">
        <v>975</v>
      </c>
      <c r="AB52">
        <v>0</v>
      </c>
      <c r="AC52">
        <v>0</v>
      </c>
      <c r="AD52" s="103" t="s">
        <v>27</v>
      </c>
      <c r="AE52">
        <v>0</v>
      </c>
      <c r="AF52">
        <v>0</v>
      </c>
      <c r="AG52">
        <v>2</v>
      </c>
      <c r="AH52">
        <v>2</v>
      </c>
      <c r="AI52">
        <v>1</v>
      </c>
      <c r="AJ52">
        <v>1</v>
      </c>
      <c r="AK52">
        <v>0</v>
      </c>
      <c r="AL52">
        <v>1</v>
      </c>
      <c r="AM52">
        <v>5</v>
      </c>
      <c r="AN52" s="97">
        <v>7533</v>
      </c>
      <c r="AO52" t="s">
        <v>40</v>
      </c>
      <c r="AP52" t="s">
        <v>28</v>
      </c>
      <c r="AQ52" t="s">
        <v>40</v>
      </c>
      <c r="AR52" s="101">
        <v>1500000</v>
      </c>
      <c r="AS52" t="s">
        <v>124</v>
      </c>
      <c r="AT52" t="s">
        <v>962</v>
      </c>
      <c r="AU52" t="s">
        <v>963</v>
      </c>
      <c r="AV52" t="s">
        <v>304</v>
      </c>
      <c r="AW52" t="s">
        <v>964</v>
      </c>
      <c r="AX52">
        <v>0</v>
      </c>
      <c r="AY52" t="s">
        <v>1073</v>
      </c>
      <c r="AZ52" t="s">
        <v>1074</v>
      </c>
      <c r="BA52" t="s">
        <v>965</v>
      </c>
      <c r="BB52" t="s">
        <v>966</v>
      </c>
      <c r="BC52" t="s">
        <v>28</v>
      </c>
      <c r="BD52" t="s">
        <v>40</v>
      </c>
      <c r="BE52" t="s">
        <v>28</v>
      </c>
      <c r="BF52" t="s">
        <v>40</v>
      </c>
      <c r="BG52" t="s">
        <v>28</v>
      </c>
      <c r="BH52" t="s">
        <v>40</v>
      </c>
      <c r="BI52" t="s">
        <v>28</v>
      </c>
      <c r="BJ52">
        <v>999</v>
      </c>
      <c r="BK52" t="s">
        <v>28</v>
      </c>
      <c r="BL52" t="s">
        <v>40</v>
      </c>
      <c r="BM52" t="s">
        <v>28</v>
      </c>
      <c r="BN52" t="s">
        <v>40</v>
      </c>
      <c r="BO52" t="s">
        <v>964</v>
      </c>
      <c r="BP52" t="s">
        <v>967</v>
      </c>
      <c r="BQ52" t="s">
        <v>28</v>
      </c>
      <c r="BR52" t="s">
        <v>40</v>
      </c>
      <c r="BS52" t="s">
        <v>28</v>
      </c>
      <c r="BT52" t="s">
        <v>40</v>
      </c>
      <c r="BU52" t="s">
        <v>28</v>
      </c>
      <c r="BV52" t="s">
        <v>40</v>
      </c>
      <c r="BW52" t="s">
        <v>28</v>
      </c>
      <c r="BX52" t="s">
        <v>40</v>
      </c>
      <c r="BY52" t="s">
        <v>28</v>
      </c>
      <c r="BZ52" t="s">
        <v>40</v>
      </c>
      <c r="CA52" t="s">
        <v>198</v>
      </c>
      <c r="CB52" t="s">
        <v>37</v>
      </c>
      <c r="CC52">
        <v>843</v>
      </c>
      <c r="CD52" t="s">
        <v>30</v>
      </c>
      <c r="CE52" t="s">
        <v>968</v>
      </c>
      <c r="CF52">
        <v>0</v>
      </c>
      <c r="CG52" t="s">
        <v>99</v>
      </c>
      <c r="CH52">
        <v>1</v>
      </c>
      <c r="CI52" s="99">
        <v>1088.18</v>
      </c>
      <c r="CJ52" s="93">
        <v>41395</v>
      </c>
      <c r="CK52" s="99">
        <v>1088.18</v>
      </c>
      <c r="CL52" t="s">
        <v>574</v>
      </c>
      <c r="CM52" t="s">
        <v>574</v>
      </c>
      <c r="CN52" t="s">
        <v>574</v>
      </c>
      <c r="CO52" t="s">
        <v>574</v>
      </c>
      <c r="CP52" t="s">
        <v>574</v>
      </c>
      <c r="CQ52" t="s">
        <v>574</v>
      </c>
      <c r="CR52" t="s">
        <v>574</v>
      </c>
      <c r="CS52" t="s">
        <v>574</v>
      </c>
      <c r="CT52" t="s">
        <v>574</v>
      </c>
      <c r="CU52" t="s">
        <v>574</v>
      </c>
      <c r="CV52" t="s">
        <v>574</v>
      </c>
      <c r="CW52" t="s">
        <v>574</v>
      </c>
      <c r="CX52" t="s">
        <v>574</v>
      </c>
      <c r="CY52" t="s">
        <v>574</v>
      </c>
      <c r="CZ52" t="s">
        <v>574</v>
      </c>
      <c r="DA52" t="s">
        <v>574</v>
      </c>
      <c r="DB52" t="s">
        <v>574</v>
      </c>
      <c r="DC52" t="s">
        <v>574</v>
      </c>
      <c r="DD52">
        <v>0</v>
      </c>
      <c r="DE52" t="s">
        <v>970</v>
      </c>
      <c r="DF52">
        <v>0</v>
      </c>
      <c r="DG52" t="s">
        <v>970</v>
      </c>
      <c r="DH52">
        <v>0</v>
      </c>
      <c r="DI52" s="99">
        <v>0</v>
      </c>
      <c r="DJ52" s="99">
        <v>0</v>
      </c>
      <c r="DK52" s="99">
        <v>0</v>
      </c>
      <c r="DL52" s="99">
        <v>0</v>
      </c>
      <c r="DM52" s="99">
        <v>0</v>
      </c>
      <c r="DN52" s="99">
        <v>0</v>
      </c>
      <c r="DO52" s="99">
        <v>0</v>
      </c>
      <c r="DP52" s="99">
        <v>0</v>
      </c>
      <c r="DT52" s="100" t="s">
        <v>46</v>
      </c>
      <c r="DU52" t="s">
        <v>593</v>
      </c>
      <c r="DV52" t="s">
        <v>645</v>
      </c>
      <c r="DW52" t="s">
        <v>653</v>
      </c>
      <c r="DX52" t="s">
        <v>659</v>
      </c>
    </row>
    <row r="53" spans="1:128" x14ac:dyDescent="0.3">
      <c r="A53" s="92">
        <v>52</v>
      </c>
      <c r="B53">
        <v>2020052</v>
      </c>
      <c r="C53" t="s">
        <v>1180</v>
      </c>
      <c r="D53">
        <v>2199</v>
      </c>
      <c r="E53" t="s">
        <v>1181</v>
      </c>
      <c r="F53" t="s">
        <v>1182</v>
      </c>
      <c r="G53" t="s">
        <v>1183</v>
      </c>
      <c r="H53" t="s">
        <v>590</v>
      </c>
      <c r="I53" t="s">
        <v>954</v>
      </c>
      <c r="J53" t="s">
        <v>955</v>
      </c>
      <c r="K53">
        <v>1</v>
      </c>
      <c r="L53" t="s">
        <v>956</v>
      </c>
      <c r="M53" t="s">
        <v>957</v>
      </c>
      <c r="N53" t="s">
        <v>42</v>
      </c>
      <c r="O53" t="s">
        <v>566</v>
      </c>
      <c r="P53">
        <v>0</v>
      </c>
      <c r="Q53" t="s">
        <v>27</v>
      </c>
      <c r="R53" t="s">
        <v>45</v>
      </c>
      <c r="S53" s="93" t="s">
        <v>960</v>
      </c>
      <c r="T53" t="s">
        <v>961</v>
      </c>
      <c r="U53" s="93">
        <v>37164</v>
      </c>
      <c r="V53" t="s">
        <v>27</v>
      </c>
      <c r="W53" t="s">
        <v>45</v>
      </c>
      <c r="X53">
        <v>0</v>
      </c>
      <c r="Y53">
        <v>0</v>
      </c>
      <c r="Z53" s="93">
        <v>41679</v>
      </c>
      <c r="AA53">
        <v>1000</v>
      </c>
      <c r="AB53">
        <v>1000</v>
      </c>
      <c r="AC53">
        <v>0</v>
      </c>
      <c r="AD53" s="103" t="s">
        <v>27</v>
      </c>
      <c r="AE53">
        <v>0</v>
      </c>
      <c r="AF53">
        <v>0</v>
      </c>
      <c r="AG53">
        <v>2</v>
      </c>
      <c r="AH53">
        <v>2</v>
      </c>
      <c r="AI53">
        <v>2</v>
      </c>
      <c r="AJ53">
        <v>2</v>
      </c>
      <c r="AK53">
        <v>0</v>
      </c>
      <c r="AL53">
        <v>0</v>
      </c>
      <c r="AM53">
        <v>5</v>
      </c>
      <c r="AN53" s="97">
        <v>8807</v>
      </c>
      <c r="AO53" t="s">
        <v>40</v>
      </c>
      <c r="AP53" t="s">
        <v>28</v>
      </c>
      <c r="AQ53" t="s">
        <v>40</v>
      </c>
      <c r="AR53" s="101">
        <v>800000</v>
      </c>
      <c r="AS53" t="s">
        <v>124</v>
      </c>
      <c r="AT53" t="s">
        <v>962</v>
      </c>
      <c r="AU53" t="s">
        <v>963</v>
      </c>
      <c r="AV53" t="s">
        <v>304</v>
      </c>
      <c r="AW53" t="s">
        <v>964</v>
      </c>
      <c r="AX53">
        <v>0</v>
      </c>
      <c r="AY53" t="s">
        <v>126</v>
      </c>
      <c r="AZ53" t="s">
        <v>1079</v>
      </c>
      <c r="BA53" t="s">
        <v>965</v>
      </c>
      <c r="BB53" t="s">
        <v>966</v>
      </c>
      <c r="BC53" t="s">
        <v>28</v>
      </c>
      <c r="BD53" t="s">
        <v>40</v>
      </c>
      <c r="BE53" t="s">
        <v>28</v>
      </c>
      <c r="BF53" t="s">
        <v>40</v>
      </c>
      <c r="BG53" t="s">
        <v>28</v>
      </c>
      <c r="BH53" t="s">
        <v>40</v>
      </c>
      <c r="BI53" t="s">
        <v>28</v>
      </c>
      <c r="BJ53">
        <v>999</v>
      </c>
      <c r="BK53" t="s">
        <v>28</v>
      </c>
      <c r="BL53" t="s">
        <v>40</v>
      </c>
      <c r="BM53" t="s">
        <v>28</v>
      </c>
      <c r="BN53" t="s">
        <v>40</v>
      </c>
      <c r="BO53" t="s">
        <v>964</v>
      </c>
      <c r="BP53" t="s">
        <v>967</v>
      </c>
      <c r="BQ53" t="s">
        <v>28</v>
      </c>
      <c r="BR53" t="s">
        <v>40</v>
      </c>
      <c r="BS53" t="s">
        <v>28</v>
      </c>
      <c r="BT53" t="s">
        <v>40</v>
      </c>
      <c r="BU53" t="s">
        <v>28</v>
      </c>
      <c r="BV53" t="s">
        <v>40</v>
      </c>
      <c r="BW53" t="s">
        <v>28</v>
      </c>
      <c r="BX53" t="s">
        <v>40</v>
      </c>
      <c r="BY53" t="s">
        <v>28</v>
      </c>
      <c r="BZ53" t="s">
        <v>40</v>
      </c>
      <c r="CA53" t="s">
        <v>198</v>
      </c>
      <c r="CB53" t="s">
        <v>37</v>
      </c>
      <c r="CC53">
        <v>855</v>
      </c>
      <c r="CD53" t="s">
        <v>30</v>
      </c>
      <c r="CE53" t="s">
        <v>968</v>
      </c>
      <c r="CF53">
        <v>0</v>
      </c>
      <c r="CG53" t="s">
        <v>99</v>
      </c>
      <c r="CH53">
        <v>1</v>
      </c>
      <c r="CI53" s="99">
        <v>1496.36</v>
      </c>
      <c r="CJ53" s="93">
        <v>41679</v>
      </c>
      <c r="CK53" s="99">
        <v>1496.36</v>
      </c>
      <c r="CL53" t="s">
        <v>574</v>
      </c>
      <c r="CM53" t="s">
        <v>574</v>
      </c>
      <c r="CN53" t="s">
        <v>574</v>
      </c>
      <c r="CO53" t="s">
        <v>574</v>
      </c>
      <c r="CP53" t="s">
        <v>574</v>
      </c>
      <c r="CQ53" t="s">
        <v>574</v>
      </c>
      <c r="CR53" t="s">
        <v>574</v>
      </c>
      <c r="CS53" t="s">
        <v>574</v>
      </c>
      <c r="CT53" t="s">
        <v>574</v>
      </c>
      <c r="CU53" t="s">
        <v>574</v>
      </c>
      <c r="CV53" t="s">
        <v>574</v>
      </c>
      <c r="CW53" t="s">
        <v>574</v>
      </c>
      <c r="CX53" t="s">
        <v>574</v>
      </c>
      <c r="CY53" t="s">
        <v>574</v>
      </c>
      <c r="CZ53" t="s">
        <v>574</v>
      </c>
      <c r="DA53" t="s">
        <v>574</v>
      </c>
      <c r="DB53" t="s">
        <v>574</v>
      </c>
      <c r="DC53" t="s">
        <v>574</v>
      </c>
      <c r="DD53">
        <v>0</v>
      </c>
      <c r="DE53" t="s">
        <v>970</v>
      </c>
      <c r="DF53">
        <v>0</v>
      </c>
      <c r="DG53" t="s">
        <v>970</v>
      </c>
      <c r="DH53">
        <v>0</v>
      </c>
      <c r="DI53" s="99">
        <v>0</v>
      </c>
      <c r="DJ53" s="99">
        <v>0</v>
      </c>
      <c r="DK53" s="99">
        <v>0</v>
      </c>
      <c r="DL53" s="99">
        <v>0</v>
      </c>
      <c r="DM53" s="99">
        <v>0</v>
      </c>
      <c r="DN53" s="99">
        <v>0</v>
      </c>
      <c r="DO53" s="99">
        <v>0</v>
      </c>
      <c r="DP53" s="99">
        <v>0</v>
      </c>
      <c r="DT53" s="100" t="s">
        <v>46</v>
      </c>
      <c r="DU53" t="s">
        <v>593</v>
      </c>
      <c r="DV53" t="s">
        <v>646</v>
      </c>
      <c r="DW53" t="s">
        <v>653</v>
      </c>
      <c r="DX53" t="s">
        <v>659</v>
      </c>
    </row>
    <row r="54" spans="1:128" x14ac:dyDescent="0.3">
      <c r="A54" s="92">
        <v>53</v>
      </c>
      <c r="B54">
        <v>2020053</v>
      </c>
      <c r="C54" t="s">
        <v>1184</v>
      </c>
      <c r="D54">
        <v>2975</v>
      </c>
      <c r="E54" t="s">
        <v>1185</v>
      </c>
      <c r="F54" t="s">
        <v>1186</v>
      </c>
      <c r="G54" t="s">
        <v>1187</v>
      </c>
      <c r="H54" t="s">
        <v>590</v>
      </c>
      <c r="I54" t="s">
        <v>954</v>
      </c>
      <c r="J54" t="s">
        <v>955</v>
      </c>
      <c r="K54">
        <v>1</v>
      </c>
      <c r="L54" t="s">
        <v>956</v>
      </c>
      <c r="M54" t="s">
        <v>957</v>
      </c>
      <c r="N54" t="s">
        <v>42</v>
      </c>
      <c r="O54" t="s">
        <v>566</v>
      </c>
      <c r="P54">
        <v>0</v>
      </c>
      <c r="Q54" t="s">
        <v>27</v>
      </c>
      <c r="R54" t="s">
        <v>45</v>
      </c>
      <c r="S54" s="93" t="s">
        <v>960</v>
      </c>
      <c r="T54" t="s">
        <v>961</v>
      </c>
      <c r="U54" s="93">
        <v>29826</v>
      </c>
      <c r="V54" t="s">
        <v>27</v>
      </c>
      <c r="W54" t="s">
        <v>45</v>
      </c>
      <c r="X54">
        <v>0</v>
      </c>
      <c r="Y54">
        <v>0</v>
      </c>
      <c r="Z54" s="93">
        <v>43794</v>
      </c>
      <c r="AA54">
        <v>1000</v>
      </c>
      <c r="AB54">
        <v>1000</v>
      </c>
      <c r="AC54">
        <v>0</v>
      </c>
      <c r="AD54" s="103" t="s">
        <v>27</v>
      </c>
      <c r="AE54">
        <v>0</v>
      </c>
      <c r="AF54">
        <v>0</v>
      </c>
      <c r="AG54">
        <v>2</v>
      </c>
      <c r="AH54">
        <v>2</v>
      </c>
      <c r="AI54">
        <v>0</v>
      </c>
      <c r="AJ54">
        <v>0</v>
      </c>
      <c r="AK54">
        <v>0</v>
      </c>
      <c r="AL54">
        <v>1</v>
      </c>
      <c r="AM54">
        <v>5</v>
      </c>
      <c r="AN54" s="97">
        <v>4350</v>
      </c>
      <c r="AO54" t="s">
        <v>40</v>
      </c>
      <c r="AP54" t="s">
        <v>28</v>
      </c>
      <c r="AQ54" t="s">
        <v>40</v>
      </c>
      <c r="AR54" s="101">
        <v>2100000</v>
      </c>
      <c r="AS54" t="s">
        <v>124</v>
      </c>
      <c r="AT54" t="s">
        <v>962</v>
      </c>
      <c r="AU54" t="s">
        <v>963</v>
      </c>
      <c r="AV54" t="s">
        <v>304</v>
      </c>
      <c r="AW54" t="s">
        <v>964</v>
      </c>
      <c r="AX54">
        <v>0</v>
      </c>
      <c r="AY54" t="s">
        <v>124</v>
      </c>
      <c r="AZ54" t="s">
        <v>962</v>
      </c>
      <c r="BA54" t="s">
        <v>965</v>
      </c>
      <c r="BB54" t="s">
        <v>966</v>
      </c>
      <c r="BC54" t="s">
        <v>28</v>
      </c>
      <c r="BD54" t="s">
        <v>40</v>
      </c>
      <c r="BE54" t="s">
        <v>28</v>
      </c>
      <c r="BF54" t="s">
        <v>40</v>
      </c>
      <c r="BG54" t="s">
        <v>28</v>
      </c>
      <c r="BH54" t="s">
        <v>40</v>
      </c>
      <c r="BI54" t="s">
        <v>28</v>
      </c>
      <c r="BJ54">
        <v>999</v>
      </c>
      <c r="BK54" t="s">
        <v>28</v>
      </c>
      <c r="BL54" t="s">
        <v>40</v>
      </c>
      <c r="BM54" t="s">
        <v>28</v>
      </c>
      <c r="BN54" t="s">
        <v>40</v>
      </c>
      <c r="BO54" t="s">
        <v>964</v>
      </c>
      <c r="BP54" t="s">
        <v>967</v>
      </c>
      <c r="BQ54" t="s">
        <v>28</v>
      </c>
      <c r="BR54" t="s">
        <v>40</v>
      </c>
      <c r="BS54" t="s">
        <v>28</v>
      </c>
      <c r="BT54" t="s">
        <v>40</v>
      </c>
      <c r="BU54" t="s">
        <v>28</v>
      </c>
      <c r="BV54" t="s">
        <v>40</v>
      </c>
      <c r="BW54" t="s">
        <v>28</v>
      </c>
      <c r="BX54" t="s">
        <v>40</v>
      </c>
      <c r="BY54" t="s">
        <v>28</v>
      </c>
      <c r="BZ54" t="s">
        <v>40</v>
      </c>
      <c r="CA54" t="s">
        <v>198</v>
      </c>
      <c r="CB54" t="s">
        <v>37</v>
      </c>
      <c r="CC54">
        <v>812</v>
      </c>
      <c r="CD54" t="s">
        <v>30</v>
      </c>
      <c r="CE54" t="s">
        <v>968</v>
      </c>
      <c r="CF54">
        <v>0</v>
      </c>
      <c r="CG54" t="s">
        <v>99</v>
      </c>
      <c r="CH54">
        <v>1</v>
      </c>
      <c r="CI54" s="99">
        <v>2094.5500000000002</v>
      </c>
      <c r="CJ54" s="93">
        <v>43794</v>
      </c>
      <c r="CK54" s="99">
        <v>2094.5500000000002</v>
      </c>
      <c r="CL54" t="s">
        <v>574</v>
      </c>
      <c r="CM54" t="s">
        <v>574</v>
      </c>
      <c r="CN54" t="s">
        <v>574</v>
      </c>
      <c r="CO54" t="s">
        <v>574</v>
      </c>
      <c r="CP54" t="s">
        <v>574</v>
      </c>
      <c r="CQ54" t="s">
        <v>574</v>
      </c>
      <c r="CR54" t="s">
        <v>574</v>
      </c>
      <c r="CS54" t="s">
        <v>574</v>
      </c>
      <c r="CT54" t="s">
        <v>574</v>
      </c>
      <c r="CU54" t="s">
        <v>574</v>
      </c>
      <c r="CV54" t="s">
        <v>574</v>
      </c>
      <c r="CW54" t="s">
        <v>574</v>
      </c>
      <c r="CX54" t="s">
        <v>574</v>
      </c>
      <c r="CY54" t="s">
        <v>574</v>
      </c>
      <c r="CZ54" t="s">
        <v>574</v>
      </c>
      <c r="DA54" t="s">
        <v>574</v>
      </c>
      <c r="DB54" t="s">
        <v>574</v>
      </c>
      <c r="DC54" t="s">
        <v>574</v>
      </c>
      <c r="DD54">
        <v>0</v>
      </c>
      <c r="DE54" t="s">
        <v>970</v>
      </c>
      <c r="DF54">
        <v>0</v>
      </c>
      <c r="DG54" t="s">
        <v>970</v>
      </c>
      <c r="DH54">
        <v>0</v>
      </c>
      <c r="DI54" s="99">
        <v>0</v>
      </c>
      <c r="DJ54" s="99">
        <v>0</v>
      </c>
      <c r="DK54" s="99">
        <v>0</v>
      </c>
      <c r="DL54" s="99">
        <v>0</v>
      </c>
      <c r="DM54" s="99">
        <v>0</v>
      </c>
      <c r="DN54" s="99">
        <v>0</v>
      </c>
      <c r="DO54" s="99">
        <v>0</v>
      </c>
      <c r="DP54" s="99">
        <v>0</v>
      </c>
      <c r="DT54" s="100" t="s">
        <v>46</v>
      </c>
      <c r="DU54" t="s">
        <v>593</v>
      </c>
      <c r="DV54" t="s">
        <v>647</v>
      </c>
      <c r="DW54" t="s">
        <v>653</v>
      </c>
      <c r="DX54" t="s">
        <v>659</v>
      </c>
    </row>
    <row r="55" spans="1:128" x14ac:dyDescent="0.3">
      <c r="A55" s="92">
        <v>54</v>
      </c>
      <c r="B55">
        <v>2020054</v>
      </c>
      <c r="C55" t="s">
        <v>1188</v>
      </c>
      <c r="D55">
        <v>2991</v>
      </c>
      <c r="E55" t="s">
        <v>1189</v>
      </c>
      <c r="F55" t="s">
        <v>1190</v>
      </c>
      <c r="G55" t="s">
        <v>1191</v>
      </c>
      <c r="H55" t="s">
        <v>590</v>
      </c>
      <c r="I55" t="s">
        <v>954</v>
      </c>
      <c r="J55" t="s">
        <v>955</v>
      </c>
      <c r="K55">
        <v>1</v>
      </c>
      <c r="L55" t="s">
        <v>956</v>
      </c>
      <c r="M55" t="s">
        <v>957</v>
      </c>
      <c r="N55" t="s">
        <v>42</v>
      </c>
      <c r="O55" t="s">
        <v>566</v>
      </c>
      <c r="P55">
        <v>0</v>
      </c>
      <c r="Q55" t="s">
        <v>27</v>
      </c>
      <c r="R55" t="s">
        <v>45</v>
      </c>
      <c r="S55" s="93" t="s">
        <v>960</v>
      </c>
      <c r="T55" t="s">
        <v>961</v>
      </c>
      <c r="U55" s="93">
        <v>34551</v>
      </c>
      <c r="V55" t="s">
        <v>27</v>
      </c>
      <c r="W55" t="s">
        <v>45</v>
      </c>
      <c r="X55">
        <v>0</v>
      </c>
      <c r="Y55">
        <v>0</v>
      </c>
      <c r="Z55" s="93">
        <v>44335</v>
      </c>
      <c r="AA55">
        <v>1000</v>
      </c>
      <c r="AB55">
        <v>1000</v>
      </c>
      <c r="AC55">
        <v>0</v>
      </c>
      <c r="AD55" s="103" t="s">
        <v>27</v>
      </c>
      <c r="AE55">
        <v>0</v>
      </c>
      <c r="AF55">
        <v>0</v>
      </c>
      <c r="AG55">
        <v>1</v>
      </c>
      <c r="AH55">
        <v>1</v>
      </c>
      <c r="AI55">
        <v>0</v>
      </c>
      <c r="AJ55">
        <v>0</v>
      </c>
      <c r="AK55">
        <v>0</v>
      </c>
      <c r="AL55">
        <v>1</v>
      </c>
      <c r="AM55">
        <v>5</v>
      </c>
      <c r="AN55" s="97">
        <v>7569</v>
      </c>
      <c r="AO55" t="s">
        <v>40</v>
      </c>
      <c r="AP55" t="s">
        <v>28</v>
      </c>
      <c r="AQ55" t="s">
        <v>40</v>
      </c>
      <c r="AR55" s="101">
        <v>1500000</v>
      </c>
      <c r="AS55" t="s">
        <v>151</v>
      </c>
      <c r="AT55" t="s">
        <v>1040</v>
      </c>
      <c r="AU55" t="s">
        <v>963</v>
      </c>
      <c r="AV55" t="s">
        <v>304</v>
      </c>
      <c r="AW55" t="s">
        <v>964</v>
      </c>
      <c r="AX55">
        <v>0</v>
      </c>
      <c r="AY55" t="s">
        <v>124</v>
      </c>
      <c r="AZ55" t="s">
        <v>962</v>
      </c>
      <c r="BA55" t="s">
        <v>965</v>
      </c>
      <c r="BB55" t="s">
        <v>966</v>
      </c>
      <c r="BC55" t="s">
        <v>28</v>
      </c>
      <c r="BD55" t="s">
        <v>40</v>
      </c>
      <c r="BE55" t="s">
        <v>28</v>
      </c>
      <c r="BF55" t="s">
        <v>40</v>
      </c>
      <c r="BG55" t="s">
        <v>28</v>
      </c>
      <c r="BH55" t="s">
        <v>40</v>
      </c>
      <c r="BI55" t="s">
        <v>28</v>
      </c>
      <c r="BJ55">
        <v>999</v>
      </c>
      <c r="BK55" t="s">
        <v>28</v>
      </c>
      <c r="BL55" t="s">
        <v>40</v>
      </c>
      <c r="BM55" t="s">
        <v>28</v>
      </c>
      <c r="BN55" t="s">
        <v>40</v>
      </c>
      <c r="BO55" t="s">
        <v>964</v>
      </c>
      <c r="BP55" t="s">
        <v>967</v>
      </c>
      <c r="BQ55" t="s">
        <v>28</v>
      </c>
      <c r="BR55" t="s">
        <v>40</v>
      </c>
      <c r="BS55" t="s">
        <v>28</v>
      </c>
      <c r="BT55" t="s">
        <v>40</v>
      </c>
      <c r="BU55" t="s">
        <v>28</v>
      </c>
      <c r="BV55" t="s">
        <v>40</v>
      </c>
      <c r="BW55" t="s">
        <v>28</v>
      </c>
      <c r="BX55" t="s">
        <v>40</v>
      </c>
      <c r="BY55" t="s">
        <v>28</v>
      </c>
      <c r="BZ55" t="s">
        <v>40</v>
      </c>
      <c r="CA55" t="s">
        <v>198</v>
      </c>
      <c r="CB55" t="s">
        <v>37</v>
      </c>
      <c r="CC55">
        <v>856</v>
      </c>
      <c r="CD55" t="s">
        <v>30</v>
      </c>
      <c r="CE55" t="s">
        <v>968</v>
      </c>
      <c r="CF55">
        <v>0</v>
      </c>
      <c r="CG55" t="s">
        <v>99</v>
      </c>
      <c r="CH55">
        <v>1</v>
      </c>
      <c r="CI55" s="99">
        <v>1172.73</v>
      </c>
      <c r="CJ55" s="93">
        <v>44335</v>
      </c>
      <c r="CK55" s="99">
        <v>1172.73</v>
      </c>
      <c r="CL55" t="s">
        <v>574</v>
      </c>
      <c r="CM55" t="s">
        <v>574</v>
      </c>
      <c r="CN55" t="s">
        <v>574</v>
      </c>
      <c r="CO55" t="s">
        <v>574</v>
      </c>
      <c r="CP55" t="s">
        <v>574</v>
      </c>
      <c r="CQ55" t="s">
        <v>574</v>
      </c>
      <c r="CR55" t="s">
        <v>574</v>
      </c>
      <c r="CS55" t="s">
        <v>574</v>
      </c>
      <c r="CT55" t="s">
        <v>574</v>
      </c>
      <c r="CU55" t="s">
        <v>574</v>
      </c>
      <c r="CV55" t="s">
        <v>574</v>
      </c>
      <c r="CW55" t="s">
        <v>574</v>
      </c>
      <c r="CX55" t="s">
        <v>574</v>
      </c>
      <c r="CY55" t="s">
        <v>574</v>
      </c>
      <c r="CZ55" t="s">
        <v>574</v>
      </c>
      <c r="DA55" t="s">
        <v>574</v>
      </c>
      <c r="DB55" t="s">
        <v>574</v>
      </c>
      <c r="DC55" t="s">
        <v>574</v>
      </c>
      <c r="DD55">
        <v>0</v>
      </c>
      <c r="DE55" t="s">
        <v>970</v>
      </c>
      <c r="DF55">
        <v>0</v>
      </c>
      <c r="DG55" t="s">
        <v>970</v>
      </c>
      <c r="DH55">
        <v>0</v>
      </c>
      <c r="DI55" s="99">
        <v>0</v>
      </c>
      <c r="DJ55" s="99">
        <v>0</v>
      </c>
      <c r="DK55" s="99">
        <v>0</v>
      </c>
      <c r="DL55" s="99">
        <v>0</v>
      </c>
      <c r="DM55" s="99">
        <v>0</v>
      </c>
      <c r="DN55" s="99">
        <v>0</v>
      </c>
      <c r="DO55" s="99">
        <v>0</v>
      </c>
      <c r="DP55" s="99">
        <v>0</v>
      </c>
      <c r="DT55" s="100" t="s">
        <v>46</v>
      </c>
      <c r="DU55" t="s">
        <v>593</v>
      </c>
      <c r="DV55" t="s">
        <v>648</v>
      </c>
      <c r="DW55" t="s">
        <v>653</v>
      </c>
      <c r="DX55" t="s">
        <v>659</v>
      </c>
    </row>
    <row r="56" spans="1:128" x14ac:dyDescent="0.3">
      <c r="A56" s="92">
        <v>55</v>
      </c>
      <c r="B56">
        <v>2020055</v>
      </c>
      <c r="C56" t="s">
        <v>1192</v>
      </c>
      <c r="D56">
        <v>2537</v>
      </c>
      <c r="E56" t="s">
        <v>1193</v>
      </c>
      <c r="F56" t="s">
        <v>1194</v>
      </c>
      <c r="G56" t="s">
        <v>1195</v>
      </c>
      <c r="H56" t="s">
        <v>590</v>
      </c>
      <c r="I56" t="s">
        <v>954</v>
      </c>
      <c r="J56" t="s">
        <v>955</v>
      </c>
      <c r="K56">
        <v>1</v>
      </c>
      <c r="L56" t="s">
        <v>956</v>
      </c>
      <c r="M56" t="s">
        <v>957</v>
      </c>
      <c r="N56" t="s">
        <v>42</v>
      </c>
      <c r="O56" t="s">
        <v>566</v>
      </c>
      <c r="P56">
        <v>0</v>
      </c>
      <c r="Q56" t="s">
        <v>27</v>
      </c>
      <c r="R56" t="s">
        <v>45</v>
      </c>
      <c r="S56" s="93" t="s">
        <v>960</v>
      </c>
      <c r="T56" t="s">
        <v>961</v>
      </c>
      <c r="U56" s="93">
        <v>27118</v>
      </c>
      <c r="V56" t="s">
        <v>27</v>
      </c>
      <c r="W56" t="s">
        <v>45</v>
      </c>
      <c r="X56">
        <v>0</v>
      </c>
      <c r="Y56">
        <v>0</v>
      </c>
      <c r="Z56" s="93">
        <v>43999</v>
      </c>
      <c r="AA56">
        <v>1000</v>
      </c>
      <c r="AB56">
        <v>1000</v>
      </c>
      <c r="AC56">
        <v>0</v>
      </c>
      <c r="AD56" s="103" t="s">
        <v>27</v>
      </c>
      <c r="AE56">
        <v>0</v>
      </c>
      <c r="AF56">
        <v>0</v>
      </c>
      <c r="AG56">
        <v>0</v>
      </c>
      <c r="AH56">
        <v>0</v>
      </c>
      <c r="AI56">
        <v>4</v>
      </c>
      <c r="AJ56">
        <v>4</v>
      </c>
      <c r="AK56">
        <v>0</v>
      </c>
      <c r="AL56">
        <v>1</v>
      </c>
      <c r="AM56">
        <v>5</v>
      </c>
      <c r="AN56" s="97">
        <v>7779</v>
      </c>
      <c r="AO56" t="s">
        <v>40</v>
      </c>
      <c r="AP56" t="s">
        <v>28</v>
      </c>
      <c r="AQ56" t="s">
        <v>40</v>
      </c>
      <c r="AR56" s="101">
        <v>2400000</v>
      </c>
      <c r="AS56" t="s">
        <v>119</v>
      </c>
      <c r="AT56" t="s">
        <v>1045</v>
      </c>
      <c r="AU56" t="s">
        <v>963</v>
      </c>
      <c r="AV56" t="s">
        <v>304</v>
      </c>
      <c r="AW56" t="s">
        <v>964</v>
      </c>
      <c r="AX56">
        <v>0</v>
      </c>
      <c r="AY56" t="s">
        <v>122</v>
      </c>
      <c r="AZ56" t="s">
        <v>50</v>
      </c>
      <c r="BA56" t="s">
        <v>65</v>
      </c>
      <c r="BB56" t="s">
        <v>1122</v>
      </c>
      <c r="BC56" t="s">
        <v>28</v>
      </c>
      <c r="BD56" t="s">
        <v>40</v>
      </c>
      <c r="BE56" t="s">
        <v>28</v>
      </c>
      <c r="BF56" t="s">
        <v>40</v>
      </c>
      <c r="BG56" t="s">
        <v>28</v>
      </c>
      <c r="BH56" t="s">
        <v>40</v>
      </c>
      <c r="BI56" t="s">
        <v>28</v>
      </c>
      <c r="BJ56">
        <v>999</v>
      </c>
      <c r="BK56" t="s">
        <v>28</v>
      </c>
      <c r="BL56" t="s">
        <v>40</v>
      </c>
      <c r="BM56" t="s">
        <v>28</v>
      </c>
      <c r="BN56" t="s">
        <v>40</v>
      </c>
      <c r="BO56" t="s">
        <v>964</v>
      </c>
      <c r="BP56" t="s">
        <v>967</v>
      </c>
      <c r="BQ56" t="s">
        <v>28</v>
      </c>
      <c r="BR56" t="s">
        <v>40</v>
      </c>
      <c r="BS56" t="s">
        <v>28</v>
      </c>
      <c r="BT56" t="s">
        <v>40</v>
      </c>
      <c r="BU56" t="s">
        <v>28</v>
      </c>
      <c r="BV56" t="s">
        <v>40</v>
      </c>
      <c r="BW56" t="s">
        <v>28</v>
      </c>
      <c r="BX56" t="s">
        <v>40</v>
      </c>
      <c r="BY56" t="s">
        <v>28</v>
      </c>
      <c r="BZ56" t="s">
        <v>40</v>
      </c>
      <c r="CA56" t="s">
        <v>198</v>
      </c>
      <c r="CB56" t="s">
        <v>37</v>
      </c>
      <c r="CC56">
        <v>855</v>
      </c>
      <c r="CD56" t="s">
        <v>30</v>
      </c>
      <c r="CE56" t="s">
        <v>968</v>
      </c>
      <c r="CF56">
        <v>0</v>
      </c>
      <c r="CG56" t="s">
        <v>99</v>
      </c>
      <c r="CH56">
        <v>1</v>
      </c>
      <c r="CI56" s="99">
        <v>2544.5500000000002</v>
      </c>
      <c r="CJ56" s="93">
        <v>43999</v>
      </c>
      <c r="CK56" s="99">
        <v>2544.5500000000002</v>
      </c>
      <c r="CL56" t="s">
        <v>574</v>
      </c>
      <c r="CM56" t="s">
        <v>574</v>
      </c>
      <c r="CN56" t="s">
        <v>574</v>
      </c>
      <c r="CO56" t="s">
        <v>574</v>
      </c>
      <c r="CP56" t="s">
        <v>101</v>
      </c>
      <c r="CQ56" t="s">
        <v>922</v>
      </c>
      <c r="CR56" t="s">
        <v>574</v>
      </c>
      <c r="CS56" t="s">
        <v>574</v>
      </c>
      <c r="CT56" t="s">
        <v>574</v>
      </c>
      <c r="CU56" t="s">
        <v>574</v>
      </c>
      <c r="CV56" t="s">
        <v>574</v>
      </c>
      <c r="CW56" t="s">
        <v>574</v>
      </c>
      <c r="CX56" t="s">
        <v>574</v>
      </c>
      <c r="CY56" t="s">
        <v>574</v>
      </c>
      <c r="CZ56" t="s">
        <v>574</v>
      </c>
      <c r="DA56" t="s">
        <v>574</v>
      </c>
      <c r="DB56" t="s">
        <v>574</v>
      </c>
      <c r="DC56" t="s">
        <v>574</v>
      </c>
      <c r="DD56">
        <v>0</v>
      </c>
      <c r="DE56" t="s">
        <v>970</v>
      </c>
      <c r="DF56">
        <v>0</v>
      </c>
      <c r="DG56">
        <v>100000</v>
      </c>
      <c r="DH56">
        <v>100000</v>
      </c>
      <c r="DI56" s="99">
        <v>0</v>
      </c>
      <c r="DJ56" s="99">
        <v>0</v>
      </c>
      <c r="DK56" s="99">
        <v>0</v>
      </c>
      <c r="DL56" s="99">
        <v>0</v>
      </c>
      <c r="DM56" s="99">
        <v>0</v>
      </c>
      <c r="DN56" s="99">
        <v>0</v>
      </c>
      <c r="DO56" s="99">
        <v>0</v>
      </c>
      <c r="DP56" s="99">
        <v>50</v>
      </c>
      <c r="DT56" s="100" t="s">
        <v>46</v>
      </c>
      <c r="DU56" t="s">
        <v>593</v>
      </c>
      <c r="DV56" t="s">
        <v>649</v>
      </c>
      <c r="DW56" t="s">
        <v>653</v>
      </c>
      <c r="DX56" t="s">
        <v>668</v>
      </c>
    </row>
    <row r="57" spans="1:128" x14ac:dyDescent="0.3">
      <c r="A57" s="92">
        <v>52020056</v>
      </c>
      <c r="B57">
        <v>2020056</v>
      </c>
      <c r="C57" t="s">
        <v>1196</v>
      </c>
      <c r="D57">
        <v>2721</v>
      </c>
      <c r="E57" t="s">
        <v>1197</v>
      </c>
      <c r="F57" t="s">
        <v>1198</v>
      </c>
      <c r="G57" t="s">
        <v>1199</v>
      </c>
      <c r="H57" t="s">
        <v>590</v>
      </c>
      <c r="I57" t="s">
        <v>954</v>
      </c>
      <c r="J57" t="s">
        <v>955</v>
      </c>
      <c r="K57">
        <v>1</v>
      </c>
      <c r="L57" t="s">
        <v>956</v>
      </c>
      <c r="M57" t="s">
        <v>957</v>
      </c>
      <c r="N57" t="s">
        <v>42</v>
      </c>
      <c r="O57" t="s">
        <v>566</v>
      </c>
      <c r="P57">
        <v>0</v>
      </c>
      <c r="Q57" t="s">
        <v>27</v>
      </c>
      <c r="R57" t="s">
        <v>45</v>
      </c>
      <c r="S57" s="93" t="s">
        <v>960</v>
      </c>
      <c r="T57" t="s">
        <v>961</v>
      </c>
      <c r="U57" s="93">
        <v>29681</v>
      </c>
      <c r="V57" t="s">
        <v>27</v>
      </c>
      <c r="W57" t="s">
        <v>45</v>
      </c>
      <c r="X57">
        <v>0</v>
      </c>
      <c r="Y57">
        <v>0</v>
      </c>
      <c r="Z57" s="93">
        <v>43449</v>
      </c>
      <c r="AA57" t="s">
        <v>975</v>
      </c>
      <c r="AB57">
        <v>0</v>
      </c>
      <c r="AC57">
        <v>0</v>
      </c>
      <c r="AD57" s="103" t="s">
        <v>27</v>
      </c>
      <c r="AE57">
        <v>0</v>
      </c>
      <c r="AF57">
        <v>0</v>
      </c>
      <c r="AG57">
        <v>1</v>
      </c>
      <c r="AH57">
        <v>1</v>
      </c>
      <c r="AI57">
        <v>1</v>
      </c>
      <c r="AJ57">
        <v>1</v>
      </c>
      <c r="AK57">
        <v>0</v>
      </c>
      <c r="AL57">
        <v>2</v>
      </c>
      <c r="AM57">
        <v>5</v>
      </c>
      <c r="AN57" s="97">
        <v>6570</v>
      </c>
      <c r="AO57" t="s">
        <v>40</v>
      </c>
      <c r="AP57" t="s">
        <v>28</v>
      </c>
      <c r="AQ57" t="s">
        <v>40</v>
      </c>
      <c r="AR57" s="101">
        <v>2200000</v>
      </c>
      <c r="AS57" t="s">
        <v>1050</v>
      </c>
      <c r="AT57" t="s">
        <v>40</v>
      </c>
      <c r="AU57" t="s">
        <v>963</v>
      </c>
      <c r="AV57" t="s">
        <v>304</v>
      </c>
      <c r="AW57" t="s">
        <v>964</v>
      </c>
      <c r="AX57">
        <v>0</v>
      </c>
      <c r="AY57" t="s">
        <v>122</v>
      </c>
      <c r="AZ57" t="s">
        <v>50</v>
      </c>
      <c r="BA57" t="s">
        <v>965</v>
      </c>
      <c r="BB57" t="s">
        <v>966</v>
      </c>
      <c r="BC57" t="s">
        <v>28</v>
      </c>
      <c r="BD57" t="s">
        <v>40</v>
      </c>
      <c r="BE57" t="s">
        <v>28</v>
      </c>
      <c r="BF57" t="s">
        <v>40</v>
      </c>
      <c r="BG57" t="s">
        <v>28</v>
      </c>
      <c r="BH57" t="s">
        <v>40</v>
      </c>
      <c r="BI57" t="s">
        <v>28</v>
      </c>
      <c r="BJ57">
        <v>999</v>
      </c>
      <c r="BK57" t="s">
        <v>28</v>
      </c>
      <c r="BL57" t="s">
        <v>40</v>
      </c>
      <c r="BM57" t="s">
        <v>28</v>
      </c>
      <c r="BN57" t="s">
        <v>40</v>
      </c>
      <c r="BO57" t="s">
        <v>964</v>
      </c>
      <c r="BP57" t="s">
        <v>967</v>
      </c>
      <c r="BQ57" t="s">
        <v>28</v>
      </c>
      <c r="BR57" t="s">
        <v>40</v>
      </c>
      <c r="BS57" t="s">
        <v>28</v>
      </c>
      <c r="BT57" t="s">
        <v>40</v>
      </c>
      <c r="BU57" t="s">
        <v>28</v>
      </c>
      <c r="BV57" t="s">
        <v>40</v>
      </c>
      <c r="BW57" t="s">
        <v>28</v>
      </c>
      <c r="BX57" t="s">
        <v>40</v>
      </c>
      <c r="BY57" t="s">
        <v>28</v>
      </c>
      <c r="BZ57" t="s">
        <v>40</v>
      </c>
      <c r="CA57" t="s">
        <v>198</v>
      </c>
      <c r="CB57" t="s">
        <v>37</v>
      </c>
      <c r="CC57">
        <v>843</v>
      </c>
      <c r="CD57" t="s">
        <v>30</v>
      </c>
      <c r="CE57" t="s">
        <v>968</v>
      </c>
      <c r="CF57">
        <v>0</v>
      </c>
      <c r="CG57" t="s">
        <v>99</v>
      </c>
      <c r="CH57">
        <v>1</v>
      </c>
      <c r="CI57" s="99">
        <v>677.27</v>
      </c>
      <c r="CJ57" s="93">
        <v>43449</v>
      </c>
      <c r="CK57" s="99">
        <v>677.27</v>
      </c>
      <c r="CL57" t="s">
        <v>574</v>
      </c>
      <c r="CM57" t="s">
        <v>574</v>
      </c>
      <c r="CN57" t="s">
        <v>574</v>
      </c>
      <c r="CO57" t="s">
        <v>574</v>
      </c>
      <c r="CP57" t="s">
        <v>574</v>
      </c>
      <c r="CQ57" t="s">
        <v>574</v>
      </c>
      <c r="CR57" t="s">
        <v>574</v>
      </c>
      <c r="CS57" t="s">
        <v>574</v>
      </c>
      <c r="CT57" t="s">
        <v>574</v>
      </c>
      <c r="CU57" t="s">
        <v>574</v>
      </c>
      <c r="CV57" t="s">
        <v>574</v>
      </c>
      <c r="CW57" t="s">
        <v>574</v>
      </c>
      <c r="CX57" t="s">
        <v>574</v>
      </c>
      <c r="CY57" t="s">
        <v>574</v>
      </c>
      <c r="CZ57" t="s">
        <v>574</v>
      </c>
      <c r="DA57" t="s">
        <v>574</v>
      </c>
      <c r="DB57" t="s">
        <v>574</v>
      </c>
      <c r="DC57" t="s">
        <v>574</v>
      </c>
      <c r="DD57">
        <v>0</v>
      </c>
      <c r="DE57" t="s">
        <v>970</v>
      </c>
      <c r="DF57">
        <v>0</v>
      </c>
      <c r="DG57" t="s">
        <v>970</v>
      </c>
      <c r="DH57">
        <v>0</v>
      </c>
      <c r="DI57" s="99">
        <v>0</v>
      </c>
      <c r="DJ57" s="99">
        <v>0</v>
      </c>
      <c r="DK57" s="99">
        <v>0</v>
      </c>
      <c r="DL57" s="99">
        <v>0</v>
      </c>
      <c r="DM57" s="99">
        <v>0</v>
      </c>
      <c r="DN57" s="99">
        <v>0</v>
      </c>
      <c r="DO57" s="99">
        <v>0</v>
      </c>
      <c r="DP57" s="99">
        <v>0</v>
      </c>
      <c r="DT57" s="100" t="s">
        <v>46</v>
      </c>
      <c r="DU57" t="s">
        <v>593</v>
      </c>
      <c r="DV57" t="s">
        <v>650</v>
      </c>
      <c r="DW57" t="s">
        <v>653</v>
      </c>
      <c r="DX57" t="s">
        <v>676</v>
      </c>
    </row>
    <row r="58" spans="1:128" x14ac:dyDescent="0.3">
      <c r="A58" s="92">
        <v>52020057</v>
      </c>
      <c r="B58">
        <v>2020057</v>
      </c>
      <c r="C58" t="s">
        <v>1200</v>
      </c>
      <c r="D58">
        <v>2226</v>
      </c>
      <c r="E58" t="s">
        <v>1201</v>
      </c>
      <c r="F58" t="s">
        <v>1202</v>
      </c>
      <c r="G58" t="s">
        <v>1203</v>
      </c>
      <c r="H58" t="s">
        <v>590</v>
      </c>
      <c r="I58" t="s">
        <v>954</v>
      </c>
      <c r="J58" t="s">
        <v>955</v>
      </c>
      <c r="K58">
        <v>1</v>
      </c>
      <c r="L58" t="s">
        <v>956</v>
      </c>
      <c r="M58" t="s">
        <v>957</v>
      </c>
      <c r="N58" t="s">
        <v>958</v>
      </c>
      <c r="O58" t="s">
        <v>959</v>
      </c>
      <c r="P58">
        <v>0</v>
      </c>
      <c r="Q58" t="s">
        <v>27</v>
      </c>
      <c r="R58" t="s">
        <v>45</v>
      </c>
      <c r="S58" s="93" t="s">
        <v>960</v>
      </c>
      <c r="T58" t="s">
        <v>961</v>
      </c>
      <c r="U58" s="93">
        <v>34917</v>
      </c>
      <c r="V58" t="s">
        <v>27</v>
      </c>
      <c r="W58" t="s">
        <v>45</v>
      </c>
      <c r="X58">
        <v>0</v>
      </c>
      <c r="Y58">
        <v>0</v>
      </c>
      <c r="Z58" s="93">
        <v>45151</v>
      </c>
      <c r="AA58" t="s">
        <v>975</v>
      </c>
      <c r="AB58">
        <v>0</v>
      </c>
      <c r="AC58">
        <v>0</v>
      </c>
      <c r="AD58" s="103" t="s">
        <v>27</v>
      </c>
      <c r="AE58">
        <v>0</v>
      </c>
      <c r="AF58">
        <v>0</v>
      </c>
      <c r="AG58">
        <v>1</v>
      </c>
      <c r="AH58">
        <v>1</v>
      </c>
      <c r="AI58">
        <v>0</v>
      </c>
      <c r="AJ58">
        <v>0</v>
      </c>
      <c r="AK58">
        <v>0</v>
      </c>
      <c r="AL58">
        <v>2</v>
      </c>
      <c r="AM58">
        <v>5</v>
      </c>
      <c r="AN58" s="97">
        <v>7985</v>
      </c>
      <c r="AO58" t="s">
        <v>40</v>
      </c>
      <c r="AP58" t="s">
        <v>28</v>
      </c>
      <c r="AQ58" t="s">
        <v>40</v>
      </c>
      <c r="AR58" s="101">
        <v>2600000</v>
      </c>
      <c r="AS58" t="s">
        <v>124</v>
      </c>
      <c r="AT58" t="s">
        <v>962</v>
      </c>
      <c r="AU58" t="s">
        <v>963</v>
      </c>
      <c r="AV58" t="s">
        <v>304</v>
      </c>
      <c r="AW58" t="s">
        <v>964</v>
      </c>
      <c r="AX58">
        <v>0</v>
      </c>
      <c r="AY58" t="s">
        <v>124</v>
      </c>
      <c r="AZ58" t="s">
        <v>962</v>
      </c>
      <c r="BA58" t="s">
        <v>965</v>
      </c>
      <c r="BB58" t="s">
        <v>966</v>
      </c>
      <c r="BC58" t="s">
        <v>28</v>
      </c>
      <c r="BD58" t="s">
        <v>40</v>
      </c>
      <c r="BE58" t="s">
        <v>28</v>
      </c>
      <c r="BF58" t="s">
        <v>40</v>
      </c>
      <c r="BG58" t="s">
        <v>28</v>
      </c>
      <c r="BH58" t="s">
        <v>40</v>
      </c>
      <c r="BI58" t="s">
        <v>28</v>
      </c>
      <c r="BJ58">
        <v>999</v>
      </c>
      <c r="BK58" t="s">
        <v>28</v>
      </c>
      <c r="BL58" t="s">
        <v>40</v>
      </c>
      <c r="BM58" t="s">
        <v>28</v>
      </c>
      <c r="BN58" t="s">
        <v>40</v>
      </c>
      <c r="BO58" t="s">
        <v>964</v>
      </c>
      <c r="BP58" t="s">
        <v>967</v>
      </c>
      <c r="BQ58" t="s">
        <v>28</v>
      </c>
      <c r="BR58" t="s">
        <v>40</v>
      </c>
      <c r="BS58" t="s">
        <v>28</v>
      </c>
      <c r="BT58" t="s">
        <v>40</v>
      </c>
      <c r="BU58" t="s">
        <v>28</v>
      </c>
      <c r="BV58" t="s">
        <v>40</v>
      </c>
      <c r="BW58" t="s">
        <v>28</v>
      </c>
      <c r="BX58" t="s">
        <v>40</v>
      </c>
      <c r="BY58" t="s">
        <v>28</v>
      </c>
      <c r="BZ58" t="s">
        <v>40</v>
      </c>
      <c r="CA58" t="s">
        <v>198</v>
      </c>
      <c r="CB58" t="s">
        <v>37</v>
      </c>
      <c r="CC58">
        <v>876</v>
      </c>
      <c r="CD58" t="s">
        <v>30</v>
      </c>
      <c r="CE58" t="s">
        <v>968</v>
      </c>
      <c r="CF58">
        <v>0</v>
      </c>
      <c r="CG58" t="s">
        <v>99</v>
      </c>
      <c r="CH58">
        <v>1</v>
      </c>
      <c r="CI58" s="99">
        <v>1040.9100000000001</v>
      </c>
      <c r="CJ58" s="93">
        <v>45151</v>
      </c>
      <c r="CK58" s="99">
        <v>1040.9100000000001</v>
      </c>
      <c r="CL58" t="s">
        <v>574</v>
      </c>
      <c r="CM58" t="s">
        <v>574</v>
      </c>
      <c r="CN58" t="s">
        <v>574</v>
      </c>
      <c r="CO58" t="s">
        <v>574</v>
      </c>
      <c r="CP58" t="s">
        <v>574</v>
      </c>
      <c r="CQ58" t="s">
        <v>574</v>
      </c>
      <c r="CR58" t="s">
        <v>574</v>
      </c>
      <c r="CS58" t="s">
        <v>574</v>
      </c>
      <c r="CT58" t="s">
        <v>574</v>
      </c>
      <c r="CU58" t="s">
        <v>574</v>
      </c>
      <c r="CV58" t="s">
        <v>574</v>
      </c>
      <c r="CW58" t="s">
        <v>574</v>
      </c>
      <c r="CX58" t="s">
        <v>574</v>
      </c>
      <c r="CY58" t="s">
        <v>574</v>
      </c>
      <c r="CZ58" t="s">
        <v>574</v>
      </c>
      <c r="DA58" t="s">
        <v>574</v>
      </c>
      <c r="DB58" t="s">
        <v>574</v>
      </c>
      <c r="DC58" t="s">
        <v>574</v>
      </c>
      <c r="DD58">
        <v>0</v>
      </c>
      <c r="DE58" t="s">
        <v>970</v>
      </c>
      <c r="DF58">
        <v>0</v>
      </c>
      <c r="DG58" t="s">
        <v>970</v>
      </c>
      <c r="DH58">
        <v>0</v>
      </c>
      <c r="DI58" s="99">
        <v>0</v>
      </c>
      <c r="DJ58" s="99">
        <v>0</v>
      </c>
      <c r="DK58" s="99">
        <v>0</v>
      </c>
      <c r="DL58" s="99">
        <v>0</v>
      </c>
      <c r="DM58" s="99">
        <v>0</v>
      </c>
      <c r="DN58" s="99">
        <v>0</v>
      </c>
      <c r="DO58" s="99">
        <v>0</v>
      </c>
      <c r="DP58" s="99">
        <v>0</v>
      </c>
      <c r="DT58" s="100" t="s">
        <v>46</v>
      </c>
      <c r="DU58" t="s">
        <v>593</v>
      </c>
      <c r="DV58" t="s">
        <v>651</v>
      </c>
      <c r="DW58" t="s">
        <v>653</v>
      </c>
      <c r="DX58" t="s">
        <v>668</v>
      </c>
    </row>
    <row r="59" spans="1:128" x14ac:dyDescent="0.3">
      <c r="A59" s="92">
        <v>52020058</v>
      </c>
      <c r="B59">
        <v>2020058</v>
      </c>
      <c r="C59" t="s">
        <v>1204</v>
      </c>
      <c r="D59">
        <v>2429</v>
      </c>
      <c r="E59" t="s">
        <v>1205</v>
      </c>
      <c r="F59" t="s">
        <v>1206</v>
      </c>
      <c r="G59" t="s">
        <v>535</v>
      </c>
      <c r="H59" t="s">
        <v>590</v>
      </c>
      <c r="I59" t="s">
        <v>954</v>
      </c>
      <c r="J59" t="s">
        <v>955</v>
      </c>
      <c r="K59">
        <v>1</v>
      </c>
      <c r="L59" t="s">
        <v>956</v>
      </c>
      <c r="M59" t="s">
        <v>957</v>
      </c>
      <c r="N59" t="s">
        <v>42</v>
      </c>
      <c r="O59" t="s">
        <v>566</v>
      </c>
      <c r="P59">
        <v>0</v>
      </c>
      <c r="Q59" t="s">
        <v>27</v>
      </c>
      <c r="R59" t="s">
        <v>45</v>
      </c>
      <c r="S59" s="93" t="s">
        <v>960</v>
      </c>
      <c r="T59" t="s">
        <v>961</v>
      </c>
      <c r="U59" s="93">
        <v>33097</v>
      </c>
      <c r="V59" t="s">
        <v>27</v>
      </c>
      <c r="W59" t="s">
        <v>45</v>
      </c>
      <c r="X59">
        <v>0</v>
      </c>
      <c r="Y59">
        <v>0</v>
      </c>
      <c r="Z59" s="93">
        <v>43741</v>
      </c>
      <c r="AA59">
        <v>1000</v>
      </c>
      <c r="AB59">
        <v>1000</v>
      </c>
      <c r="AC59">
        <v>0</v>
      </c>
      <c r="AD59" s="103" t="s">
        <v>27</v>
      </c>
      <c r="AE59">
        <v>0</v>
      </c>
      <c r="AF59">
        <v>0</v>
      </c>
      <c r="AG59">
        <v>2</v>
      </c>
      <c r="AH59">
        <v>2</v>
      </c>
      <c r="AI59">
        <v>1</v>
      </c>
      <c r="AJ59">
        <v>1</v>
      </c>
      <c r="AK59">
        <v>0</v>
      </c>
      <c r="AL59">
        <v>1</v>
      </c>
      <c r="AM59">
        <v>5</v>
      </c>
      <c r="AN59" s="97">
        <v>4610</v>
      </c>
      <c r="AO59" t="s">
        <v>40</v>
      </c>
      <c r="AP59" t="s">
        <v>28</v>
      </c>
      <c r="AQ59" t="s">
        <v>40</v>
      </c>
      <c r="AR59" s="101">
        <v>2500000</v>
      </c>
      <c r="AS59" t="s">
        <v>124</v>
      </c>
      <c r="AT59" t="s">
        <v>962</v>
      </c>
      <c r="AU59" t="s">
        <v>963</v>
      </c>
      <c r="AV59" t="s">
        <v>304</v>
      </c>
      <c r="AW59" t="s">
        <v>964</v>
      </c>
      <c r="AX59">
        <v>0</v>
      </c>
      <c r="AY59" t="s">
        <v>124</v>
      </c>
      <c r="AZ59" t="s">
        <v>962</v>
      </c>
      <c r="BA59" t="s">
        <v>965</v>
      </c>
      <c r="BB59" t="s">
        <v>966</v>
      </c>
      <c r="BC59" t="s">
        <v>28</v>
      </c>
      <c r="BD59" t="s">
        <v>40</v>
      </c>
      <c r="BE59" t="s">
        <v>28</v>
      </c>
      <c r="BF59" t="s">
        <v>40</v>
      </c>
      <c r="BG59" t="s">
        <v>28</v>
      </c>
      <c r="BH59" t="s">
        <v>40</v>
      </c>
      <c r="BI59" t="s">
        <v>28</v>
      </c>
      <c r="BJ59">
        <v>999</v>
      </c>
      <c r="BK59" t="s">
        <v>28</v>
      </c>
      <c r="BL59" t="s">
        <v>40</v>
      </c>
      <c r="BM59" t="s">
        <v>28</v>
      </c>
      <c r="BN59" t="s">
        <v>40</v>
      </c>
      <c r="BO59" t="s">
        <v>964</v>
      </c>
      <c r="BP59" t="s">
        <v>967</v>
      </c>
      <c r="BQ59" t="s">
        <v>28</v>
      </c>
      <c r="BR59" t="s">
        <v>40</v>
      </c>
      <c r="BS59" t="s">
        <v>28</v>
      </c>
      <c r="BT59" t="s">
        <v>40</v>
      </c>
      <c r="BU59" t="s">
        <v>28</v>
      </c>
      <c r="BV59" t="s">
        <v>40</v>
      </c>
      <c r="BW59" t="s">
        <v>28</v>
      </c>
      <c r="BX59" t="s">
        <v>40</v>
      </c>
      <c r="BY59" t="s">
        <v>28</v>
      </c>
      <c r="BZ59" t="s">
        <v>40</v>
      </c>
      <c r="CA59" t="s">
        <v>198</v>
      </c>
      <c r="CB59" t="s">
        <v>37</v>
      </c>
      <c r="CC59">
        <v>817</v>
      </c>
      <c r="CD59" t="s">
        <v>30</v>
      </c>
      <c r="CE59" t="s">
        <v>968</v>
      </c>
      <c r="CF59">
        <v>0</v>
      </c>
      <c r="CG59" t="s">
        <v>99</v>
      </c>
      <c r="CH59">
        <v>1</v>
      </c>
      <c r="CI59" s="99">
        <v>721.82</v>
      </c>
      <c r="CJ59" s="93">
        <v>43741</v>
      </c>
      <c r="CK59" s="99">
        <v>721.82</v>
      </c>
      <c r="CL59" t="s">
        <v>574</v>
      </c>
      <c r="CM59" t="s">
        <v>574</v>
      </c>
      <c r="CN59" t="s">
        <v>574</v>
      </c>
      <c r="CO59" t="s">
        <v>574</v>
      </c>
      <c r="CP59" t="s">
        <v>574</v>
      </c>
      <c r="CQ59" t="s">
        <v>574</v>
      </c>
      <c r="CR59" t="s">
        <v>574</v>
      </c>
      <c r="CS59" t="s">
        <v>574</v>
      </c>
      <c r="CT59" t="s">
        <v>574</v>
      </c>
      <c r="CU59" t="s">
        <v>574</v>
      </c>
      <c r="CV59" t="s">
        <v>574</v>
      </c>
      <c r="CW59" t="s">
        <v>574</v>
      </c>
      <c r="CX59" t="s">
        <v>574</v>
      </c>
      <c r="CY59" t="s">
        <v>574</v>
      </c>
      <c r="CZ59" t="s">
        <v>574</v>
      </c>
      <c r="DA59" t="s">
        <v>574</v>
      </c>
      <c r="DB59" t="s">
        <v>574</v>
      </c>
      <c r="DC59" t="s">
        <v>574</v>
      </c>
      <c r="DD59">
        <v>0</v>
      </c>
      <c r="DE59" t="s">
        <v>970</v>
      </c>
      <c r="DF59">
        <v>0</v>
      </c>
      <c r="DG59" t="s">
        <v>970</v>
      </c>
      <c r="DH59">
        <v>0</v>
      </c>
      <c r="DI59" s="99">
        <v>0</v>
      </c>
      <c r="DJ59" s="99">
        <v>0</v>
      </c>
      <c r="DK59" s="99">
        <v>0</v>
      </c>
      <c r="DL59" s="99">
        <v>0</v>
      </c>
      <c r="DM59" s="99">
        <v>0</v>
      </c>
      <c r="DN59" s="99">
        <v>0</v>
      </c>
      <c r="DO59" s="99">
        <v>0</v>
      </c>
      <c r="DP59" s="99">
        <v>0</v>
      </c>
      <c r="DT59" s="100" t="s">
        <v>46</v>
      </c>
    </row>
    <row r="60" spans="1:128" x14ac:dyDescent="0.3">
      <c r="A60" s="92">
        <v>52020059</v>
      </c>
      <c r="B60">
        <v>2020059</v>
      </c>
      <c r="C60" t="s">
        <v>1207</v>
      </c>
      <c r="D60">
        <v>2688</v>
      </c>
      <c r="E60" t="s">
        <v>1208</v>
      </c>
      <c r="F60" t="s">
        <v>1209</v>
      </c>
      <c r="G60" t="s">
        <v>1210</v>
      </c>
      <c r="H60" t="s">
        <v>590</v>
      </c>
      <c r="I60" t="s">
        <v>954</v>
      </c>
      <c r="J60" t="s">
        <v>955</v>
      </c>
      <c r="K60">
        <v>1</v>
      </c>
      <c r="L60" t="s">
        <v>956</v>
      </c>
      <c r="M60" t="s">
        <v>957</v>
      </c>
      <c r="N60" t="s">
        <v>958</v>
      </c>
      <c r="O60" t="s">
        <v>959</v>
      </c>
      <c r="P60">
        <v>0</v>
      </c>
      <c r="Q60" t="s">
        <v>27</v>
      </c>
      <c r="R60" t="s">
        <v>45</v>
      </c>
      <c r="S60" s="93" t="s">
        <v>960</v>
      </c>
      <c r="T60" t="s">
        <v>961</v>
      </c>
      <c r="U60" s="93">
        <v>23373</v>
      </c>
      <c r="V60" t="s">
        <v>27</v>
      </c>
      <c r="W60" t="s">
        <v>45</v>
      </c>
      <c r="X60">
        <v>0</v>
      </c>
      <c r="Y60">
        <v>0</v>
      </c>
      <c r="Z60" s="93">
        <v>43909</v>
      </c>
      <c r="AA60" t="s">
        <v>975</v>
      </c>
      <c r="AB60">
        <v>0</v>
      </c>
      <c r="AC60">
        <v>0</v>
      </c>
      <c r="AD60" s="103" t="s">
        <v>27</v>
      </c>
      <c r="AE60">
        <v>0</v>
      </c>
      <c r="AF60">
        <v>0</v>
      </c>
      <c r="AG60">
        <v>0</v>
      </c>
      <c r="AH60">
        <v>0</v>
      </c>
      <c r="AI60">
        <v>2</v>
      </c>
      <c r="AJ60">
        <v>2</v>
      </c>
      <c r="AK60">
        <v>0</v>
      </c>
      <c r="AL60">
        <v>2</v>
      </c>
      <c r="AM60">
        <v>5</v>
      </c>
      <c r="AN60" s="97">
        <v>4241</v>
      </c>
      <c r="AO60" t="s">
        <v>40</v>
      </c>
      <c r="AP60" t="s">
        <v>28</v>
      </c>
      <c r="AQ60" t="s">
        <v>40</v>
      </c>
      <c r="AR60" s="101">
        <v>1000000</v>
      </c>
      <c r="AS60" t="s">
        <v>124</v>
      </c>
      <c r="AT60" t="s">
        <v>962</v>
      </c>
      <c r="AU60" t="s">
        <v>963</v>
      </c>
      <c r="AV60" t="s">
        <v>304</v>
      </c>
      <c r="AW60" t="s">
        <v>964</v>
      </c>
      <c r="AX60">
        <v>0</v>
      </c>
      <c r="AY60" t="s">
        <v>124</v>
      </c>
      <c r="AZ60" t="s">
        <v>962</v>
      </c>
      <c r="BA60" t="s">
        <v>1127</v>
      </c>
      <c r="BB60" t="s">
        <v>40</v>
      </c>
      <c r="BC60" t="s">
        <v>28</v>
      </c>
      <c r="BD60" t="s">
        <v>40</v>
      </c>
      <c r="BE60" t="s">
        <v>28</v>
      </c>
      <c r="BF60" t="s">
        <v>40</v>
      </c>
      <c r="BG60" t="s">
        <v>28</v>
      </c>
      <c r="BH60" t="s">
        <v>40</v>
      </c>
      <c r="BI60" t="s">
        <v>28</v>
      </c>
      <c r="BJ60">
        <v>999</v>
      </c>
      <c r="BK60" t="s">
        <v>28</v>
      </c>
      <c r="BL60" t="s">
        <v>40</v>
      </c>
      <c r="BM60" t="s">
        <v>28</v>
      </c>
      <c r="BN60" t="s">
        <v>40</v>
      </c>
      <c r="BO60" t="s">
        <v>964</v>
      </c>
      <c r="BP60" t="s">
        <v>967</v>
      </c>
      <c r="BQ60" t="s">
        <v>28</v>
      </c>
      <c r="BR60" t="s">
        <v>40</v>
      </c>
      <c r="BS60" t="s">
        <v>28</v>
      </c>
      <c r="BT60" t="s">
        <v>40</v>
      </c>
      <c r="BU60" t="s">
        <v>28</v>
      </c>
      <c r="BV60" t="s">
        <v>40</v>
      </c>
      <c r="BW60" t="s">
        <v>28</v>
      </c>
      <c r="BX60" t="s">
        <v>40</v>
      </c>
      <c r="BY60" t="s">
        <v>28</v>
      </c>
      <c r="BZ60" t="s">
        <v>40</v>
      </c>
      <c r="CA60" t="s">
        <v>198</v>
      </c>
      <c r="CB60" t="s">
        <v>37</v>
      </c>
      <c r="CC60">
        <v>892</v>
      </c>
      <c r="CD60" t="s">
        <v>30</v>
      </c>
      <c r="CE60" t="s">
        <v>968</v>
      </c>
      <c r="CF60">
        <v>0</v>
      </c>
      <c r="CG60" t="s">
        <v>99</v>
      </c>
      <c r="CH60">
        <v>1</v>
      </c>
      <c r="CI60" s="99">
        <v>1139.0899999999999</v>
      </c>
      <c r="CJ60" s="93">
        <v>43909</v>
      </c>
      <c r="CK60" s="99">
        <v>1139.0899999999999</v>
      </c>
      <c r="CL60" t="s">
        <v>574</v>
      </c>
      <c r="CM60" t="s">
        <v>574</v>
      </c>
      <c r="CN60" t="s">
        <v>574</v>
      </c>
      <c r="CO60" t="s">
        <v>574</v>
      </c>
      <c r="CP60" t="s">
        <v>574</v>
      </c>
      <c r="CQ60" t="s">
        <v>574</v>
      </c>
      <c r="CR60" t="s">
        <v>574</v>
      </c>
      <c r="CS60" t="s">
        <v>574</v>
      </c>
      <c r="CT60" t="s">
        <v>574</v>
      </c>
      <c r="CU60" t="s">
        <v>574</v>
      </c>
      <c r="CV60" t="s">
        <v>574</v>
      </c>
      <c r="CW60" t="s">
        <v>574</v>
      </c>
      <c r="CX60" t="s">
        <v>574</v>
      </c>
      <c r="CY60" t="s">
        <v>574</v>
      </c>
      <c r="CZ60" t="s">
        <v>574</v>
      </c>
      <c r="DA60" t="s">
        <v>574</v>
      </c>
      <c r="DB60" t="s">
        <v>574</v>
      </c>
      <c r="DC60" t="s">
        <v>574</v>
      </c>
      <c r="DD60">
        <v>0</v>
      </c>
      <c r="DE60" t="s">
        <v>970</v>
      </c>
      <c r="DF60">
        <v>0</v>
      </c>
      <c r="DG60" t="s">
        <v>970</v>
      </c>
      <c r="DH60">
        <v>0</v>
      </c>
      <c r="DI60" s="99">
        <v>0</v>
      </c>
      <c r="DJ60" s="99">
        <v>0</v>
      </c>
      <c r="DK60" s="99">
        <v>0</v>
      </c>
      <c r="DL60" s="99">
        <v>0</v>
      </c>
      <c r="DM60" s="99">
        <v>0</v>
      </c>
      <c r="DN60" s="99">
        <v>0</v>
      </c>
      <c r="DO60" s="99">
        <v>0</v>
      </c>
      <c r="DP60" s="99">
        <v>0</v>
      </c>
      <c r="DT60" s="100" t="s">
        <v>46</v>
      </c>
    </row>
    <row r="61" spans="1:128" x14ac:dyDescent="0.3">
      <c r="A61" s="92">
        <v>52020060</v>
      </c>
      <c r="B61">
        <v>2020060</v>
      </c>
      <c r="C61" t="s">
        <v>1211</v>
      </c>
      <c r="D61">
        <v>2527</v>
      </c>
      <c r="E61" t="s">
        <v>1212</v>
      </c>
      <c r="F61" t="s">
        <v>1213</v>
      </c>
      <c r="G61" t="s">
        <v>1214</v>
      </c>
      <c r="H61" t="s">
        <v>590</v>
      </c>
      <c r="I61" t="s">
        <v>954</v>
      </c>
      <c r="J61" t="s">
        <v>955</v>
      </c>
      <c r="K61">
        <v>1</v>
      </c>
      <c r="L61" t="s">
        <v>956</v>
      </c>
      <c r="M61" t="s">
        <v>957</v>
      </c>
      <c r="N61" t="s">
        <v>958</v>
      </c>
      <c r="O61" t="s">
        <v>959</v>
      </c>
      <c r="P61">
        <v>0</v>
      </c>
      <c r="Q61" t="s">
        <v>27</v>
      </c>
      <c r="R61" t="s">
        <v>45</v>
      </c>
      <c r="S61" s="93" t="s">
        <v>960</v>
      </c>
      <c r="T61" t="s">
        <v>961</v>
      </c>
      <c r="U61" s="93">
        <v>27246</v>
      </c>
      <c r="V61" t="s">
        <v>27</v>
      </c>
      <c r="W61" t="s">
        <v>45</v>
      </c>
      <c r="X61">
        <v>0</v>
      </c>
      <c r="Y61">
        <v>0</v>
      </c>
      <c r="Z61" s="93">
        <v>42618</v>
      </c>
      <c r="AA61">
        <v>1000</v>
      </c>
      <c r="AB61">
        <v>1000</v>
      </c>
      <c r="AC61">
        <v>0</v>
      </c>
      <c r="AD61" s="103">
        <v>3000</v>
      </c>
      <c r="AE61">
        <v>3000</v>
      </c>
      <c r="AF61">
        <v>0</v>
      </c>
      <c r="AG61">
        <v>1</v>
      </c>
      <c r="AH61">
        <v>1</v>
      </c>
      <c r="AI61">
        <v>0</v>
      </c>
      <c r="AJ61">
        <v>0</v>
      </c>
      <c r="AK61">
        <v>0</v>
      </c>
      <c r="AL61">
        <v>1</v>
      </c>
      <c r="AM61">
        <v>5</v>
      </c>
      <c r="AN61" s="97">
        <v>4258</v>
      </c>
      <c r="AO61" t="s">
        <v>40</v>
      </c>
      <c r="AP61" t="s">
        <v>28</v>
      </c>
      <c r="AQ61" t="s">
        <v>40</v>
      </c>
      <c r="AR61" s="101">
        <v>2600000</v>
      </c>
      <c r="AS61" t="s">
        <v>137</v>
      </c>
      <c r="AT61" t="s">
        <v>1002</v>
      </c>
      <c r="AU61" t="s">
        <v>963</v>
      </c>
      <c r="AV61" t="s">
        <v>304</v>
      </c>
      <c r="AW61" t="s">
        <v>964</v>
      </c>
      <c r="AX61">
        <v>0</v>
      </c>
      <c r="AY61" t="s">
        <v>124</v>
      </c>
      <c r="AZ61" t="s">
        <v>962</v>
      </c>
      <c r="BA61" t="s">
        <v>965</v>
      </c>
      <c r="BB61" t="s">
        <v>966</v>
      </c>
      <c r="BC61" t="s">
        <v>28</v>
      </c>
      <c r="BD61" t="s">
        <v>40</v>
      </c>
      <c r="BE61" t="s">
        <v>28</v>
      </c>
      <c r="BF61" t="s">
        <v>40</v>
      </c>
      <c r="BG61" t="s">
        <v>28</v>
      </c>
      <c r="BH61" t="s">
        <v>40</v>
      </c>
      <c r="BI61" t="s">
        <v>28</v>
      </c>
      <c r="BJ61">
        <v>999</v>
      </c>
      <c r="BK61" t="s">
        <v>28</v>
      </c>
      <c r="BL61" t="s">
        <v>40</v>
      </c>
      <c r="BM61" t="s">
        <v>28</v>
      </c>
      <c r="BN61" t="s">
        <v>40</v>
      </c>
      <c r="BO61" t="s">
        <v>964</v>
      </c>
      <c r="BP61" t="s">
        <v>967</v>
      </c>
      <c r="BQ61" t="s">
        <v>28</v>
      </c>
      <c r="BR61" t="s">
        <v>40</v>
      </c>
      <c r="BS61" t="s">
        <v>28</v>
      </c>
      <c r="BT61" t="s">
        <v>40</v>
      </c>
      <c r="BU61" t="s">
        <v>28</v>
      </c>
      <c r="BV61" t="s">
        <v>40</v>
      </c>
      <c r="BW61" t="s">
        <v>28</v>
      </c>
      <c r="BX61" t="s">
        <v>40</v>
      </c>
      <c r="BY61" t="s">
        <v>28</v>
      </c>
      <c r="BZ61" t="s">
        <v>40</v>
      </c>
      <c r="CA61" t="s">
        <v>198</v>
      </c>
      <c r="CB61" t="s">
        <v>37</v>
      </c>
      <c r="CC61">
        <v>919</v>
      </c>
      <c r="CD61" t="s">
        <v>30</v>
      </c>
      <c r="CE61" t="s">
        <v>968</v>
      </c>
      <c r="CF61">
        <v>0</v>
      </c>
      <c r="CG61" t="s">
        <v>99</v>
      </c>
      <c r="CH61">
        <v>1</v>
      </c>
      <c r="CI61" s="99">
        <v>2334.5500000000002</v>
      </c>
      <c r="CJ61" s="93">
        <v>42618</v>
      </c>
      <c r="CK61" s="99">
        <v>2334.5500000000002</v>
      </c>
      <c r="CL61" t="s">
        <v>574</v>
      </c>
      <c r="CM61" t="s">
        <v>574</v>
      </c>
      <c r="CN61" t="s">
        <v>574</v>
      </c>
      <c r="CO61" t="s">
        <v>574</v>
      </c>
      <c r="CP61" t="s">
        <v>574</v>
      </c>
      <c r="CQ61" t="s">
        <v>574</v>
      </c>
      <c r="CR61" t="s">
        <v>574</v>
      </c>
      <c r="CS61" t="s">
        <v>574</v>
      </c>
      <c r="CT61" t="s">
        <v>574</v>
      </c>
      <c r="CU61" t="s">
        <v>574</v>
      </c>
      <c r="CV61" t="s">
        <v>574</v>
      </c>
      <c r="CW61" t="s">
        <v>574</v>
      </c>
      <c r="CX61" t="s">
        <v>574</v>
      </c>
      <c r="CY61" t="s">
        <v>574</v>
      </c>
      <c r="CZ61" t="s">
        <v>574</v>
      </c>
      <c r="DA61" t="s">
        <v>574</v>
      </c>
      <c r="DB61" t="s">
        <v>574</v>
      </c>
      <c r="DC61" t="s">
        <v>574</v>
      </c>
      <c r="DD61">
        <v>0</v>
      </c>
      <c r="DE61" t="s">
        <v>970</v>
      </c>
      <c r="DF61">
        <v>0</v>
      </c>
      <c r="DG61" t="s">
        <v>970</v>
      </c>
      <c r="DH61">
        <v>0</v>
      </c>
      <c r="DI61" s="99">
        <v>0</v>
      </c>
      <c r="DJ61" s="99">
        <v>0</v>
      </c>
      <c r="DK61" s="99">
        <v>0</v>
      </c>
      <c r="DL61" s="99">
        <v>0</v>
      </c>
      <c r="DM61" s="99">
        <v>0</v>
      </c>
      <c r="DN61" s="99">
        <v>0</v>
      </c>
      <c r="DO61" s="99">
        <v>0</v>
      </c>
      <c r="DP61" s="99">
        <v>0</v>
      </c>
      <c r="DT61" s="100" t="s">
        <v>46</v>
      </c>
    </row>
    <row r="62" spans="1:128" x14ac:dyDescent="0.3">
      <c r="A62" s="92">
        <v>52020061</v>
      </c>
      <c r="B62">
        <v>2020061</v>
      </c>
      <c r="C62" t="s">
        <v>1215</v>
      </c>
      <c r="D62">
        <v>2153</v>
      </c>
      <c r="E62" t="s">
        <v>1216</v>
      </c>
      <c r="F62" t="s">
        <v>1217</v>
      </c>
      <c r="G62" t="s">
        <v>1218</v>
      </c>
      <c r="H62" t="s">
        <v>590</v>
      </c>
      <c r="I62" t="s">
        <v>954</v>
      </c>
      <c r="J62" t="s">
        <v>955</v>
      </c>
      <c r="K62">
        <v>1</v>
      </c>
      <c r="L62" t="s">
        <v>956</v>
      </c>
      <c r="M62" t="s">
        <v>957</v>
      </c>
      <c r="N62" t="s">
        <v>42</v>
      </c>
      <c r="O62" t="s">
        <v>566</v>
      </c>
      <c r="P62">
        <v>0</v>
      </c>
      <c r="Q62" t="s">
        <v>27</v>
      </c>
      <c r="R62" t="s">
        <v>45</v>
      </c>
      <c r="S62" s="93" t="s">
        <v>960</v>
      </c>
      <c r="T62" t="s">
        <v>961</v>
      </c>
      <c r="U62" s="93">
        <v>22445</v>
      </c>
      <c r="V62" t="s">
        <v>27</v>
      </c>
      <c r="W62" t="s">
        <v>45</v>
      </c>
      <c r="X62">
        <v>0</v>
      </c>
      <c r="Y62">
        <v>0</v>
      </c>
      <c r="Z62" s="93">
        <v>43029</v>
      </c>
      <c r="AA62" t="s">
        <v>975</v>
      </c>
      <c r="AB62">
        <v>0</v>
      </c>
      <c r="AC62">
        <v>0</v>
      </c>
      <c r="AD62" s="103">
        <v>5000</v>
      </c>
      <c r="AE62">
        <v>5000</v>
      </c>
      <c r="AF62">
        <v>0</v>
      </c>
      <c r="AG62">
        <v>1</v>
      </c>
      <c r="AH62">
        <v>1</v>
      </c>
      <c r="AI62">
        <v>0</v>
      </c>
      <c r="AJ62">
        <v>0</v>
      </c>
      <c r="AK62">
        <v>0</v>
      </c>
      <c r="AL62">
        <v>2</v>
      </c>
      <c r="AM62">
        <v>5</v>
      </c>
      <c r="AN62" s="97">
        <v>3855</v>
      </c>
      <c r="AO62" t="s">
        <v>40</v>
      </c>
      <c r="AP62" t="s">
        <v>28</v>
      </c>
      <c r="AQ62" t="s">
        <v>40</v>
      </c>
      <c r="AR62" s="101">
        <v>1300000</v>
      </c>
      <c r="AS62" t="s">
        <v>117</v>
      </c>
      <c r="AT62" t="s">
        <v>1007</v>
      </c>
      <c r="AU62" t="s">
        <v>963</v>
      </c>
      <c r="AV62" t="s">
        <v>304</v>
      </c>
      <c r="AW62" t="s">
        <v>964</v>
      </c>
      <c r="AX62">
        <v>0</v>
      </c>
      <c r="AY62" t="s">
        <v>124</v>
      </c>
      <c r="AZ62" t="s">
        <v>962</v>
      </c>
      <c r="BA62" t="s">
        <v>965</v>
      </c>
      <c r="BB62" t="s">
        <v>966</v>
      </c>
      <c r="BC62" t="s">
        <v>28</v>
      </c>
      <c r="BD62" t="s">
        <v>40</v>
      </c>
      <c r="BE62" t="s">
        <v>28</v>
      </c>
      <c r="BF62" t="s">
        <v>40</v>
      </c>
      <c r="BG62" t="s">
        <v>28</v>
      </c>
      <c r="BH62" t="s">
        <v>40</v>
      </c>
      <c r="BI62" t="s">
        <v>28</v>
      </c>
      <c r="BJ62">
        <v>999</v>
      </c>
      <c r="BK62" t="s">
        <v>28</v>
      </c>
      <c r="BL62" t="s">
        <v>40</v>
      </c>
      <c r="BM62" t="s">
        <v>28</v>
      </c>
      <c r="BN62" t="s">
        <v>40</v>
      </c>
      <c r="BO62" t="s">
        <v>964</v>
      </c>
      <c r="BP62" t="s">
        <v>967</v>
      </c>
      <c r="BQ62" t="s">
        <v>28</v>
      </c>
      <c r="BR62" t="s">
        <v>40</v>
      </c>
      <c r="BS62" t="s">
        <v>28</v>
      </c>
      <c r="BT62" t="s">
        <v>40</v>
      </c>
      <c r="BU62" t="s">
        <v>28</v>
      </c>
      <c r="BV62" t="s">
        <v>40</v>
      </c>
      <c r="BW62" t="s">
        <v>28</v>
      </c>
      <c r="BX62" t="s">
        <v>40</v>
      </c>
      <c r="BY62" t="s">
        <v>28</v>
      </c>
      <c r="BZ62" t="s">
        <v>40</v>
      </c>
      <c r="CA62" t="s">
        <v>198</v>
      </c>
      <c r="CB62" t="s">
        <v>37</v>
      </c>
      <c r="CC62">
        <v>830</v>
      </c>
      <c r="CD62" t="s">
        <v>30</v>
      </c>
      <c r="CE62" t="s">
        <v>968</v>
      </c>
      <c r="CF62">
        <v>0</v>
      </c>
      <c r="CG62" t="s">
        <v>99</v>
      </c>
      <c r="CH62">
        <v>1</v>
      </c>
      <c r="CI62" s="99">
        <v>1950.91</v>
      </c>
      <c r="CJ62" s="93">
        <v>43029</v>
      </c>
      <c r="CK62" s="99">
        <v>1950.91</v>
      </c>
      <c r="CL62" t="s">
        <v>574</v>
      </c>
      <c r="CM62" t="s">
        <v>574</v>
      </c>
      <c r="CN62" t="s">
        <v>574</v>
      </c>
      <c r="CO62" t="s">
        <v>574</v>
      </c>
      <c r="CP62" t="s">
        <v>574</v>
      </c>
      <c r="CQ62" t="s">
        <v>574</v>
      </c>
      <c r="CR62" t="s">
        <v>574</v>
      </c>
      <c r="CS62" t="s">
        <v>574</v>
      </c>
      <c r="CT62" t="s">
        <v>574</v>
      </c>
      <c r="CU62" t="s">
        <v>574</v>
      </c>
      <c r="CV62" t="s">
        <v>574</v>
      </c>
      <c r="CW62" t="s">
        <v>574</v>
      </c>
      <c r="CX62" t="s">
        <v>574</v>
      </c>
      <c r="CY62" t="s">
        <v>574</v>
      </c>
      <c r="CZ62" t="s">
        <v>574</v>
      </c>
      <c r="DA62" t="s">
        <v>574</v>
      </c>
      <c r="DB62" t="s">
        <v>574</v>
      </c>
      <c r="DC62" t="s">
        <v>574</v>
      </c>
      <c r="DD62">
        <v>0</v>
      </c>
      <c r="DE62" t="s">
        <v>970</v>
      </c>
      <c r="DF62">
        <v>0</v>
      </c>
      <c r="DG62" t="s">
        <v>970</v>
      </c>
      <c r="DH62">
        <v>0</v>
      </c>
      <c r="DI62" s="99">
        <v>0</v>
      </c>
      <c r="DJ62" s="99">
        <v>0</v>
      </c>
      <c r="DK62" s="99">
        <v>0</v>
      </c>
      <c r="DL62" s="99">
        <v>0</v>
      </c>
      <c r="DM62" s="99">
        <v>0</v>
      </c>
      <c r="DN62" s="99">
        <v>0</v>
      </c>
      <c r="DO62" s="99">
        <v>0</v>
      </c>
      <c r="DP62" s="99">
        <v>0</v>
      </c>
      <c r="DT62" s="100" t="s">
        <v>46</v>
      </c>
    </row>
    <row r="63" spans="1:128" x14ac:dyDescent="0.3">
      <c r="A63" s="92">
        <v>52020062</v>
      </c>
      <c r="B63">
        <v>2020062</v>
      </c>
      <c r="C63" t="s">
        <v>1219</v>
      </c>
      <c r="D63">
        <v>2153</v>
      </c>
      <c r="E63" t="s">
        <v>1216</v>
      </c>
      <c r="F63" t="s">
        <v>1217</v>
      </c>
      <c r="G63" t="s">
        <v>1218</v>
      </c>
      <c r="H63" t="s">
        <v>590</v>
      </c>
      <c r="I63" t="s">
        <v>954</v>
      </c>
      <c r="J63" t="s">
        <v>955</v>
      </c>
      <c r="K63">
        <v>1</v>
      </c>
      <c r="L63" t="s">
        <v>956</v>
      </c>
      <c r="M63" t="s">
        <v>957</v>
      </c>
      <c r="N63" t="s">
        <v>42</v>
      </c>
      <c r="O63" t="s">
        <v>566</v>
      </c>
      <c r="P63">
        <v>0</v>
      </c>
      <c r="Q63" t="s">
        <v>27</v>
      </c>
      <c r="R63" t="s">
        <v>45</v>
      </c>
      <c r="S63" s="93" t="s">
        <v>960</v>
      </c>
      <c r="T63" t="s">
        <v>961</v>
      </c>
      <c r="U63" s="93">
        <v>22445</v>
      </c>
      <c r="V63" t="s">
        <v>27</v>
      </c>
      <c r="W63" t="s">
        <v>45</v>
      </c>
      <c r="X63">
        <v>0</v>
      </c>
      <c r="Y63">
        <v>0</v>
      </c>
      <c r="Z63" s="93">
        <v>43029</v>
      </c>
      <c r="AA63">
        <v>1000</v>
      </c>
      <c r="AB63">
        <v>1000</v>
      </c>
      <c r="AC63">
        <v>0</v>
      </c>
      <c r="AD63" s="103">
        <v>10000</v>
      </c>
      <c r="AE63">
        <v>10000</v>
      </c>
      <c r="AF63">
        <v>0</v>
      </c>
      <c r="AG63">
        <v>0</v>
      </c>
      <c r="AH63">
        <v>0</v>
      </c>
      <c r="AI63">
        <v>0</v>
      </c>
      <c r="AJ63">
        <v>0</v>
      </c>
      <c r="AK63">
        <v>0</v>
      </c>
      <c r="AL63">
        <v>0</v>
      </c>
      <c r="AM63">
        <v>5</v>
      </c>
      <c r="AN63" s="97">
        <v>2010</v>
      </c>
      <c r="AO63" t="s">
        <v>40</v>
      </c>
      <c r="AP63" t="s">
        <v>28</v>
      </c>
      <c r="AQ63" t="s">
        <v>40</v>
      </c>
      <c r="AR63" s="101">
        <v>1600000</v>
      </c>
      <c r="AS63" t="s">
        <v>124</v>
      </c>
      <c r="AT63" t="s">
        <v>962</v>
      </c>
      <c r="AU63" t="s">
        <v>963</v>
      </c>
      <c r="AV63" t="s">
        <v>304</v>
      </c>
      <c r="AW63" t="s">
        <v>964</v>
      </c>
      <c r="AX63">
        <v>0</v>
      </c>
      <c r="AY63" t="s">
        <v>128</v>
      </c>
      <c r="AZ63" t="s">
        <v>1084</v>
      </c>
      <c r="BA63" t="s">
        <v>965</v>
      </c>
      <c r="BB63" t="s">
        <v>966</v>
      </c>
      <c r="BC63" t="s">
        <v>28</v>
      </c>
      <c r="BD63" t="s">
        <v>40</v>
      </c>
      <c r="BE63" t="s">
        <v>28</v>
      </c>
      <c r="BF63" t="s">
        <v>40</v>
      </c>
      <c r="BG63" t="s">
        <v>28</v>
      </c>
      <c r="BH63" t="s">
        <v>40</v>
      </c>
      <c r="BI63" t="s">
        <v>28</v>
      </c>
      <c r="BJ63">
        <v>999</v>
      </c>
      <c r="BK63" t="s">
        <v>28</v>
      </c>
      <c r="BL63" t="s">
        <v>40</v>
      </c>
      <c r="BM63" t="s">
        <v>28</v>
      </c>
      <c r="BN63" t="s">
        <v>40</v>
      </c>
      <c r="BO63" t="s">
        <v>964</v>
      </c>
      <c r="BP63" t="s">
        <v>967</v>
      </c>
      <c r="BQ63" t="s">
        <v>28</v>
      </c>
      <c r="BR63" t="s">
        <v>40</v>
      </c>
      <c r="BS63" t="s">
        <v>28</v>
      </c>
      <c r="BT63" t="s">
        <v>40</v>
      </c>
      <c r="BU63" t="s">
        <v>28</v>
      </c>
      <c r="BV63" t="s">
        <v>40</v>
      </c>
      <c r="BW63" t="s">
        <v>28</v>
      </c>
      <c r="BX63" t="s">
        <v>40</v>
      </c>
      <c r="BY63" t="s">
        <v>28</v>
      </c>
      <c r="BZ63" t="s">
        <v>40</v>
      </c>
      <c r="CA63" t="s">
        <v>198</v>
      </c>
      <c r="CB63" t="s">
        <v>37</v>
      </c>
      <c r="CC63">
        <v>830</v>
      </c>
      <c r="CD63" t="s">
        <v>30</v>
      </c>
      <c r="CE63" t="s">
        <v>968</v>
      </c>
      <c r="CF63">
        <v>0</v>
      </c>
      <c r="CG63" t="s">
        <v>99</v>
      </c>
      <c r="CH63">
        <v>1</v>
      </c>
      <c r="CI63" s="99">
        <v>1340</v>
      </c>
      <c r="CJ63" s="93">
        <v>43029</v>
      </c>
      <c r="CK63" s="99">
        <v>1340</v>
      </c>
      <c r="CL63" t="s">
        <v>574</v>
      </c>
      <c r="CM63" t="s">
        <v>574</v>
      </c>
      <c r="CN63" t="s">
        <v>574</v>
      </c>
      <c r="CO63" t="s">
        <v>574</v>
      </c>
      <c r="CP63" t="s">
        <v>574</v>
      </c>
      <c r="CQ63" t="s">
        <v>574</v>
      </c>
      <c r="CR63" t="s">
        <v>574</v>
      </c>
      <c r="CS63" t="s">
        <v>574</v>
      </c>
      <c r="CT63" t="s">
        <v>574</v>
      </c>
      <c r="CU63" t="s">
        <v>574</v>
      </c>
      <c r="CV63" t="s">
        <v>574</v>
      </c>
      <c r="CW63" t="s">
        <v>574</v>
      </c>
      <c r="CX63" t="s">
        <v>574</v>
      </c>
      <c r="CY63" t="s">
        <v>574</v>
      </c>
      <c r="CZ63" t="s">
        <v>574</v>
      </c>
      <c r="DA63" t="s">
        <v>574</v>
      </c>
      <c r="DB63" t="s">
        <v>574</v>
      </c>
      <c r="DC63" t="s">
        <v>574</v>
      </c>
      <c r="DD63">
        <v>0</v>
      </c>
      <c r="DE63" t="s">
        <v>970</v>
      </c>
      <c r="DF63">
        <v>0</v>
      </c>
      <c r="DG63" t="s">
        <v>970</v>
      </c>
      <c r="DH63">
        <v>0</v>
      </c>
      <c r="DI63" s="99">
        <v>0</v>
      </c>
      <c r="DJ63" s="99">
        <v>0</v>
      </c>
      <c r="DK63" s="99">
        <v>0</v>
      </c>
      <c r="DL63" s="99">
        <v>0</v>
      </c>
      <c r="DM63" s="99">
        <v>0</v>
      </c>
      <c r="DN63" s="99">
        <v>0</v>
      </c>
      <c r="DO63" s="99">
        <v>0</v>
      </c>
      <c r="DP63" s="99">
        <v>0</v>
      </c>
      <c r="DT63" s="100" t="s">
        <v>46</v>
      </c>
    </row>
    <row r="64" spans="1:128" x14ac:dyDescent="0.3">
      <c r="A64" s="92">
        <v>52020063</v>
      </c>
      <c r="B64">
        <v>2020063</v>
      </c>
      <c r="C64" t="s">
        <v>1220</v>
      </c>
      <c r="D64">
        <v>2668</v>
      </c>
      <c r="E64" t="s">
        <v>1221</v>
      </c>
      <c r="F64" t="s">
        <v>1222</v>
      </c>
      <c r="G64" t="s">
        <v>1223</v>
      </c>
      <c r="H64" t="s">
        <v>590</v>
      </c>
      <c r="I64" t="s">
        <v>954</v>
      </c>
      <c r="J64" t="s">
        <v>955</v>
      </c>
      <c r="K64">
        <v>1</v>
      </c>
      <c r="L64" t="s">
        <v>956</v>
      </c>
      <c r="M64" t="s">
        <v>957</v>
      </c>
      <c r="N64" t="s">
        <v>42</v>
      </c>
      <c r="O64" t="s">
        <v>566</v>
      </c>
      <c r="P64">
        <v>0</v>
      </c>
      <c r="Q64" t="s">
        <v>27</v>
      </c>
      <c r="R64" t="s">
        <v>45</v>
      </c>
      <c r="S64" s="93" t="s">
        <v>960</v>
      </c>
      <c r="T64" t="s">
        <v>961</v>
      </c>
      <c r="U64" s="93">
        <v>25269</v>
      </c>
      <c r="V64" t="s">
        <v>27</v>
      </c>
      <c r="W64" t="s">
        <v>45</v>
      </c>
      <c r="X64">
        <v>0</v>
      </c>
      <c r="Y64">
        <v>0</v>
      </c>
      <c r="Z64" s="93">
        <v>43010</v>
      </c>
      <c r="AA64">
        <v>1000</v>
      </c>
      <c r="AB64">
        <v>1000</v>
      </c>
      <c r="AC64">
        <v>0</v>
      </c>
      <c r="AD64" s="103" t="s">
        <v>27</v>
      </c>
      <c r="AE64">
        <v>0</v>
      </c>
      <c r="AF64">
        <v>0</v>
      </c>
      <c r="AG64">
        <v>1</v>
      </c>
      <c r="AH64">
        <v>1</v>
      </c>
      <c r="AI64">
        <v>0</v>
      </c>
      <c r="AJ64">
        <v>0</v>
      </c>
      <c r="AK64">
        <v>0</v>
      </c>
      <c r="AL64">
        <v>2</v>
      </c>
      <c r="AM64">
        <v>5</v>
      </c>
      <c r="AN64" s="97">
        <v>7625</v>
      </c>
      <c r="AO64" t="s">
        <v>40</v>
      </c>
      <c r="AP64" t="s">
        <v>28</v>
      </c>
      <c r="AQ64" t="s">
        <v>40</v>
      </c>
      <c r="AR64" s="101">
        <v>900000</v>
      </c>
      <c r="AS64" t="s">
        <v>124</v>
      </c>
      <c r="AT64" t="s">
        <v>962</v>
      </c>
      <c r="AU64" t="s">
        <v>963</v>
      </c>
      <c r="AV64" t="s">
        <v>304</v>
      </c>
      <c r="AW64" t="s">
        <v>964</v>
      </c>
      <c r="AX64">
        <v>0</v>
      </c>
      <c r="AY64" t="s">
        <v>119</v>
      </c>
      <c r="AZ64" t="s">
        <v>1045</v>
      </c>
      <c r="BA64" t="s">
        <v>1108</v>
      </c>
      <c r="BB64" t="s">
        <v>1109</v>
      </c>
      <c r="BC64" t="s">
        <v>28</v>
      </c>
      <c r="BD64" t="s">
        <v>40</v>
      </c>
      <c r="BE64" t="s">
        <v>28</v>
      </c>
      <c r="BF64" t="s">
        <v>40</v>
      </c>
      <c r="BG64" t="s">
        <v>28</v>
      </c>
      <c r="BH64" t="s">
        <v>40</v>
      </c>
      <c r="BI64" t="s">
        <v>28</v>
      </c>
      <c r="BJ64">
        <v>999</v>
      </c>
      <c r="BK64" t="s">
        <v>28</v>
      </c>
      <c r="BL64" t="s">
        <v>40</v>
      </c>
      <c r="BM64" t="s">
        <v>28</v>
      </c>
      <c r="BN64" t="s">
        <v>40</v>
      </c>
      <c r="BO64" t="s">
        <v>964</v>
      </c>
      <c r="BP64" t="s">
        <v>967</v>
      </c>
      <c r="BQ64" t="s">
        <v>28</v>
      </c>
      <c r="BR64" t="s">
        <v>40</v>
      </c>
      <c r="BS64" t="s">
        <v>28</v>
      </c>
      <c r="BT64" t="s">
        <v>40</v>
      </c>
      <c r="BU64" t="s">
        <v>28</v>
      </c>
      <c r="BV64" t="s">
        <v>40</v>
      </c>
      <c r="BW64" t="s">
        <v>28</v>
      </c>
      <c r="BX64" t="s">
        <v>40</v>
      </c>
      <c r="BY64" t="s">
        <v>28</v>
      </c>
      <c r="BZ64" t="s">
        <v>40</v>
      </c>
      <c r="CA64" t="s">
        <v>198</v>
      </c>
      <c r="CB64" t="s">
        <v>37</v>
      </c>
      <c r="CC64">
        <v>852</v>
      </c>
      <c r="CD64" t="s">
        <v>30</v>
      </c>
      <c r="CE64" t="s">
        <v>968</v>
      </c>
      <c r="CF64">
        <v>0</v>
      </c>
      <c r="CG64" t="s">
        <v>99</v>
      </c>
      <c r="CH64">
        <v>1</v>
      </c>
      <c r="CI64" s="99">
        <v>575.45000000000005</v>
      </c>
      <c r="CJ64" s="93">
        <v>43010</v>
      </c>
      <c r="CK64" s="99">
        <v>575.45000000000005</v>
      </c>
      <c r="CL64" t="s">
        <v>574</v>
      </c>
      <c r="CM64" t="s">
        <v>574</v>
      </c>
      <c r="CN64" t="s">
        <v>574</v>
      </c>
      <c r="CO64" t="s">
        <v>574</v>
      </c>
      <c r="CP64" t="s">
        <v>574</v>
      </c>
      <c r="CQ64" t="s">
        <v>574</v>
      </c>
      <c r="CR64" t="s">
        <v>574</v>
      </c>
      <c r="CS64" t="s">
        <v>574</v>
      </c>
      <c r="CT64" t="s">
        <v>574</v>
      </c>
      <c r="CU64" t="s">
        <v>574</v>
      </c>
      <c r="CV64" t="s">
        <v>574</v>
      </c>
      <c r="CW64" t="s">
        <v>574</v>
      </c>
      <c r="CX64" t="s">
        <v>829</v>
      </c>
      <c r="CY64" t="s">
        <v>930</v>
      </c>
      <c r="CZ64" t="s">
        <v>574</v>
      </c>
      <c r="DA64" t="s">
        <v>574</v>
      </c>
      <c r="DB64" t="s">
        <v>574</v>
      </c>
      <c r="DC64" t="s">
        <v>574</v>
      </c>
      <c r="DD64">
        <v>0</v>
      </c>
      <c r="DE64" t="s">
        <v>970</v>
      </c>
      <c r="DF64">
        <v>0</v>
      </c>
      <c r="DG64" t="s">
        <v>970</v>
      </c>
      <c r="DH64">
        <v>0</v>
      </c>
      <c r="DI64" s="99">
        <v>0</v>
      </c>
      <c r="DJ64" s="99">
        <v>0</v>
      </c>
      <c r="DK64" s="99">
        <v>0</v>
      </c>
      <c r="DL64" s="99">
        <v>0</v>
      </c>
      <c r="DM64" s="99">
        <v>50</v>
      </c>
      <c r="DN64" s="99">
        <v>0</v>
      </c>
      <c r="DO64" s="99">
        <v>0</v>
      </c>
      <c r="DP64" s="99">
        <v>0</v>
      </c>
      <c r="DT64" s="100" t="s">
        <v>46</v>
      </c>
    </row>
    <row r="65" spans="1:124" x14ac:dyDescent="0.3">
      <c r="A65" s="92">
        <v>52020064</v>
      </c>
      <c r="B65">
        <v>2020064</v>
      </c>
      <c r="C65" t="s">
        <v>1224</v>
      </c>
      <c r="D65">
        <v>2029</v>
      </c>
      <c r="E65" t="s">
        <v>1225</v>
      </c>
      <c r="F65" t="s">
        <v>1226</v>
      </c>
      <c r="G65" t="s">
        <v>1227</v>
      </c>
      <c r="H65" t="s">
        <v>590</v>
      </c>
      <c r="I65" t="s">
        <v>954</v>
      </c>
      <c r="J65" t="s">
        <v>955</v>
      </c>
      <c r="K65">
        <v>1</v>
      </c>
      <c r="L65" t="s">
        <v>956</v>
      </c>
      <c r="M65" t="s">
        <v>957</v>
      </c>
      <c r="N65" t="s">
        <v>958</v>
      </c>
      <c r="O65" t="s">
        <v>959</v>
      </c>
      <c r="P65">
        <v>0</v>
      </c>
      <c r="Q65" t="s">
        <v>27</v>
      </c>
      <c r="R65" t="s">
        <v>45</v>
      </c>
      <c r="S65" s="93" t="s">
        <v>960</v>
      </c>
      <c r="T65" t="s">
        <v>961</v>
      </c>
      <c r="U65" s="93">
        <v>30948</v>
      </c>
      <c r="V65" t="s">
        <v>27</v>
      </c>
      <c r="W65" t="s">
        <v>45</v>
      </c>
      <c r="X65">
        <v>0</v>
      </c>
      <c r="Y65">
        <v>0</v>
      </c>
      <c r="Z65" s="93">
        <v>43252</v>
      </c>
      <c r="AA65">
        <v>1000</v>
      </c>
      <c r="AB65">
        <v>1000</v>
      </c>
      <c r="AC65">
        <v>0</v>
      </c>
      <c r="AD65" s="103" t="s">
        <v>27</v>
      </c>
      <c r="AE65">
        <v>0</v>
      </c>
      <c r="AF65">
        <v>0</v>
      </c>
      <c r="AG65">
        <v>1</v>
      </c>
      <c r="AH65">
        <v>1</v>
      </c>
      <c r="AI65">
        <v>2</v>
      </c>
      <c r="AJ65">
        <v>2</v>
      </c>
      <c r="AK65">
        <v>0</v>
      </c>
      <c r="AL65">
        <v>0</v>
      </c>
      <c r="AM65">
        <v>5</v>
      </c>
      <c r="AN65" s="97">
        <v>1527</v>
      </c>
      <c r="AO65" t="s">
        <v>40</v>
      </c>
      <c r="AP65" t="s">
        <v>28</v>
      </c>
      <c r="AQ65" t="s">
        <v>40</v>
      </c>
      <c r="AR65" s="101">
        <v>1400000</v>
      </c>
      <c r="AS65" t="s">
        <v>124</v>
      </c>
      <c r="AT65" t="s">
        <v>962</v>
      </c>
      <c r="AU65" t="s">
        <v>963</v>
      </c>
      <c r="AV65" t="s">
        <v>304</v>
      </c>
      <c r="AW65" t="s">
        <v>964</v>
      </c>
      <c r="AX65">
        <v>0</v>
      </c>
      <c r="AY65" t="s">
        <v>124</v>
      </c>
      <c r="AZ65" t="s">
        <v>962</v>
      </c>
      <c r="BA65" t="s">
        <v>965</v>
      </c>
      <c r="BB65" t="s">
        <v>966</v>
      </c>
      <c r="BC65" t="s">
        <v>28</v>
      </c>
      <c r="BD65" t="s">
        <v>40</v>
      </c>
      <c r="BE65" t="s">
        <v>28</v>
      </c>
      <c r="BF65" t="s">
        <v>40</v>
      </c>
      <c r="BG65" t="s">
        <v>28</v>
      </c>
      <c r="BH65" t="s">
        <v>40</v>
      </c>
      <c r="BI65" t="s">
        <v>28</v>
      </c>
      <c r="BJ65">
        <v>999</v>
      </c>
      <c r="BK65" t="s">
        <v>28</v>
      </c>
      <c r="BL65" t="s">
        <v>40</v>
      </c>
      <c r="BM65" t="s">
        <v>28</v>
      </c>
      <c r="BN65" t="s">
        <v>40</v>
      </c>
      <c r="BO65" t="s">
        <v>964</v>
      </c>
      <c r="BP65" t="s">
        <v>967</v>
      </c>
      <c r="BQ65" t="s">
        <v>28</v>
      </c>
      <c r="BR65" t="s">
        <v>40</v>
      </c>
      <c r="BS65" t="s">
        <v>28</v>
      </c>
      <c r="BT65" t="s">
        <v>40</v>
      </c>
      <c r="BU65" t="s">
        <v>28</v>
      </c>
      <c r="BV65" t="s">
        <v>40</v>
      </c>
      <c r="BW65" t="s">
        <v>28</v>
      </c>
      <c r="BX65" t="s">
        <v>40</v>
      </c>
      <c r="BY65" t="s">
        <v>28</v>
      </c>
      <c r="BZ65" t="s">
        <v>40</v>
      </c>
      <c r="CA65" t="s">
        <v>198</v>
      </c>
      <c r="CB65" t="s">
        <v>37</v>
      </c>
      <c r="CC65">
        <v>857</v>
      </c>
      <c r="CD65" t="s">
        <v>30</v>
      </c>
      <c r="CE65" t="s">
        <v>968</v>
      </c>
      <c r="CF65">
        <v>0</v>
      </c>
      <c r="CG65" t="s">
        <v>99</v>
      </c>
      <c r="CH65">
        <v>1</v>
      </c>
      <c r="CI65" s="99">
        <v>1342.73</v>
      </c>
      <c r="CJ65" s="93">
        <v>43252</v>
      </c>
      <c r="CK65" s="99">
        <v>1342.73</v>
      </c>
      <c r="CL65" t="s">
        <v>574</v>
      </c>
      <c r="CM65" t="s">
        <v>574</v>
      </c>
      <c r="CN65" t="s">
        <v>574</v>
      </c>
      <c r="CO65" t="s">
        <v>574</v>
      </c>
      <c r="CP65" t="s">
        <v>574</v>
      </c>
      <c r="CQ65" t="s">
        <v>574</v>
      </c>
      <c r="CR65" t="s">
        <v>574</v>
      </c>
      <c r="CS65" t="s">
        <v>574</v>
      </c>
      <c r="CT65" t="s">
        <v>574</v>
      </c>
      <c r="CU65" t="s">
        <v>574</v>
      </c>
      <c r="CV65" t="s">
        <v>574</v>
      </c>
      <c r="CW65" t="s">
        <v>574</v>
      </c>
      <c r="CX65" t="s">
        <v>574</v>
      </c>
      <c r="CY65" t="s">
        <v>574</v>
      </c>
      <c r="CZ65" t="s">
        <v>574</v>
      </c>
      <c r="DA65" t="s">
        <v>574</v>
      </c>
      <c r="DB65" t="s">
        <v>574</v>
      </c>
      <c r="DC65" t="s">
        <v>574</v>
      </c>
      <c r="DD65">
        <v>0</v>
      </c>
      <c r="DE65" t="s">
        <v>970</v>
      </c>
      <c r="DF65">
        <v>0</v>
      </c>
      <c r="DG65" t="s">
        <v>970</v>
      </c>
      <c r="DH65">
        <v>0</v>
      </c>
      <c r="DI65" s="99">
        <v>0</v>
      </c>
      <c r="DJ65" s="99">
        <v>0</v>
      </c>
      <c r="DK65" s="99">
        <v>0</v>
      </c>
      <c r="DL65" s="99">
        <v>0</v>
      </c>
      <c r="DM65" s="99">
        <v>0</v>
      </c>
      <c r="DN65" s="99">
        <v>0</v>
      </c>
      <c r="DO65" s="99">
        <v>0</v>
      </c>
      <c r="DP65" s="99">
        <v>0</v>
      </c>
      <c r="DT65" s="100" t="s">
        <v>46</v>
      </c>
    </row>
    <row r="66" spans="1:124" x14ac:dyDescent="0.3">
      <c r="A66" s="92">
        <v>52020065</v>
      </c>
      <c r="B66">
        <v>2020065</v>
      </c>
      <c r="C66" t="s">
        <v>1228</v>
      </c>
      <c r="D66">
        <v>2455</v>
      </c>
      <c r="E66" t="s">
        <v>1229</v>
      </c>
      <c r="F66" t="s">
        <v>1230</v>
      </c>
      <c r="G66" t="s">
        <v>1231</v>
      </c>
      <c r="H66" t="s">
        <v>590</v>
      </c>
      <c r="I66" t="s">
        <v>954</v>
      </c>
      <c r="J66" t="s">
        <v>955</v>
      </c>
      <c r="K66">
        <v>1</v>
      </c>
      <c r="L66" t="s">
        <v>956</v>
      </c>
      <c r="M66" t="s">
        <v>957</v>
      </c>
      <c r="N66" t="s">
        <v>958</v>
      </c>
      <c r="O66" t="s">
        <v>959</v>
      </c>
      <c r="P66">
        <v>0</v>
      </c>
      <c r="Q66" t="s">
        <v>27</v>
      </c>
      <c r="R66" t="s">
        <v>45</v>
      </c>
      <c r="S66" s="93" t="s">
        <v>960</v>
      </c>
      <c r="T66" t="s">
        <v>961</v>
      </c>
      <c r="U66" s="93">
        <v>18131</v>
      </c>
      <c r="V66" t="s">
        <v>25</v>
      </c>
      <c r="W66" t="s">
        <v>46</v>
      </c>
      <c r="X66">
        <v>0</v>
      </c>
      <c r="Y66">
        <v>0</v>
      </c>
      <c r="Z66" s="93">
        <v>44110</v>
      </c>
      <c r="AA66">
        <v>1000</v>
      </c>
      <c r="AB66">
        <v>1000</v>
      </c>
      <c r="AC66">
        <v>0</v>
      </c>
      <c r="AD66" s="103" t="s">
        <v>27</v>
      </c>
      <c r="AE66">
        <v>0</v>
      </c>
      <c r="AF66">
        <v>0</v>
      </c>
      <c r="AG66">
        <v>0</v>
      </c>
      <c r="AH66">
        <v>0</v>
      </c>
      <c r="AI66">
        <v>0</v>
      </c>
      <c r="AJ66">
        <v>0</v>
      </c>
      <c r="AK66">
        <v>0</v>
      </c>
      <c r="AL66">
        <v>0</v>
      </c>
      <c r="AM66">
        <v>5</v>
      </c>
      <c r="AN66" s="97">
        <v>1514</v>
      </c>
      <c r="AO66" t="s">
        <v>40</v>
      </c>
      <c r="AP66" t="s">
        <v>28</v>
      </c>
      <c r="AQ66" t="s">
        <v>40</v>
      </c>
      <c r="AR66" s="101">
        <v>1900000</v>
      </c>
      <c r="AS66" t="s">
        <v>662</v>
      </c>
      <c r="AT66" t="s">
        <v>1018</v>
      </c>
      <c r="AU66" t="s">
        <v>963</v>
      </c>
      <c r="AV66" t="s">
        <v>304</v>
      </c>
      <c r="AW66" t="s">
        <v>964</v>
      </c>
      <c r="AX66">
        <v>0</v>
      </c>
      <c r="AY66" t="s">
        <v>124</v>
      </c>
      <c r="AZ66" t="s">
        <v>962</v>
      </c>
      <c r="BA66" t="s">
        <v>70</v>
      </c>
      <c r="BB66" t="s">
        <v>1116</v>
      </c>
      <c r="BC66" t="s">
        <v>28</v>
      </c>
      <c r="BD66" t="s">
        <v>40</v>
      </c>
      <c r="BE66" t="s">
        <v>28</v>
      </c>
      <c r="BF66" t="s">
        <v>40</v>
      </c>
      <c r="BG66" t="s">
        <v>28</v>
      </c>
      <c r="BH66" t="s">
        <v>40</v>
      </c>
      <c r="BI66" t="s">
        <v>28</v>
      </c>
      <c r="BJ66">
        <v>999</v>
      </c>
      <c r="BK66" t="s">
        <v>28</v>
      </c>
      <c r="BL66" t="s">
        <v>40</v>
      </c>
      <c r="BM66" t="s">
        <v>28</v>
      </c>
      <c r="BN66" t="s">
        <v>40</v>
      </c>
      <c r="BO66" t="s">
        <v>964</v>
      </c>
      <c r="BP66" t="s">
        <v>967</v>
      </c>
      <c r="BQ66" t="s">
        <v>28</v>
      </c>
      <c r="BR66" t="s">
        <v>40</v>
      </c>
      <c r="BS66" t="s">
        <v>28</v>
      </c>
      <c r="BT66" t="s">
        <v>40</v>
      </c>
      <c r="BU66" t="s">
        <v>28</v>
      </c>
      <c r="BV66" t="s">
        <v>40</v>
      </c>
      <c r="BW66" t="s">
        <v>28</v>
      </c>
      <c r="BX66" t="s">
        <v>40</v>
      </c>
      <c r="BY66" t="s">
        <v>28</v>
      </c>
      <c r="BZ66" t="s">
        <v>40</v>
      </c>
      <c r="CA66" t="s">
        <v>198</v>
      </c>
      <c r="CB66" t="s">
        <v>37</v>
      </c>
      <c r="CC66">
        <v>893</v>
      </c>
      <c r="CD66" t="s">
        <v>30</v>
      </c>
      <c r="CE66" t="s">
        <v>968</v>
      </c>
      <c r="CF66">
        <v>0</v>
      </c>
      <c r="CG66" t="s">
        <v>99</v>
      </c>
      <c r="CH66">
        <v>1</v>
      </c>
      <c r="CI66" s="99">
        <v>2419.09</v>
      </c>
      <c r="CJ66" s="93">
        <v>44110</v>
      </c>
      <c r="CK66" s="99">
        <v>2419.09</v>
      </c>
      <c r="CL66" t="s">
        <v>574</v>
      </c>
      <c r="CM66" t="s">
        <v>574</v>
      </c>
      <c r="CN66" t="s">
        <v>574</v>
      </c>
      <c r="CO66" t="s">
        <v>574</v>
      </c>
      <c r="CP66" t="s">
        <v>574</v>
      </c>
      <c r="CQ66" t="s">
        <v>574</v>
      </c>
      <c r="CR66" t="s">
        <v>574</v>
      </c>
      <c r="CS66" t="s">
        <v>574</v>
      </c>
      <c r="CT66" t="s">
        <v>574</v>
      </c>
      <c r="CU66" t="s">
        <v>574</v>
      </c>
      <c r="CV66" t="s">
        <v>574</v>
      </c>
      <c r="CW66" t="s">
        <v>574</v>
      </c>
      <c r="CX66" t="s">
        <v>574</v>
      </c>
      <c r="CY66" t="s">
        <v>574</v>
      </c>
      <c r="CZ66" t="s">
        <v>574</v>
      </c>
      <c r="DA66" t="s">
        <v>574</v>
      </c>
      <c r="DB66" t="s">
        <v>574</v>
      </c>
      <c r="DC66" t="s">
        <v>574</v>
      </c>
      <c r="DD66">
        <v>0</v>
      </c>
      <c r="DE66" t="s">
        <v>970</v>
      </c>
      <c r="DF66">
        <v>0</v>
      </c>
      <c r="DG66" t="s">
        <v>970</v>
      </c>
      <c r="DH66">
        <v>0</v>
      </c>
      <c r="DI66" s="99">
        <v>0</v>
      </c>
      <c r="DJ66" s="99">
        <v>0</v>
      </c>
      <c r="DK66" s="99">
        <v>0</v>
      </c>
      <c r="DL66" s="99">
        <v>0</v>
      </c>
      <c r="DM66" s="99">
        <v>0</v>
      </c>
      <c r="DN66" s="99">
        <v>0</v>
      </c>
      <c r="DO66" s="99">
        <v>0</v>
      </c>
      <c r="DP66" s="99">
        <v>0</v>
      </c>
      <c r="DT66" s="100" t="s">
        <v>46</v>
      </c>
    </row>
    <row r="67" spans="1:124" x14ac:dyDescent="0.3">
      <c r="A67" s="92">
        <v>52020066</v>
      </c>
      <c r="B67">
        <v>2020066</v>
      </c>
      <c r="C67" t="s">
        <v>1232</v>
      </c>
      <c r="D67">
        <v>2934</v>
      </c>
      <c r="E67" t="s">
        <v>1233</v>
      </c>
      <c r="F67" t="s">
        <v>1234</v>
      </c>
      <c r="G67" t="s">
        <v>1235</v>
      </c>
      <c r="H67" t="s">
        <v>590</v>
      </c>
      <c r="I67" t="s">
        <v>954</v>
      </c>
      <c r="J67" t="s">
        <v>955</v>
      </c>
      <c r="K67">
        <v>1</v>
      </c>
      <c r="L67" t="s">
        <v>956</v>
      </c>
      <c r="M67" t="s">
        <v>957</v>
      </c>
      <c r="N67" t="s">
        <v>958</v>
      </c>
      <c r="O67" t="s">
        <v>959</v>
      </c>
      <c r="P67">
        <v>0</v>
      </c>
      <c r="Q67" t="s">
        <v>27</v>
      </c>
      <c r="R67" t="s">
        <v>45</v>
      </c>
      <c r="S67" s="93" t="s">
        <v>960</v>
      </c>
      <c r="T67" t="s">
        <v>961</v>
      </c>
      <c r="U67" s="93">
        <v>26256</v>
      </c>
      <c r="V67" t="s">
        <v>27</v>
      </c>
      <c r="W67" t="s">
        <v>45</v>
      </c>
      <c r="X67">
        <v>0</v>
      </c>
      <c r="Y67">
        <v>0</v>
      </c>
      <c r="Z67" s="93">
        <v>43245</v>
      </c>
      <c r="AA67" t="s">
        <v>975</v>
      </c>
      <c r="AB67">
        <v>0</v>
      </c>
      <c r="AC67">
        <v>0</v>
      </c>
      <c r="AD67" s="103">
        <v>15000</v>
      </c>
      <c r="AE67">
        <v>15000</v>
      </c>
      <c r="AF67">
        <v>0</v>
      </c>
      <c r="AG67">
        <v>2</v>
      </c>
      <c r="AH67">
        <v>2</v>
      </c>
      <c r="AI67">
        <v>1</v>
      </c>
      <c r="AJ67">
        <v>1</v>
      </c>
      <c r="AK67">
        <v>0</v>
      </c>
      <c r="AL67">
        <v>1</v>
      </c>
      <c r="AM67">
        <v>5</v>
      </c>
      <c r="AN67" s="97">
        <v>1509</v>
      </c>
      <c r="AO67" t="s">
        <v>40</v>
      </c>
      <c r="AP67" t="s">
        <v>28</v>
      </c>
      <c r="AQ67" t="s">
        <v>40</v>
      </c>
      <c r="AR67" s="101">
        <v>1900000</v>
      </c>
      <c r="AS67" t="s">
        <v>122</v>
      </c>
      <c r="AT67" t="s">
        <v>50</v>
      </c>
      <c r="AU67" t="s">
        <v>963</v>
      </c>
      <c r="AV67" t="s">
        <v>304</v>
      </c>
      <c r="AW67" t="s">
        <v>964</v>
      </c>
      <c r="AX67">
        <v>0</v>
      </c>
      <c r="AY67" t="s">
        <v>124</v>
      </c>
      <c r="AZ67" t="s">
        <v>962</v>
      </c>
      <c r="BA67" t="s">
        <v>965</v>
      </c>
      <c r="BB67" t="s">
        <v>966</v>
      </c>
      <c r="BC67" t="s">
        <v>28</v>
      </c>
      <c r="BD67" t="s">
        <v>40</v>
      </c>
      <c r="BE67" t="s">
        <v>28</v>
      </c>
      <c r="BF67" t="s">
        <v>40</v>
      </c>
      <c r="BG67" t="s">
        <v>28</v>
      </c>
      <c r="BH67" t="s">
        <v>40</v>
      </c>
      <c r="BI67" t="s">
        <v>28</v>
      </c>
      <c r="BJ67">
        <v>999</v>
      </c>
      <c r="BK67" t="s">
        <v>28</v>
      </c>
      <c r="BL67" t="s">
        <v>40</v>
      </c>
      <c r="BM67" t="s">
        <v>28</v>
      </c>
      <c r="BN67" t="s">
        <v>40</v>
      </c>
      <c r="BO67" t="s">
        <v>964</v>
      </c>
      <c r="BP67" t="s">
        <v>967</v>
      </c>
      <c r="BQ67" t="s">
        <v>28</v>
      </c>
      <c r="BR67" t="s">
        <v>40</v>
      </c>
      <c r="BS67" t="s">
        <v>28</v>
      </c>
      <c r="BT67" t="s">
        <v>40</v>
      </c>
      <c r="BU67" t="s">
        <v>28</v>
      </c>
      <c r="BV67" t="s">
        <v>40</v>
      </c>
      <c r="BW67" t="s">
        <v>28</v>
      </c>
      <c r="BX67" t="s">
        <v>40</v>
      </c>
      <c r="BY67" t="s">
        <v>28</v>
      </c>
      <c r="BZ67" t="s">
        <v>40</v>
      </c>
      <c r="CA67" t="s">
        <v>198</v>
      </c>
      <c r="CB67" t="s">
        <v>37</v>
      </c>
      <c r="CC67">
        <v>857</v>
      </c>
      <c r="CD67" t="s">
        <v>30</v>
      </c>
      <c r="CE67" t="s">
        <v>968</v>
      </c>
      <c r="CF67">
        <v>0</v>
      </c>
      <c r="CG67" t="s">
        <v>99</v>
      </c>
      <c r="CH67">
        <v>1</v>
      </c>
      <c r="CI67" s="99">
        <v>1227.27</v>
      </c>
      <c r="CJ67" s="93">
        <v>43245</v>
      </c>
      <c r="CK67" s="99">
        <v>1227.27</v>
      </c>
      <c r="CL67" t="s">
        <v>574</v>
      </c>
      <c r="CM67" t="s">
        <v>574</v>
      </c>
      <c r="CN67" t="s">
        <v>574</v>
      </c>
      <c r="CO67" t="s">
        <v>574</v>
      </c>
      <c r="CP67" t="s">
        <v>574</v>
      </c>
      <c r="CQ67" t="s">
        <v>574</v>
      </c>
      <c r="CR67" t="s">
        <v>574</v>
      </c>
      <c r="CS67" t="s">
        <v>574</v>
      </c>
      <c r="CT67" t="s">
        <v>574</v>
      </c>
      <c r="CU67" t="s">
        <v>574</v>
      </c>
      <c r="CV67" t="s">
        <v>574</v>
      </c>
      <c r="CW67" t="s">
        <v>574</v>
      </c>
      <c r="CX67" t="s">
        <v>574</v>
      </c>
      <c r="CY67" t="s">
        <v>574</v>
      </c>
      <c r="CZ67" t="s">
        <v>574</v>
      </c>
      <c r="DA67" t="s">
        <v>574</v>
      </c>
      <c r="DB67" t="s">
        <v>574</v>
      </c>
      <c r="DC67" t="s">
        <v>574</v>
      </c>
      <c r="DD67">
        <v>0</v>
      </c>
      <c r="DE67" t="s">
        <v>970</v>
      </c>
      <c r="DF67">
        <v>0</v>
      </c>
      <c r="DG67" t="s">
        <v>970</v>
      </c>
      <c r="DH67">
        <v>0</v>
      </c>
      <c r="DI67" s="99">
        <v>0</v>
      </c>
      <c r="DJ67" s="99">
        <v>0</v>
      </c>
      <c r="DK67" s="99">
        <v>0</v>
      </c>
      <c r="DL67" s="99">
        <v>0</v>
      </c>
      <c r="DM67" s="99">
        <v>0</v>
      </c>
      <c r="DN67" s="99">
        <v>0</v>
      </c>
      <c r="DO67" s="99">
        <v>0</v>
      </c>
      <c r="DP67" s="99">
        <v>0</v>
      </c>
      <c r="DT67" s="100" t="s">
        <v>46</v>
      </c>
    </row>
    <row r="68" spans="1:124" x14ac:dyDescent="0.3">
      <c r="A68" s="92">
        <v>52020067</v>
      </c>
      <c r="B68">
        <v>2020067</v>
      </c>
      <c r="C68" t="s">
        <v>1236</v>
      </c>
      <c r="D68">
        <v>2298</v>
      </c>
      <c r="E68" t="s">
        <v>1237</v>
      </c>
      <c r="F68" t="s">
        <v>1238</v>
      </c>
      <c r="G68" t="s">
        <v>1239</v>
      </c>
      <c r="H68" t="s">
        <v>590</v>
      </c>
      <c r="I68" t="s">
        <v>954</v>
      </c>
      <c r="J68" t="s">
        <v>955</v>
      </c>
      <c r="K68">
        <v>1</v>
      </c>
      <c r="L68" t="s">
        <v>956</v>
      </c>
      <c r="M68" t="s">
        <v>957</v>
      </c>
      <c r="N68" t="s">
        <v>958</v>
      </c>
      <c r="O68" t="s">
        <v>959</v>
      </c>
      <c r="P68">
        <v>0</v>
      </c>
      <c r="Q68" t="s">
        <v>27</v>
      </c>
      <c r="R68" t="s">
        <v>45</v>
      </c>
      <c r="S68" s="93" t="s">
        <v>960</v>
      </c>
      <c r="T68" t="s">
        <v>961</v>
      </c>
      <c r="U68" s="93">
        <v>33708</v>
      </c>
      <c r="V68" t="s">
        <v>27</v>
      </c>
      <c r="W68" t="s">
        <v>45</v>
      </c>
      <c r="X68">
        <v>0</v>
      </c>
      <c r="Y68">
        <v>0</v>
      </c>
      <c r="Z68" s="93">
        <v>43636</v>
      </c>
      <c r="AA68" t="s">
        <v>975</v>
      </c>
      <c r="AB68">
        <v>0</v>
      </c>
      <c r="AC68">
        <v>0</v>
      </c>
      <c r="AD68" s="103">
        <v>20000</v>
      </c>
      <c r="AE68">
        <v>20000</v>
      </c>
      <c r="AF68">
        <v>0</v>
      </c>
      <c r="AG68">
        <v>0</v>
      </c>
      <c r="AH68">
        <v>0</v>
      </c>
      <c r="AI68">
        <v>1</v>
      </c>
      <c r="AJ68">
        <v>1</v>
      </c>
      <c r="AK68">
        <v>0</v>
      </c>
      <c r="AL68">
        <v>2</v>
      </c>
      <c r="AM68">
        <v>5</v>
      </c>
      <c r="AN68" s="97">
        <v>1515</v>
      </c>
      <c r="AO68" t="s">
        <v>40</v>
      </c>
      <c r="AP68" t="s">
        <v>28</v>
      </c>
      <c r="AQ68" t="s">
        <v>40</v>
      </c>
      <c r="AR68" s="101">
        <v>1100000</v>
      </c>
      <c r="AS68" t="s">
        <v>664</v>
      </c>
      <c r="AT68" t="s">
        <v>1027</v>
      </c>
      <c r="AU68" t="s">
        <v>963</v>
      </c>
      <c r="AV68" t="s">
        <v>304</v>
      </c>
      <c r="AW68" t="s">
        <v>964</v>
      </c>
      <c r="AX68">
        <v>0</v>
      </c>
      <c r="AY68" t="s">
        <v>124</v>
      </c>
      <c r="AZ68" t="s">
        <v>962</v>
      </c>
      <c r="BA68" t="s">
        <v>965</v>
      </c>
      <c r="BB68" t="s">
        <v>966</v>
      </c>
      <c r="BC68" t="s">
        <v>28</v>
      </c>
      <c r="BD68" t="s">
        <v>40</v>
      </c>
      <c r="BE68" t="s">
        <v>28</v>
      </c>
      <c r="BF68" t="s">
        <v>40</v>
      </c>
      <c r="BG68" t="s">
        <v>28</v>
      </c>
      <c r="BH68" t="s">
        <v>40</v>
      </c>
      <c r="BI68" t="s">
        <v>28</v>
      </c>
      <c r="BJ68">
        <v>999</v>
      </c>
      <c r="BK68" t="s">
        <v>28</v>
      </c>
      <c r="BL68" t="s">
        <v>40</v>
      </c>
      <c r="BM68" t="s">
        <v>28</v>
      </c>
      <c r="BN68" t="s">
        <v>40</v>
      </c>
      <c r="BO68" t="s">
        <v>964</v>
      </c>
      <c r="BP68" t="s">
        <v>967</v>
      </c>
      <c r="BQ68" t="s">
        <v>28</v>
      </c>
      <c r="BR68" t="s">
        <v>40</v>
      </c>
      <c r="BS68" t="s">
        <v>28</v>
      </c>
      <c r="BT68" t="s">
        <v>40</v>
      </c>
      <c r="BU68" t="s">
        <v>28</v>
      </c>
      <c r="BV68" t="s">
        <v>40</v>
      </c>
      <c r="BW68" t="s">
        <v>28</v>
      </c>
      <c r="BX68" t="s">
        <v>40</v>
      </c>
      <c r="BY68" t="s">
        <v>28</v>
      </c>
      <c r="BZ68" t="s">
        <v>40</v>
      </c>
      <c r="CA68" t="s">
        <v>198</v>
      </c>
      <c r="CB68" t="s">
        <v>37</v>
      </c>
      <c r="CC68">
        <v>877</v>
      </c>
      <c r="CD68" t="s">
        <v>30</v>
      </c>
      <c r="CE68" t="s">
        <v>968</v>
      </c>
      <c r="CF68">
        <v>0</v>
      </c>
      <c r="CG68" t="s">
        <v>99</v>
      </c>
      <c r="CH68">
        <v>1</v>
      </c>
      <c r="CI68" s="99">
        <v>2350</v>
      </c>
      <c r="CJ68" s="93">
        <v>43636</v>
      </c>
      <c r="CK68" s="99">
        <v>2350</v>
      </c>
      <c r="CL68" t="s">
        <v>574</v>
      </c>
      <c r="CM68" t="s">
        <v>574</v>
      </c>
      <c r="CN68" t="s">
        <v>574</v>
      </c>
      <c r="CO68" t="s">
        <v>574</v>
      </c>
      <c r="CP68" t="s">
        <v>574</v>
      </c>
      <c r="CQ68" t="s">
        <v>574</v>
      </c>
      <c r="CR68" t="s">
        <v>574</v>
      </c>
      <c r="CS68" t="s">
        <v>574</v>
      </c>
      <c r="CT68" t="s">
        <v>574</v>
      </c>
      <c r="CU68" t="s">
        <v>574</v>
      </c>
      <c r="CV68" t="s">
        <v>574</v>
      </c>
      <c r="CW68" t="s">
        <v>574</v>
      </c>
      <c r="CX68" t="s">
        <v>574</v>
      </c>
      <c r="CY68" t="s">
        <v>574</v>
      </c>
      <c r="CZ68" t="s">
        <v>574</v>
      </c>
      <c r="DA68" t="s">
        <v>574</v>
      </c>
      <c r="DB68" t="s">
        <v>574</v>
      </c>
      <c r="DC68" t="s">
        <v>574</v>
      </c>
      <c r="DD68">
        <v>0</v>
      </c>
      <c r="DE68" t="s">
        <v>970</v>
      </c>
      <c r="DF68">
        <v>0</v>
      </c>
      <c r="DG68" t="s">
        <v>970</v>
      </c>
      <c r="DH68">
        <v>0</v>
      </c>
      <c r="DI68" s="99">
        <v>0</v>
      </c>
      <c r="DJ68" s="99">
        <v>0</v>
      </c>
      <c r="DK68" s="99">
        <v>0</v>
      </c>
      <c r="DL68" s="99">
        <v>0</v>
      </c>
      <c r="DM68" s="99">
        <v>0</v>
      </c>
      <c r="DN68" s="99">
        <v>0</v>
      </c>
      <c r="DO68" s="99">
        <v>0</v>
      </c>
      <c r="DP68" s="99">
        <v>0</v>
      </c>
      <c r="DT68" s="100" t="s">
        <v>46</v>
      </c>
    </row>
    <row r="69" spans="1:124" x14ac:dyDescent="0.3">
      <c r="A69" s="92">
        <v>52020068</v>
      </c>
      <c r="B69">
        <v>2020068</v>
      </c>
      <c r="C69" t="s">
        <v>1240</v>
      </c>
      <c r="D69">
        <v>2647</v>
      </c>
      <c r="E69" t="s">
        <v>1241</v>
      </c>
      <c r="F69" t="s">
        <v>1242</v>
      </c>
      <c r="G69" t="s">
        <v>1243</v>
      </c>
      <c r="H69" t="s">
        <v>590</v>
      </c>
      <c r="I69" t="s">
        <v>954</v>
      </c>
      <c r="J69" t="s">
        <v>955</v>
      </c>
      <c r="K69">
        <v>1</v>
      </c>
      <c r="L69" t="s">
        <v>956</v>
      </c>
      <c r="M69" t="s">
        <v>957</v>
      </c>
      <c r="N69" t="s">
        <v>958</v>
      </c>
      <c r="O69" t="s">
        <v>959</v>
      </c>
      <c r="P69">
        <v>0</v>
      </c>
      <c r="Q69" t="s">
        <v>27</v>
      </c>
      <c r="R69" t="s">
        <v>45</v>
      </c>
      <c r="S69" s="93" t="s">
        <v>960</v>
      </c>
      <c r="T69" t="s">
        <v>961</v>
      </c>
      <c r="U69" s="93">
        <v>21169</v>
      </c>
      <c r="V69" t="s">
        <v>25</v>
      </c>
      <c r="W69" t="s">
        <v>46</v>
      </c>
      <c r="X69">
        <v>0</v>
      </c>
      <c r="Y69">
        <v>0</v>
      </c>
      <c r="Z69" s="93">
        <v>43607</v>
      </c>
      <c r="AA69">
        <v>1000</v>
      </c>
      <c r="AB69">
        <v>1000</v>
      </c>
      <c r="AC69">
        <v>0</v>
      </c>
      <c r="AD69" s="103" t="s">
        <v>27</v>
      </c>
      <c r="AE69">
        <v>0</v>
      </c>
      <c r="AF69">
        <v>0</v>
      </c>
      <c r="AG69">
        <v>0</v>
      </c>
      <c r="AH69">
        <v>0</v>
      </c>
      <c r="AI69">
        <v>2</v>
      </c>
      <c r="AJ69">
        <v>2</v>
      </c>
      <c r="AK69">
        <v>0</v>
      </c>
      <c r="AL69">
        <v>0</v>
      </c>
      <c r="AM69">
        <v>5</v>
      </c>
      <c r="AN69" s="97">
        <v>1511</v>
      </c>
      <c r="AO69" t="s">
        <v>40</v>
      </c>
      <c r="AP69" t="s">
        <v>28</v>
      </c>
      <c r="AQ69" t="s">
        <v>40</v>
      </c>
      <c r="AR69" s="101">
        <v>2000000</v>
      </c>
      <c r="AS69" t="s">
        <v>124</v>
      </c>
      <c r="AT69" t="s">
        <v>962</v>
      </c>
      <c r="AU69" t="s">
        <v>963</v>
      </c>
      <c r="AV69" t="s">
        <v>304</v>
      </c>
      <c r="AW69" t="s">
        <v>964</v>
      </c>
      <c r="AX69">
        <v>0</v>
      </c>
      <c r="AY69" t="s">
        <v>124</v>
      </c>
      <c r="AZ69" t="s">
        <v>962</v>
      </c>
      <c r="BA69" t="s">
        <v>1113</v>
      </c>
      <c r="BB69" t="s">
        <v>1114</v>
      </c>
      <c r="BC69" t="s">
        <v>28</v>
      </c>
      <c r="BD69" t="s">
        <v>40</v>
      </c>
      <c r="BE69" t="s">
        <v>28</v>
      </c>
      <c r="BF69" t="s">
        <v>40</v>
      </c>
      <c r="BG69" t="s">
        <v>28</v>
      </c>
      <c r="BH69" t="s">
        <v>40</v>
      </c>
      <c r="BI69" t="s">
        <v>28</v>
      </c>
      <c r="BJ69">
        <v>999</v>
      </c>
      <c r="BK69" t="s">
        <v>28</v>
      </c>
      <c r="BL69" t="s">
        <v>40</v>
      </c>
      <c r="BM69" t="s">
        <v>28</v>
      </c>
      <c r="BN69" t="s">
        <v>40</v>
      </c>
      <c r="BO69" t="s">
        <v>964</v>
      </c>
      <c r="BP69" t="s">
        <v>967</v>
      </c>
      <c r="BQ69" t="s">
        <v>28</v>
      </c>
      <c r="BR69" t="s">
        <v>40</v>
      </c>
      <c r="BS69" t="s">
        <v>28</v>
      </c>
      <c r="BT69" t="s">
        <v>40</v>
      </c>
      <c r="BU69" t="s">
        <v>28</v>
      </c>
      <c r="BV69" t="s">
        <v>40</v>
      </c>
      <c r="BW69" t="s">
        <v>28</v>
      </c>
      <c r="BX69" t="s">
        <v>40</v>
      </c>
      <c r="BY69" t="s">
        <v>28</v>
      </c>
      <c r="BZ69" t="s">
        <v>40</v>
      </c>
      <c r="CA69" t="s">
        <v>198</v>
      </c>
      <c r="CB69" t="s">
        <v>37</v>
      </c>
      <c r="CC69">
        <v>919</v>
      </c>
      <c r="CD69" t="s">
        <v>30</v>
      </c>
      <c r="CE69" t="s">
        <v>968</v>
      </c>
      <c r="CF69">
        <v>0</v>
      </c>
      <c r="CG69" t="s">
        <v>99</v>
      </c>
      <c r="CH69">
        <v>1</v>
      </c>
      <c r="CI69" s="99">
        <v>1855.45</v>
      </c>
      <c r="CJ69" s="93">
        <v>43607</v>
      </c>
      <c r="CK69" s="99">
        <v>1855.45</v>
      </c>
      <c r="CL69" t="s">
        <v>574</v>
      </c>
      <c r="CM69" t="s">
        <v>574</v>
      </c>
      <c r="CN69" t="s">
        <v>574</v>
      </c>
      <c r="CO69" t="s">
        <v>574</v>
      </c>
      <c r="CP69" t="s">
        <v>574</v>
      </c>
      <c r="CQ69" t="s">
        <v>574</v>
      </c>
      <c r="CR69" t="s">
        <v>574</v>
      </c>
      <c r="CS69" t="s">
        <v>574</v>
      </c>
      <c r="CT69" t="s">
        <v>574</v>
      </c>
      <c r="CU69" t="s">
        <v>574</v>
      </c>
      <c r="CV69" t="s">
        <v>574</v>
      </c>
      <c r="CW69" t="s">
        <v>574</v>
      </c>
      <c r="CX69" t="s">
        <v>574</v>
      </c>
      <c r="CY69" t="s">
        <v>574</v>
      </c>
      <c r="CZ69" t="s">
        <v>574</v>
      </c>
      <c r="DA69" t="s">
        <v>574</v>
      </c>
      <c r="DB69" t="s">
        <v>574</v>
      </c>
      <c r="DC69" t="s">
        <v>574</v>
      </c>
      <c r="DD69">
        <v>0</v>
      </c>
      <c r="DE69" t="s">
        <v>970</v>
      </c>
      <c r="DF69">
        <v>0</v>
      </c>
      <c r="DG69" t="s">
        <v>970</v>
      </c>
      <c r="DH69">
        <v>0</v>
      </c>
      <c r="DI69" s="99">
        <v>0</v>
      </c>
      <c r="DJ69" s="99">
        <v>0</v>
      </c>
      <c r="DK69" s="99">
        <v>0</v>
      </c>
      <c r="DL69" s="99">
        <v>0</v>
      </c>
      <c r="DM69" s="99">
        <v>0</v>
      </c>
      <c r="DN69" s="99">
        <v>0</v>
      </c>
      <c r="DO69" s="99">
        <v>0</v>
      </c>
      <c r="DP69" s="99">
        <v>0</v>
      </c>
      <c r="DT69" s="100" t="s">
        <v>46</v>
      </c>
    </row>
    <row r="70" spans="1:124" x14ac:dyDescent="0.3">
      <c r="A70" s="92">
        <v>52020069</v>
      </c>
      <c r="B70">
        <v>2020069</v>
      </c>
      <c r="C70" t="s">
        <v>1244</v>
      </c>
      <c r="D70">
        <v>2303</v>
      </c>
      <c r="E70" t="s">
        <v>1245</v>
      </c>
      <c r="F70" t="s">
        <v>1246</v>
      </c>
      <c r="G70" t="s">
        <v>1247</v>
      </c>
      <c r="H70" t="s">
        <v>590</v>
      </c>
      <c r="I70" t="s">
        <v>954</v>
      </c>
      <c r="J70" t="s">
        <v>955</v>
      </c>
      <c r="K70">
        <v>1</v>
      </c>
      <c r="L70" t="s">
        <v>956</v>
      </c>
      <c r="M70" t="s">
        <v>957</v>
      </c>
      <c r="N70" t="s">
        <v>42</v>
      </c>
      <c r="O70" t="s">
        <v>566</v>
      </c>
      <c r="P70">
        <v>0</v>
      </c>
      <c r="Q70" t="s">
        <v>27</v>
      </c>
      <c r="R70" t="s">
        <v>45</v>
      </c>
      <c r="S70" s="93" t="s">
        <v>960</v>
      </c>
      <c r="T70" t="s">
        <v>961</v>
      </c>
      <c r="U70" s="93">
        <v>24880</v>
      </c>
      <c r="V70" t="s">
        <v>27</v>
      </c>
      <c r="W70" t="s">
        <v>45</v>
      </c>
      <c r="X70">
        <v>0</v>
      </c>
      <c r="Y70">
        <v>0</v>
      </c>
      <c r="Z70" s="93">
        <v>44379</v>
      </c>
      <c r="AA70" t="s">
        <v>975</v>
      </c>
      <c r="AB70">
        <v>0</v>
      </c>
      <c r="AC70">
        <v>0</v>
      </c>
      <c r="AD70" s="103" t="s">
        <v>27</v>
      </c>
      <c r="AE70">
        <v>0</v>
      </c>
      <c r="AF70">
        <v>0</v>
      </c>
      <c r="AG70">
        <v>1</v>
      </c>
      <c r="AH70">
        <v>1</v>
      </c>
      <c r="AI70">
        <v>0</v>
      </c>
      <c r="AJ70">
        <v>0</v>
      </c>
      <c r="AK70">
        <v>0</v>
      </c>
      <c r="AL70">
        <v>2</v>
      </c>
      <c r="AM70">
        <v>5</v>
      </c>
      <c r="AN70" s="97">
        <v>2043</v>
      </c>
      <c r="AO70" t="s">
        <v>40</v>
      </c>
      <c r="AP70" t="s">
        <v>28</v>
      </c>
      <c r="AQ70" t="s">
        <v>40</v>
      </c>
      <c r="AR70" s="101">
        <v>2700000</v>
      </c>
      <c r="AS70" t="s">
        <v>1029</v>
      </c>
      <c r="AT70" t="s">
        <v>1030</v>
      </c>
      <c r="AU70" t="s">
        <v>963</v>
      </c>
      <c r="AV70" t="s">
        <v>304</v>
      </c>
      <c r="AW70" t="s">
        <v>964</v>
      </c>
      <c r="AX70">
        <v>0</v>
      </c>
      <c r="AY70" t="s">
        <v>110</v>
      </c>
      <c r="AZ70" t="s">
        <v>1059</v>
      </c>
      <c r="BA70" t="s">
        <v>965</v>
      </c>
      <c r="BB70" t="s">
        <v>966</v>
      </c>
      <c r="BC70" t="s">
        <v>28</v>
      </c>
      <c r="BD70" t="s">
        <v>40</v>
      </c>
      <c r="BE70" t="s">
        <v>28</v>
      </c>
      <c r="BF70" t="s">
        <v>40</v>
      </c>
      <c r="BG70" t="s">
        <v>28</v>
      </c>
      <c r="BH70" t="s">
        <v>40</v>
      </c>
      <c r="BI70" t="s">
        <v>28</v>
      </c>
      <c r="BJ70">
        <v>999</v>
      </c>
      <c r="BK70" t="s">
        <v>28</v>
      </c>
      <c r="BL70" t="s">
        <v>40</v>
      </c>
      <c r="BM70" t="s">
        <v>28</v>
      </c>
      <c r="BN70" t="s">
        <v>40</v>
      </c>
      <c r="BO70" t="s">
        <v>964</v>
      </c>
      <c r="BP70" t="s">
        <v>967</v>
      </c>
      <c r="BQ70" t="s">
        <v>28</v>
      </c>
      <c r="BR70" t="s">
        <v>40</v>
      </c>
      <c r="BS70" t="s">
        <v>28</v>
      </c>
      <c r="BT70" t="s">
        <v>40</v>
      </c>
      <c r="BU70" t="s">
        <v>28</v>
      </c>
      <c r="BV70" t="s">
        <v>40</v>
      </c>
      <c r="BW70" t="s">
        <v>28</v>
      </c>
      <c r="BX70" t="s">
        <v>40</v>
      </c>
      <c r="BY70" t="s">
        <v>28</v>
      </c>
      <c r="BZ70" t="s">
        <v>40</v>
      </c>
      <c r="CA70" t="s">
        <v>198</v>
      </c>
      <c r="CB70" t="s">
        <v>37</v>
      </c>
      <c r="CC70">
        <v>915</v>
      </c>
      <c r="CD70" t="s">
        <v>30</v>
      </c>
      <c r="CE70" t="s">
        <v>968</v>
      </c>
      <c r="CF70">
        <v>0</v>
      </c>
      <c r="CG70" t="s">
        <v>99</v>
      </c>
      <c r="CH70">
        <v>1</v>
      </c>
      <c r="CI70" s="99">
        <v>1539.09</v>
      </c>
      <c r="CJ70" s="93">
        <v>44379</v>
      </c>
      <c r="CK70" s="99">
        <v>1539.09</v>
      </c>
      <c r="CL70" t="s">
        <v>574</v>
      </c>
      <c r="CM70" t="s">
        <v>574</v>
      </c>
      <c r="CN70" t="s">
        <v>574</v>
      </c>
      <c r="CO70" t="s">
        <v>574</v>
      </c>
      <c r="CP70" t="s">
        <v>574</v>
      </c>
      <c r="CQ70" t="s">
        <v>574</v>
      </c>
      <c r="CR70" t="s">
        <v>574</v>
      </c>
      <c r="CS70" t="s">
        <v>574</v>
      </c>
      <c r="CT70" t="s">
        <v>574</v>
      </c>
      <c r="CU70" t="s">
        <v>574</v>
      </c>
      <c r="CV70" t="s">
        <v>574</v>
      </c>
      <c r="CW70" t="s">
        <v>574</v>
      </c>
      <c r="CX70" t="s">
        <v>574</v>
      </c>
      <c r="CY70" t="s">
        <v>574</v>
      </c>
      <c r="CZ70" t="s">
        <v>574</v>
      </c>
      <c r="DA70" t="s">
        <v>574</v>
      </c>
      <c r="DB70" t="s">
        <v>574</v>
      </c>
      <c r="DC70" t="s">
        <v>574</v>
      </c>
      <c r="DD70">
        <v>0</v>
      </c>
      <c r="DE70" t="s">
        <v>970</v>
      </c>
      <c r="DF70">
        <v>0</v>
      </c>
      <c r="DG70" t="s">
        <v>970</v>
      </c>
      <c r="DH70">
        <v>0</v>
      </c>
      <c r="DI70" s="99">
        <v>0</v>
      </c>
      <c r="DJ70" s="99">
        <v>0</v>
      </c>
      <c r="DK70" s="99">
        <v>0</v>
      </c>
      <c r="DL70" s="99">
        <v>0</v>
      </c>
      <c r="DM70" s="99">
        <v>0</v>
      </c>
      <c r="DN70" s="99">
        <v>0</v>
      </c>
      <c r="DO70" s="99">
        <v>0</v>
      </c>
      <c r="DP70" s="99">
        <v>0</v>
      </c>
      <c r="DT70" s="100" t="s">
        <v>46</v>
      </c>
    </row>
    <row r="71" spans="1:124" x14ac:dyDescent="0.3">
      <c r="A71" s="92">
        <v>52020070</v>
      </c>
      <c r="B71">
        <v>2020070</v>
      </c>
      <c r="C71" t="s">
        <v>1248</v>
      </c>
      <c r="D71">
        <v>2673</v>
      </c>
      <c r="E71" t="s">
        <v>1249</v>
      </c>
      <c r="F71" t="s">
        <v>1250</v>
      </c>
      <c r="G71" t="s">
        <v>1251</v>
      </c>
      <c r="H71" t="s">
        <v>590</v>
      </c>
      <c r="I71" t="s">
        <v>954</v>
      </c>
      <c r="J71" t="s">
        <v>955</v>
      </c>
      <c r="K71">
        <v>1</v>
      </c>
      <c r="L71" t="s">
        <v>956</v>
      </c>
      <c r="M71" t="s">
        <v>957</v>
      </c>
      <c r="N71" t="s">
        <v>42</v>
      </c>
      <c r="O71" t="s">
        <v>566</v>
      </c>
      <c r="P71">
        <v>0</v>
      </c>
      <c r="Q71" t="s">
        <v>27</v>
      </c>
      <c r="R71" t="s">
        <v>45</v>
      </c>
      <c r="S71" s="93" t="s">
        <v>960</v>
      </c>
      <c r="T71" t="s">
        <v>961</v>
      </c>
      <c r="U71" s="93">
        <v>28701</v>
      </c>
      <c r="V71" t="s">
        <v>27</v>
      </c>
      <c r="W71" t="s">
        <v>45</v>
      </c>
      <c r="X71">
        <v>0</v>
      </c>
      <c r="Y71">
        <v>0</v>
      </c>
      <c r="Z71" s="93">
        <v>42429</v>
      </c>
      <c r="AA71">
        <v>1000</v>
      </c>
      <c r="AB71">
        <v>1000</v>
      </c>
      <c r="AC71">
        <v>0</v>
      </c>
      <c r="AD71" s="103" t="s">
        <v>27</v>
      </c>
      <c r="AE71">
        <v>0</v>
      </c>
      <c r="AF71">
        <v>0</v>
      </c>
      <c r="AG71">
        <v>1</v>
      </c>
      <c r="AH71">
        <v>1</v>
      </c>
      <c r="AI71">
        <v>1</v>
      </c>
      <c r="AJ71">
        <v>1</v>
      </c>
      <c r="AK71">
        <v>0</v>
      </c>
      <c r="AL71">
        <v>2</v>
      </c>
      <c r="AM71">
        <v>5</v>
      </c>
      <c r="AN71" s="97">
        <v>2101</v>
      </c>
      <c r="AO71" t="s">
        <v>40</v>
      </c>
      <c r="AP71" t="s">
        <v>28</v>
      </c>
      <c r="AQ71" t="s">
        <v>40</v>
      </c>
      <c r="AR71" s="101">
        <v>2800000</v>
      </c>
      <c r="AS71" t="s">
        <v>665</v>
      </c>
      <c r="AT71" t="s">
        <v>1035</v>
      </c>
      <c r="AU71" t="s">
        <v>963</v>
      </c>
      <c r="AV71" t="s">
        <v>304</v>
      </c>
      <c r="AW71" t="s">
        <v>964</v>
      </c>
      <c r="AX71">
        <v>0</v>
      </c>
      <c r="AY71" t="s">
        <v>788</v>
      </c>
      <c r="AZ71" t="s">
        <v>1064</v>
      </c>
      <c r="BA71" t="s">
        <v>965</v>
      </c>
      <c r="BB71" t="s">
        <v>966</v>
      </c>
      <c r="BC71" t="s">
        <v>28</v>
      </c>
      <c r="BD71" t="s">
        <v>40</v>
      </c>
      <c r="BE71" t="s">
        <v>28</v>
      </c>
      <c r="BF71" t="s">
        <v>40</v>
      </c>
      <c r="BG71" t="s">
        <v>28</v>
      </c>
      <c r="BH71" t="s">
        <v>40</v>
      </c>
      <c r="BI71" t="s">
        <v>28</v>
      </c>
      <c r="BJ71">
        <v>999</v>
      </c>
      <c r="BK71" t="s">
        <v>28</v>
      </c>
      <c r="BL71" t="s">
        <v>40</v>
      </c>
      <c r="BM71" t="s">
        <v>28</v>
      </c>
      <c r="BN71" t="s">
        <v>40</v>
      </c>
      <c r="BO71" t="s">
        <v>964</v>
      </c>
      <c r="BP71" t="s">
        <v>967</v>
      </c>
      <c r="BQ71" t="s">
        <v>28</v>
      </c>
      <c r="BR71" t="s">
        <v>40</v>
      </c>
      <c r="BS71" t="s">
        <v>28</v>
      </c>
      <c r="BT71" t="s">
        <v>40</v>
      </c>
      <c r="BU71" t="s">
        <v>28</v>
      </c>
      <c r="BV71" t="s">
        <v>40</v>
      </c>
      <c r="BW71" t="s">
        <v>28</v>
      </c>
      <c r="BX71" t="s">
        <v>40</v>
      </c>
      <c r="BY71" t="s">
        <v>28</v>
      </c>
      <c r="BZ71" t="s">
        <v>40</v>
      </c>
      <c r="CA71" t="s">
        <v>198</v>
      </c>
      <c r="CB71" t="s">
        <v>37</v>
      </c>
      <c r="CC71">
        <v>873</v>
      </c>
      <c r="CD71" t="s">
        <v>30</v>
      </c>
      <c r="CE71" t="s">
        <v>968</v>
      </c>
      <c r="CF71">
        <v>0</v>
      </c>
      <c r="CG71" t="s">
        <v>99</v>
      </c>
      <c r="CH71">
        <v>1</v>
      </c>
      <c r="CI71" s="99">
        <v>781.82</v>
      </c>
      <c r="CJ71" s="93">
        <v>42429</v>
      </c>
      <c r="CK71" s="99">
        <v>781.82</v>
      </c>
      <c r="CL71" t="s">
        <v>574</v>
      </c>
      <c r="CM71" t="s">
        <v>574</v>
      </c>
      <c r="CN71" t="s">
        <v>574</v>
      </c>
      <c r="CO71" t="s">
        <v>574</v>
      </c>
      <c r="CP71" t="s">
        <v>574</v>
      </c>
      <c r="CQ71" t="s">
        <v>574</v>
      </c>
      <c r="CR71" t="s">
        <v>574</v>
      </c>
      <c r="CS71" t="s">
        <v>574</v>
      </c>
      <c r="CT71" t="s">
        <v>574</v>
      </c>
      <c r="CU71" t="s">
        <v>574</v>
      </c>
      <c r="CV71" t="s">
        <v>574</v>
      </c>
      <c r="CW71" t="s">
        <v>574</v>
      </c>
      <c r="CX71" t="s">
        <v>574</v>
      </c>
      <c r="CY71" t="s">
        <v>574</v>
      </c>
      <c r="CZ71" t="s">
        <v>574</v>
      </c>
      <c r="DA71" t="s">
        <v>574</v>
      </c>
      <c r="DB71" t="s">
        <v>574</v>
      </c>
      <c r="DC71" t="s">
        <v>574</v>
      </c>
      <c r="DD71">
        <v>0</v>
      </c>
      <c r="DE71" t="s">
        <v>970</v>
      </c>
      <c r="DF71">
        <v>0</v>
      </c>
      <c r="DG71" t="s">
        <v>970</v>
      </c>
      <c r="DH71">
        <v>0</v>
      </c>
      <c r="DI71" s="99">
        <v>0</v>
      </c>
      <c r="DJ71" s="99">
        <v>0</v>
      </c>
      <c r="DK71" s="99">
        <v>0</v>
      </c>
      <c r="DL71" s="99">
        <v>0</v>
      </c>
      <c r="DM71" s="99">
        <v>0</v>
      </c>
      <c r="DN71" s="99">
        <v>0</v>
      </c>
      <c r="DO71" s="99">
        <v>0</v>
      </c>
      <c r="DP71" s="99">
        <v>0</v>
      </c>
      <c r="DT71" s="100" t="s">
        <v>46</v>
      </c>
    </row>
    <row r="72" spans="1:124" x14ac:dyDescent="0.3">
      <c r="A72" s="92">
        <v>52020071</v>
      </c>
      <c r="B72">
        <v>2020071</v>
      </c>
      <c r="C72" t="s">
        <v>1252</v>
      </c>
      <c r="D72">
        <v>2859</v>
      </c>
      <c r="E72" t="s">
        <v>1253</v>
      </c>
      <c r="F72" t="s">
        <v>1254</v>
      </c>
      <c r="G72" t="s">
        <v>1255</v>
      </c>
      <c r="H72" t="s">
        <v>590</v>
      </c>
      <c r="I72" t="s">
        <v>954</v>
      </c>
      <c r="J72" t="s">
        <v>955</v>
      </c>
      <c r="K72">
        <v>1</v>
      </c>
      <c r="L72" t="s">
        <v>956</v>
      </c>
      <c r="M72" t="s">
        <v>957</v>
      </c>
      <c r="N72" t="s">
        <v>42</v>
      </c>
      <c r="O72" t="s">
        <v>566</v>
      </c>
      <c r="P72">
        <v>0</v>
      </c>
      <c r="Q72" t="s">
        <v>27</v>
      </c>
      <c r="R72" t="s">
        <v>45</v>
      </c>
      <c r="S72" s="93" t="s">
        <v>960</v>
      </c>
      <c r="T72" t="s">
        <v>961</v>
      </c>
      <c r="U72" s="93">
        <v>23528</v>
      </c>
      <c r="V72" t="s">
        <v>27</v>
      </c>
      <c r="W72" t="s">
        <v>45</v>
      </c>
      <c r="X72">
        <v>0</v>
      </c>
      <c r="Y72">
        <v>0</v>
      </c>
      <c r="Z72" s="93">
        <v>45051</v>
      </c>
      <c r="AA72" t="s">
        <v>975</v>
      </c>
      <c r="AB72">
        <v>0</v>
      </c>
      <c r="AC72">
        <v>0</v>
      </c>
      <c r="AD72" s="103" t="s">
        <v>27</v>
      </c>
      <c r="AE72">
        <v>0</v>
      </c>
      <c r="AF72">
        <v>0</v>
      </c>
      <c r="AG72">
        <v>1</v>
      </c>
      <c r="AH72">
        <v>1</v>
      </c>
      <c r="AI72">
        <v>0</v>
      </c>
      <c r="AJ72">
        <v>0</v>
      </c>
      <c r="AK72">
        <v>0</v>
      </c>
      <c r="AL72">
        <v>2</v>
      </c>
      <c r="AM72">
        <v>5</v>
      </c>
      <c r="AN72" s="97">
        <v>2980</v>
      </c>
      <c r="AO72" t="s">
        <v>40</v>
      </c>
      <c r="AP72" t="s">
        <v>28</v>
      </c>
      <c r="AQ72" t="s">
        <v>40</v>
      </c>
      <c r="AR72" s="101">
        <v>2400000</v>
      </c>
      <c r="AS72" t="s">
        <v>124</v>
      </c>
      <c r="AT72" t="s">
        <v>962</v>
      </c>
      <c r="AU72" t="s">
        <v>963</v>
      </c>
      <c r="AV72" t="s">
        <v>304</v>
      </c>
      <c r="AW72" t="s">
        <v>964</v>
      </c>
      <c r="AX72">
        <v>0</v>
      </c>
      <c r="AY72" t="s">
        <v>117</v>
      </c>
      <c r="AZ72" t="s">
        <v>1007</v>
      </c>
      <c r="BA72" t="s">
        <v>1098</v>
      </c>
      <c r="BB72" t="s">
        <v>1099</v>
      </c>
      <c r="BC72" t="s">
        <v>28</v>
      </c>
      <c r="BD72" t="s">
        <v>40</v>
      </c>
      <c r="BE72" t="s">
        <v>28</v>
      </c>
      <c r="BF72" t="s">
        <v>40</v>
      </c>
      <c r="BG72" t="s">
        <v>28</v>
      </c>
      <c r="BH72" t="s">
        <v>40</v>
      </c>
      <c r="BI72" t="s">
        <v>28</v>
      </c>
      <c r="BJ72">
        <v>999</v>
      </c>
      <c r="BK72" t="s">
        <v>28</v>
      </c>
      <c r="BL72" t="s">
        <v>40</v>
      </c>
      <c r="BM72" t="s">
        <v>28</v>
      </c>
      <c r="BN72" t="s">
        <v>40</v>
      </c>
      <c r="BO72" t="s">
        <v>964</v>
      </c>
      <c r="BP72" t="s">
        <v>967</v>
      </c>
      <c r="BQ72" t="s">
        <v>28</v>
      </c>
      <c r="BR72" t="s">
        <v>40</v>
      </c>
      <c r="BS72" t="s">
        <v>28</v>
      </c>
      <c r="BT72" t="s">
        <v>40</v>
      </c>
      <c r="BU72" t="s">
        <v>28</v>
      </c>
      <c r="BV72" t="s">
        <v>40</v>
      </c>
      <c r="BW72" t="s">
        <v>28</v>
      </c>
      <c r="BX72" t="s">
        <v>40</v>
      </c>
      <c r="BY72" t="s">
        <v>28</v>
      </c>
      <c r="BZ72" t="s">
        <v>40</v>
      </c>
      <c r="CA72" t="s">
        <v>198</v>
      </c>
      <c r="CB72" t="s">
        <v>37</v>
      </c>
      <c r="CC72">
        <v>851</v>
      </c>
      <c r="CD72" t="s">
        <v>30</v>
      </c>
      <c r="CE72" t="s">
        <v>968</v>
      </c>
      <c r="CF72">
        <v>0</v>
      </c>
      <c r="CG72" t="s">
        <v>99</v>
      </c>
      <c r="CH72">
        <v>1</v>
      </c>
      <c r="CI72" s="99">
        <v>1401.82</v>
      </c>
      <c r="CJ72" s="93">
        <v>45051</v>
      </c>
      <c r="CK72" s="99">
        <v>1401.82</v>
      </c>
      <c r="CL72" t="s">
        <v>574</v>
      </c>
      <c r="CM72" t="s">
        <v>574</v>
      </c>
      <c r="CN72" t="s">
        <v>574</v>
      </c>
      <c r="CO72" t="s">
        <v>574</v>
      </c>
      <c r="CP72" t="s">
        <v>574</v>
      </c>
      <c r="CQ72" t="s">
        <v>574</v>
      </c>
      <c r="CR72" t="s">
        <v>574</v>
      </c>
      <c r="CS72" t="s">
        <v>574</v>
      </c>
      <c r="CT72" t="s">
        <v>574</v>
      </c>
      <c r="CU72" t="s">
        <v>574</v>
      </c>
      <c r="CV72" t="s">
        <v>574</v>
      </c>
      <c r="CW72" t="s">
        <v>574</v>
      </c>
      <c r="CX72" t="s">
        <v>574</v>
      </c>
      <c r="CY72" t="s">
        <v>574</v>
      </c>
      <c r="CZ72" t="s">
        <v>574</v>
      </c>
      <c r="DA72" t="s">
        <v>574</v>
      </c>
      <c r="DB72" t="s">
        <v>574</v>
      </c>
      <c r="DC72" t="s">
        <v>574</v>
      </c>
      <c r="DD72">
        <v>0</v>
      </c>
      <c r="DE72" t="s">
        <v>970</v>
      </c>
      <c r="DF72">
        <v>0</v>
      </c>
      <c r="DG72" t="s">
        <v>970</v>
      </c>
      <c r="DH72">
        <v>0</v>
      </c>
      <c r="DI72" s="99">
        <v>0</v>
      </c>
      <c r="DJ72" s="99">
        <v>0</v>
      </c>
      <c r="DK72" s="99">
        <v>0</v>
      </c>
      <c r="DL72" s="99">
        <v>0</v>
      </c>
      <c r="DM72" s="99">
        <v>0</v>
      </c>
      <c r="DN72" s="99">
        <v>0</v>
      </c>
      <c r="DO72" s="99">
        <v>0</v>
      </c>
      <c r="DP72" s="99">
        <v>0</v>
      </c>
      <c r="DT72" s="100" t="s">
        <v>46</v>
      </c>
    </row>
    <row r="73" spans="1:124" x14ac:dyDescent="0.3">
      <c r="A73" s="92">
        <v>52020072</v>
      </c>
      <c r="B73">
        <v>2020072</v>
      </c>
      <c r="C73" t="s">
        <v>1256</v>
      </c>
      <c r="D73">
        <v>2060</v>
      </c>
      <c r="E73" t="s">
        <v>1257</v>
      </c>
      <c r="F73" t="s">
        <v>500</v>
      </c>
      <c r="G73" t="s">
        <v>1258</v>
      </c>
      <c r="H73" t="s">
        <v>590</v>
      </c>
      <c r="I73" t="s">
        <v>954</v>
      </c>
      <c r="J73" t="s">
        <v>955</v>
      </c>
      <c r="K73">
        <v>1</v>
      </c>
      <c r="L73" t="s">
        <v>956</v>
      </c>
      <c r="M73" t="s">
        <v>957</v>
      </c>
      <c r="N73" t="s">
        <v>958</v>
      </c>
      <c r="O73" t="s">
        <v>959</v>
      </c>
      <c r="P73">
        <v>0</v>
      </c>
      <c r="Q73" t="s">
        <v>27</v>
      </c>
      <c r="R73" t="s">
        <v>45</v>
      </c>
      <c r="S73" s="93" t="s">
        <v>960</v>
      </c>
      <c r="T73" t="s">
        <v>961</v>
      </c>
      <c r="U73" s="93">
        <v>15196</v>
      </c>
      <c r="V73" t="s">
        <v>25</v>
      </c>
      <c r="W73" t="s">
        <v>46</v>
      </c>
      <c r="X73">
        <v>0</v>
      </c>
      <c r="Y73">
        <v>0</v>
      </c>
      <c r="Z73" s="93">
        <v>45225</v>
      </c>
      <c r="AA73">
        <v>1000</v>
      </c>
      <c r="AB73">
        <v>1000</v>
      </c>
      <c r="AC73">
        <v>0</v>
      </c>
      <c r="AD73" s="103" t="s">
        <v>27</v>
      </c>
      <c r="AE73">
        <v>0</v>
      </c>
      <c r="AF73">
        <v>0</v>
      </c>
      <c r="AG73">
        <v>2</v>
      </c>
      <c r="AH73">
        <v>2</v>
      </c>
      <c r="AI73">
        <v>0</v>
      </c>
      <c r="AJ73">
        <v>0</v>
      </c>
      <c r="AK73">
        <v>0</v>
      </c>
      <c r="AL73">
        <v>0</v>
      </c>
      <c r="AM73">
        <v>5</v>
      </c>
      <c r="AN73" s="97">
        <v>2500</v>
      </c>
      <c r="AO73" t="s">
        <v>40</v>
      </c>
      <c r="AP73" t="s">
        <v>28</v>
      </c>
      <c r="AQ73" t="s">
        <v>40</v>
      </c>
      <c r="AR73" s="101">
        <v>1800000</v>
      </c>
      <c r="AS73" t="s">
        <v>124</v>
      </c>
      <c r="AT73" t="s">
        <v>962</v>
      </c>
      <c r="AU73" t="s">
        <v>963</v>
      </c>
      <c r="AV73" t="s">
        <v>304</v>
      </c>
      <c r="AW73" t="s">
        <v>964</v>
      </c>
      <c r="AX73">
        <v>0</v>
      </c>
      <c r="AY73" t="s">
        <v>124</v>
      </c>
      <c r="AZ73" t="s">
        <v>962</v>
      </c>
      <c r="BA73" t="s">
        <v>1098</v>
      </c>
      <c r="BB73" t="s">
        <v>1099</v>
      </c>
      <c r="BC73" t="s">
        <v>28</v>
      </c>
      <c r="BD73" t="s">
        <v>40</v>
      </c>
      <c r="BE73" t="s">
        <v>28</v>
      </c>
      <c r="BF73" t="s">
        <v>40</v>
      </c>
      <c r="BG73" t="s">
        <v>28</v>
      </c>
      <c r="BH73" t="s">
        <v>40</v>
      </c>
      <c r="BI73" t="s">
        <v>28</v>
      </c>
      <c r="BJ73">
        <v>999</v>
      </c>
      <c r="BK73" t="s">
        <v>28</v>
      </c>
      <c r="BL73" t="s">
        <v>40</v>
      </c>
      <c r="BM73" t="s">
        <v>28</v>
      </c>
      <c r="BN73" t="s">
        <v>40</v>
      </c>
      <c r="BO73" t="s">
        <v>964</v>
      </c>
      <c r="BP73" t="s">
        <v>967</v>
      </c>
      <c r="BQ73" t="s">
        <v>28</v>
      </c>
      <c r="BR73" t="s">
        <v>40</v>
      </c>
      <c r="BS73" t="s">
        <v>28</v>
      </c>
      <c r="BT73" t="s">
        <v>40</v>
      </c>
      <c r="BU73" t="s">
        <v>28</v>
      </c>
      <c r="BV73" t="s">
        <v>40</v>
      </c>
      <c r="BW73" t="s">
        <v>28</v>
      </c>
      <c r="BX73" t="s">
        <v>40</v>
      </c>
      <c r="BY73" t="s">
        <v>28</v>
      </c>
      <c r="BZ73" t="s">
        <v>40</v>
      </c>
      <c r="CA73" t="s">
        <v>198</v>
      </c>
      <c r="CB73" t="s">
        <v>37</v>
      </c>
      <c r="CC73">
        <v>934</v>
      </c>
      <c r="CD73" t="s">
        <v>30</v>
      </c>
      <c r="CE73" t="s">
        <v>968</v>
      </c>
      <c r="CF73">
        <v>0</v>
      </c>
      <c r="CG73" t="s">
        <v>99</v>
      </c>
      <c r="CH73">
        <v>1</v>
      </c>
      <c r="CI73" s="99">
        <v>653.64</v>
      </c>
      <c r="CJ73" s="93">
        <v>45225</v>
      </c>
      <c r="CK73" s="99">
        <v>653.64</v>
      </c>
      <c r="CL73" t="s">
        <v>574</v>
      </c>
      <c r="CM73" t="s">
        <v>574</v>
      </c>
      <c r="CN73" t="s">
        <v>574</v>
      </c>
      <c r="CO73" t="s">
        <v>574</v>
      </c>
      <c r="CP73" t="s">
        <v>574</v>
      </c>
      <c r="CQ73" t="s">
        <v>574</v>
      </c>
      <c r="CR73" t="s">
        <v>574</v>
      </c>
      <c r="CS73" t="s">
        <v>574</v>
      </c>
      <c r="CT73" t="s">
        <v>574</v>
      </c>
      <c r="CU73" t="s">
        <v>574</v>
      </c>
      <c r="CV73" t="s">
        <v>574</v>
      </c>
      <c r="CW73" t="s">
        <v>574</v>
      </c>
      <c r="CX73" t="s">
        <v>574</v>
      </c>
      <c r="CY73" t="s">
        <v>574</v>
      </c>
      <c r="CZ73" t="s">
        <v>574</v>
      </c>
      <c r="DA73" t="s">
        <v>574</v>
      </c>
      <c r="DB73" t="s">
        <v>574</v>
      </c>
      <c r="DC73" t="s">
        <v>574</v>
      </c>
      <c r="DD73">
        <v>0</v>
      </c>
      <c r="DE73" t="s">
        <v>970</v>
      </c>
      <c r="DF73">
        <v>0</v>
      </c>
      <c r="DG73" t="s">
        <v>970</v>
      </c>
      <c r="DH73">
        <v>0</v>
      </c>
      <c r="DI73" s="99">
        <v>0</v>
      </c>
      <c r="DJ73" s="99">
        <v>0</v>
      </c>
      <c r="DK73" s="99">
        <v>0</v>
      </c>
      <c r="DL73" s="99">
        <v>0</v>
      </c>
      <c r="DM73" s="99">
        <v>0</v>
      </c>
      <c r="DN73" s="99">
        <v>0</v>
      </c>
      <c r="DO73" s="99">
        <v>0</v>
      </c>
      <c r="DP73" s="99">
        <v>0</v>
      </c>
      <c r="DT73" s="100" t="s">
        <v>46</v>
      </c>
    </row>
    <row r="74" spans="1:124" x14ac:dyDescent="0.3">
      <c r="A74" s="92">
        <v>52020073</v>
      </c>
      <c r="B74">
        <v>2020073</v>
      </c>
      <c r="C74" t="s">
        <v>1259</v>
      </c>
      <c r="D74">
        <v>2636</v>
      </c>
      <c r="E74" t="s">
        <v>1260</v>
      </c>
      <c r="F74" t="s">
        <v>1261</v>
      </c>
      <c r="G74" t="s">
        <v>1262</v>
      </c>
      <c r="H74" t="s">
        <v>590</v>
      </c>
      <c r="I74" t="s">
        <v>954</v>
      </c>
      <c r="J74" t="s">
        <v>955</v>
      </c>
      <c r="K74">
        <v>1</v>
      </c>
      <c r="L74" t="s">
        <v>956</v>
      </c>
      <c r="M74" t="s">
        <v>957</v>
      </c>
      <c r="N74" t="s">
        <v>958</v>
      </c>
      <c r="O74" t="s">
        <v>959</v>
      </c>
      <c r="P74">
        <v>0</v>
      </c>
      <c r="Q74" t="s">
        <v>27</v>
      </c>
      <c r="R74" t="s">
        <v>45</v>
      </c>
      <c r="S74" s="93" t="s">
        <v>960</v>
      </c>
      <c r="T74" t="s">
        <v>961</v>
      </c>
      <c r="U74" s="93">
        <v>18067</v>
      </c>
      <c r="V74" t="s">
        <v>25</v>
      </c>
      <c r="W74" t="s">
        <v>46</v>
      </c>
      <c r="X74">
        <v>0</v>
      </c>
      <c r="Y74">
        <v>0</v>
      </c>
      <c r="Z74" s="93">
        <v>43393</v>
      </c>
      <c r="AA74">
        <v>1000</v>
      </c>
      <c r="AB74">
        <v>1000</v>
      </c>
      <c r="AC74">
        <v>0</v>
      </c>
      <c r="AD74" s="103" t="s">
        <v>27</v>
      </c>
      <c r="AE74">
        <v>0</v>
      </c>
      <c r="AF74">
        <v>0</v>
      </c>
      <c r="AG74">
        <v>2</v>
      </c>
      <c r="AH74">
        <v>2</v>
      </c>
      <c r="AI74">
        <v>0</v>
      </c>
      <c r="AJ74">
        <v>0</v>
      </c>
      <c r="AK74">
        <v>0</v>
      </c>
      <c r="AL74">
        <v>0</v>
      </c>
      <c r="AM74">
        <v>5</v>
      </c>
      <c r="AN74" s="97">
        <v>2030</v>
      </c>
      <c r="AO74" t="s">
        <v>40</v>
      </c>
      <c r="AP74" t="s">
        <v>28</v>
      </c>
      <c r="AQ74" t="s">
        <v>40</v>
      </c>
      <c r="AR74" s="101">
        <v>1400000</v>
      </c>
      <c r="AS74" t="s">
        <v>124</v>
      </c>
      <c r="AT74" t="s">
        <v>962</v>
      </c>
      <c r="AU74" t="s">
        <v>963</v>
      </c>
      <c r="AV74" t="s">
        <v>304</v>
      </c>
      <c r="AW74" t="s">
        <v>964</v>
      </c>
      <c r="AX74">
        <v>0</v>
      </c>
      <c r="AY74" t="s">
        <v>124</v>
      </c>
      <c r="AZ74" t="s">
        <v>962</v>
      </c>
      <c r="BA74" t="s">
        <v>965</v>
      </c>
      <c r="BB74" t="s">
        <v>966</v>
      </c>
      <c r="BC74" t="s">
        <v>28</v>
      </c>
      <c r="BD74" t="s">
        <v>40</v>
      </c>
      <c r="BE74" t="s">
        <v>28</v>
      </c>
      <c r="BF74" t="s">
        <v>40</v>
      </c>
      <c r="BG74" t="s">
        <v>28</v>
      </c>
      <c r="BH74" t="s">
        <v>40</v>
      </c>
      <c r="BI74" t="s">
        <v>28</v>
      </c>
      <c r="BJ74">
        <v>999</v>
      </c>
      <c r="BK74" t="s">
        <v>28</v>
      </c>
      <c r="BL74" t="s">
        <v>40</v>
      </c>
      <c r="BM74" t="s">
        <v>28</v>
      </c>
      <c r="BN74" t="s">
        <v>40</v>
      </c>
      <c r="BO74" t="s">
        <v>964</v>
      </c>
      <c r="BP74" t="s">
        <v>967</v>
      </c>
      <c r="BQ74" t="s">
        <v>28</v>
      </c>
      <c r="BR74" t="s">
        <v>40</v>
      </c>
      <c r="BS74" t="s">
        <v>28</v>
      </c>
      <c r="BT74" t="s">
        <v>40</v>
      </c>
      <c r="BU74" t="s">
        <v>28</v>
      </c>
      <c r="BV74" t="s">
        <v>40</v>
      </c>
      <c r="BW74" t="s">
        <v>28</v>
      </c>
      <c r="BX74" t="s">
        <v>40</v>
      </c>
      <c r="BY74" t="s">
        <v>28</v>
      </c>
      <c r="BZ74" t="s">
        <v>40</v>
      </c>
      <c r="CA74" t="s">
        <v>198</v>
      </c>
      <c r="CB74" t="s">
        <v>37</v>
      </c>
      <c r="CC74">
        <v>862</v>
      </c>
      <c r="CD74" t="s">
        <v>30</v>
      </c>
      <c r="CE74" t="s">
        <v>968</v>
      </c>
      <c r="CF74">
        <v>0</v>
      </c>
      <c r="CG74" t="s">
        <v>99</v>
      </c>
      <c r="CH74">
        <v>1</v>
      </c>
      <c r="CI74" s="99">
        <v>1669.09</v>
      </c>
      <c r="CJ74" s="93">
        <v>43393</v>
      </c>
      <c r="CK74" s="99">
        <v>1669.09</v>
      </c>
      <c r="CL74" t="s">
        <v>574</v>
      </c>
      <c r="CM74" t="s">
        <v>574</v>
      </c>
      <c r="CN74" t="s">
        <v>574</v>
      </c>
      <c r="CO74" t="s">
        <v>574</v>
      </c>
      <c r="CP74" t="s">
        <v>574</v>
      </c>
      <c r="CQ74" t="s">
        <v>574</v>
      </c>
      <c r="CR74" t="s">
        <v>574</v>
      </c>
      <c r="CS74" t="s">
        <v>574</v>
      </c>
      <c r="CT74" t="s">
        <v>574</v>
      </c>
      <c r="CU74" t="s">
        <v>574</v>
      </c>
      <c r="CV74" t="s">
        <v>574</v>
      </c>
      <c r="CW74" t="s">
        <v>574</v>
      </c>
      <c r="CX74" t="s">
        <v>574</v>
      </c>
      <c r="CY74" t="s">
        <v>574</v>
      </c>
      <c r="CZ74" t="s">
        <v>574</v>
      </c>
      <c r="DA74" t="s">
        <v>574</v>
      </c>
      <c r="DB74" t="s">
        <v>574</v>
      </c>
      <c r="DC74" t="s">
        <v>574</v>
      </c>
      <c r="DD74">
        <v>0</v>
      </c>
      <c r="DE74" t="s">
        <v>970</v>
      </c>
      <c r="DF74">
        <v>0</v>
      </c>
      <c r="DG74" t="s">
        <v>970</v>
      </c>
      <c r="DH74">
        <v>0</v>
      </c>
      <c r="DI74" s="99">
        <v>0</v>
      </c>
      <c r="DJ74" s="99">
        <v>0</v>
      </c>
      <c r="DK74" s="99">
        <v>0</v>
      </c>
      <c r="DL74" s="99">
        <v>0</v>
      </c>
      <c r="DM74" s="99">
        <v>0</v>
      </c>
      <c r="DN74" s="99">
        <v>0</v>
      </c>
      <c r="DO74" s="99">
        <v>0</v>
      </c>
      <c r="DP74" s="99">
        <v>0</v>
      </c>
      <c r="DT74" s="100" t="s">
        <v>46</v>
      </c>
    </row>
    <row r="75" spans="1:124" x14ac:dyDescent="0.3">
      <c r="A75" s="92">
        <v>52020074</v>
      </c>
      <c r="B75">
        <v>2020074</v>
      </c>
      <c r="C75" t="s">
        <v>1263</v>
      </c>
      <c r="D75">
        <v>2095</v>
      </c>
      <c r="E75" t="s">
        <v>1264</v>
      </c>
      <c r="F75" t="s">
        <v>1265</v>
      </c>
      <c r="G75" t="s">
        <v>1266</v>
      </c>
      <c r="H75" t="s">
        <v>590</v>
      </c>
      <c r="I75" t="s">
        <v>954</v>
      </c>
      <c r="J75" t="s">
        <v>955</v>
      </c>
      <c r="K75">
        <v>1</v>
      </c>
      <c r="L75" t="s">
        <v>956</v>
      </c>
      <c r="M75" t="s">
        <v>957</v>
      </c>
      <c r="N75" t="s">
        <v>958</v>
      </c>
      <c r="O75" t="s">
        <v>959</v>
      </c>
      <c r="P75">
        <v>0</v>
      </c>
      <c r="Q75" t="s">
        <v>27</v>
      </c>
      <c r="R75" t="s">
        <v>45</v>
      </c>
      <c r="S75" s="93" t="s">
        <v>960</v>
      </c>
      <c r="T75" t="s">
        <v>961</v>
      </c>
      <c r="U75" s="93">
        <v>26745</v>
      </c>
      <c r="V75" t="s">
        <v>27</v>
      </c>
      <c r="W75" t="s">
        <v>45</v>
      </c>
      <c r="X75">
        <v>0</v>
      </c>
      <c r="Y75">
        <v>0</v>
      </c>
      <c r="Z75" s="93">
        <v>43389</v>
      </c>
      <c r="AA75">
        <v>1000</v>
      </c>
      <c r="AB75">
        <v>1000</v>
      </c>
      <c r="AC75">
        <v>0</v>
      </c>
      <c r="AD75" s="103">
        <v>1000</v>
      </c>
      <c r="AE75">
        <v>1000</v>
      </c>
      <c r="AF75">
        <v>0</v>
      </c>
      <c r="AG75">
        <v>2</v>
      </c>
      <c r="AH75">
        <v>2</v>
      </c>
      <c r="AI75">
        <v>1</v>
      </c>
      <c r="AJ75">
        <v>1</v>
      </c>
      <c r="AK75">
        <v>0</v>
      </c>
      <c r="AL75">
        <v>2</v>
      </c>
      <c r="AM75">
        <v>5</v>
      </c>
      <c r="AN75" s="97">
        <v>4186</v>
      </c>
      <c r="AO75" t="s">
        <v>40</v>
      </c>
      <c r="AP75" t="s">
        <v>28</v>
      </c>
      <c r="AQ75" t="s">
        <v>40</v>
      </c>
      <c r="AR75" s="101">
        <v>800000</v>
      </c>
      <c r="AS75" t="s">
        <v>124</v>
      </c>
      <c r="AT75" t="s">
        <v>962</v>
      </c>
      <c r="AU75" t="s">
        <v>963</v>
      </c>
      <c r="AV75" t="s">
        <v>304</v>
      </c>
      <c r="AW75" t="s">
        <v>964</v>
      </c>
      <c r="AX75">
        <v>0</v>
      </c>
      <c r="AY75" t="s">
        <v>124</v>
      </c>
      <c r="AZ75" t="s">
        <v>962</v>
      </c>
      <c r="BA75" t="s">
        <v>965</v>
      </c>
      <c r="BB75" t="s">
        <v>966</v>
      </c>
      <c r="BC75" t="s">
        <v>28</v>
      </c>
      <c r="BD75" t="s">
        <v>40</v>
      </c>
      <c r="BE75" t="s">
        <v>28</v>
      </c>
      <c r="BF75" t="s">
        <v>40</v>
      </c>
      <c r="BG75" t="s">
        <v>28</v>
      </c>
      <c r="BH75" t="s">
        <v>40</v>
      </c>
      <c r="BI75" t="s">
        <v>28</v>
      </c>
      <c r="BJ75">
        <v>999</v>
      </c>
      <c r="BK75" t="s">
        <v>28</v>
      </c>
      <c r="BL75" t="s">
        <v>40</v>
      </c>
      <c r="BM75" t="s">
        <v>28</v>
      </c>
      <c r="BN75" t="s">
        <v>40</v>
      </c>
      <c r="BO75" t="s">
        <v>964</v>
      </c>
      <c r="BP75" t="s">
        <v>967</v>
      </c>
      <c r="BQ75" t="s">
        <v>28</v>
      </c>
      <c r="BR75" t="s">
        <v>40</v>
      </c>
      <c r="BS75" t="s">
        <v>28</v>
      </c>
      <c r="BT75" t="s">
        <v>40</v>
      </c>
      <c r="BU75" t="s">
        <v>28</v>
      </c>
      <c r="BV75" t="s">
        <v>40</v>
      </c>
      <c r="BW75" t="s">
        <v>28</v>
      </c>
      <c r="BX75" t="s">
        <v>40</v>
      </c>
      <c r="BY75" t="s">
        <v>28</v>
      </c>
      <c r="BZ75" t="s">
        <v>40</v>
      </c>
      <c r="CA75" t="s">
        <v>198</v>
      </c>
      <c r="CB75" t="s">
        <v>37</v>
      </c>
      <c r="CC75">
        <v>884</v>
      </c>
      <c r="CD75" t="s">
        <v>30</v>
      </c>
      <c r="CE75" t="s">
        <v>968</v>
      </c>
      <c r="CF75">
        <v>0</v>
      </c>
      <c r="CG75" t="s">
        <v>99</v>
      </c>
      <c r="CH75">
        <v>1</v>
      </c>
      <c r="CI75" s="99">
        <v>567.27</v>
      </c>
      <c r="CJ75" s="93">
        <v>43389</v>
      </c>
      <c r="CK75" s="99">
        <v>567.27</v>
      </c>
      <c r="CL75" t="s">
        <v>574</v>
      </c>
      <c r="CM75" t="s">
        <v>574</v>
      </c>
      <c r="CN75" t="s">
        <v>574</v>
      </c>
      <c r="CO75" t="s">
        <v>574</v>
      </c>
      <c r="CP75" t="s">
        <v>574</v>
      </c>
      <c r="CQ75" t="s">
        <v>574</v>
      </c>
      <c r="CR75" t="s">
        <v>969</v>
      </c>
      <c r="CS75" t="s">
        <v>924</v>
      </c>
      <c r="CT75" t="s">
        <v>574</v>
      </c>
      <c r="CU75" t="s">
        <v>574</v>
      </c>
      <c r="CV75" t="s">
        <v>574</v>
      </c>
      <c r="CW75" t="s">
        <v>574</v>
      </c>
      <c r="CX75" t="s">
        <v>829</v>
      </c>
      <c r="CY75" t="s">
        <v>930</v>
      </c>
      <c r="CZ75" t="s">
        <v>574</v>
      </c>
      <c r="DA75" t="s">
        <v>574</v>
      </c>
      <c r="DB75" t="s">
        <v>574</v>
      </c>
      <c r="DC75" t="s">
        <v>574</v>
      </c>
      <c r="DD75">
        <v>0</v>
      </c>
      <c r="DE75" t="s">
        <v>970</v>
      </c>
      <c r="DF75">
        <v>0</v>
      </c>
      <c r="DG75" t="s">
        <v>970</v>
      </c>
      <c r="DH75">
        <v>0</v>
      </c>
      <c r="DI75" s="99">
        <v>175</v>
      </c>
      <c r="DJ75" s="99">
        <v>0</v>
      </c>
      <c r="DK75" s="99">
        <v>0</v>
      </c>
      <c r="DL75" s="99">
        <v>0</v>
      </c>
      <c r="DM75" s="99">
        <v>60</v>
      </c>
      <c r="DN75" s="99">
        <v>0</v>
      </c>
      <c r="DO75" s="99">
        <v>0</v>
      </c>
      <c r="DP75" s="99">
        <v>0</v>
      </c>
      <c r="DT75" s="100" t="s">
        <v>46</v>
      </c>
    </row>
    <row r="76" spans="1:124" x14ac:dyDescent="0.3">
      <c r="A76" s="92">
        <v>52020075</v>
      </c>
      <c r="B76">
        <v>2020075</v>
      </c>
      <c r="C76" t="s">
        <v>1267</v>
      </c>
      <c r="D76">
        <v>2210</v>
      </c>
      <c r="E76" t="s">
        <v>1268</v>
      </c>
      <c r="F76" t="s">
        <v>1269</v>
      </c>
      <c r="G76" t="s">
        <v>1270</v>
      </c>
      <c r="H76" t="s">
        <v>590</v>
      </c>
      <c r="I76" t="s">
        <v>954</v>
      </c>
      <c r="J76" t="s">
        <v>955</v>
      </c>
      <c r="K76">
        <v>1</v>
      </c>
      <c r="L76" t="s">
        <v>956</v>
      </c>
      <c r="M76" t="s">
        <v>957</v>
      </c>
      <c r="N76" t="s">
        <v>958</v>
      </c>
      <c r="O76" t="s">
        <v>959</v>
      </c>
      <c r="P76">
        <v>0</v>
      </c>
      <c r="Q76" t="s">
        <v>27</v>
      </c>
      <c r="R76" t="s">
        <v>45</v>
      </c>
      <c r="S76" s="93" t="s">
        <v>960</v>
      </c>
      <c r="T76" t="s">
        <v>961</v>
      </c>
      <c r="U76" s="93">
        <v>27064</v>
      </c>
      <c r="V76" t="s">
        <v>198</v>
      </c>
      <c r="W76" t="s">
        <v>37</v>
      </c>
      <c r="X76">
        <v>0</v>
      </c>
      <c r="Y76">
        <v>0</v>
      </c>
      <c r="Z76" s="93">
        <v>43695</v>
      </c>
      <c r="AA76">
        <v>1000</v>
      </c>
      <c r="AB76">
        <v>1000</v>
      </c>
      <c r="AC76">
        <v>0</v>
      </c>
      <c r="AD76" s="103">
        <v>2000</v>
      </c>
      <c r="AE76">
        <v>2000</v>
      </c>
      <c r="AF76">
        <v>0</v>
      </c>
      <c r="AG76">
        <v>1</v>
      </c>
      <c r="AH76">
        <v>1</v>
      </c>
      <c r="AI76">
        <v>0</v>
      </c>
      <c r="AJ76">
        <v>0</v>
      </c>
      <c r="AK76">
        <v>0</v>
      </c>
      <c r="AL76">
        <v>1</v>
      </c>
      <c r="AM76">
        <v>5</v>
      </c>
      <c r="AN76" s="97">
        <v>7232</v>
      </c>
      <c r="AO76" t="s">
        <v>40</v>
      </c>
      <c r="AP76" t="s">
        <v>28</v>
      </c>
      <c r="AQ76" t="s">
        <v>40</v>
      </c>
      <c r="AR76" s="101">
        <v>2300000</v>
      </c>
      <c r="AS76" t="s">
        <v>151</v>
      </c>
      <c r="AT76" t="s">
        <v>1040</v>
      </c>
      <c r="AU76" t="s">
        <v>963</v>
      </c>
      <c r="AV76" t="s">
        <v>304</v>
      </c>
      <c r="AW76" t="s">
        <v>964</v>
      </c>
      <c r="AX76">
        <v>0</v>
      </c>
      <c r="AY76" t="s">
        <v>137</v>
      </c>
      <c r="AZ76" t="s">
        <v>1002</v>
      </c>
      <c r="BA76" t="s">
        <v>965</v>
      </c>
      <c r="BB76" t="s">
        <v>966</v>
      </c>
      <c r="BC76" t="s">
        <v>28</v>
      </c>
      <c r="BD76" t="s">
        <v>40</v>
      </c>
      <c r="BE76" t="s">
        <v>28</v>
      </c>
      <c r="BF76" t="s">
        <v>40</v>
      </c>
      <c r="BG76" t="s">
        <v>28</v>
      </c>
      <c r="BH76" t="s">
        <v>40</v>
      </c>
      <c r="BI76" t="s">
        <v>28</v>
      </c>
      <c r="BJ76">
        <v>999</v>
      </c>
      <c r="BK76" t="s">
        <v>28</v>
      </c>
      <c r="BL76" t="s">
        <v>40</v>
      </c>
      <c r="BM76" t="s">
        <v>28</v>
      </c>
      <c r="BN76" t="s">
        <v>40</v>
      </c>
      <c r="BO76" t="s">
        <v>964</v>
      </c>
      <c r="BP76" t="s">
        <v>967</v>
      </c>
      <c r="BQ76" t="s">
        <v>28</v>
      </c>
      <c r="BR76" t="s">
        <v>40</v>
      </c>
      <c r="BS76" t="s">
        <v>28</v>
      </c>
      <c r="BT76" t="s">
        <v>40</v>
      </c>
      <c r="BU76" t="s">
        <v>28</v>
      </c>
      <c r="BV76" t="s">
        <v>40</v>
      </c>
      <c r="BW76" t="s">
        <v>28</v>
      </c>
      <c r="BX76" t="s">
        <v>40</v>
      </c>
      <c r="BY76" t="s">
        <v>28</v>
      </c>
      <c r="BZ76" t="s">
        <v>40</v>
      </c>
      <c r="CA76" t="s">
        <v>198</v>
      </c>
      <c r="CB76" t="s">
        <v>37</v>
      </c>
      <c r="CC76">
        <v>821</v>
      </c>
      <c r="CD76" t="s">
        <v>30</v>
      </c>
      <c r="CE76" t="s">
        <v>968</v>
      </c>
      <c r="CF76">
        <v>0</v>
      </c>
      <c r="CG76" t="s">
        <v>99</v>
      </c>
      <c r="CH76">
        <v>1</v>
      </c>
      <c r="CI76" s="99">
        <v>1543.64</v>
      </c>
      <c r="CJ76" s="93">
        <v>43695</v>
      </c>
      <c r="CK76" s="99">
        <v>1543.64</v>
      </c>
      <c r="CL76" t="s">
        <v>574</v>
      </c>
      <c r="CM76" t="s">
        <v>574</v>
      </c>
      <c r="CN76" t="s">
        <v>574</v>
      </c>
      <c r="CO76" t="s">
        <v>574</v>
      </c>
      <c r="CP76" t="s">
        <v>574</v>
      </c>
      <c r="CQ76" t="s">
        <v>574</v>
      </c>
      <c r="CR76" t="s">
        <v>969</v>
      </c>
      <c r="CS76" t="s">
        <v>924</v>
      </c>
      <c r="CT76" t="s">
        <v>574</v>
      </c>
      <c r="CU76" t="s">
        <v>574</v>
      </c>
      <c r="CV76" t="s">
        <v>574</v>
      </c>
      <c r="CW76" t="s">
        <v>574</v>
      </c>
      <c r="CX76" t="s">
        <v>574</v>
      </c>
      <c r="CY76" t="s">
        <v>574</v>
      </c>
      <c r="CZ76" t="s">
        <v>574</v>
      </c>
      <c r="DA76" t="s">
        <v>574</v>
      </c>
      <c r="DB76" t="s">
        <v>574</v>
      </c>
      <c r="DC76" t="s">
        <v>574</v>
      </c>
      <c r="DD76">
        <v>0</v>
      </c>
      <c r="DE76" t="s">
        <v>970</v>
      </c>
      <c r="DF76">
        <v>0</v>
      </c>
      <c r="DG76" t="s">
        <v>970</v>
      </c>
      <c r="DH76">
        <v>0</v>
      </c>
      <c r="DI76" s="99">
        <v>200</v>
      </c>
      <c r="DJ76" s="99">
        <v>0</v>
      </c>
      <c r="DK76" s="99">
        <v>0</v>
      </c>
      <c r="DL76" s="99">
        <v>0</v>
      </c>
      <c r="DM76" s="99">
        <v>0</v>
      </c>
      <c r="DN76" s="99">
        <v>0</v>
      </c>
      <c r="DO76" s="99">
        <v>0</v>
      </c>
      <c r="DP76" s="99">
        <v>0</v>
      </c>
      <c r="DT76" s="100" t="s">
        <v>46</v>
      </c>
    </row>
    <row r="77" spans="1:124" x14ac:dyDescent="0.3">
      <c r="A77" s="92">
        <v>52020076</v>
      </c>
      <c r="B77">
        <v>2020076</v>
      </c>
      <c r="C77" t="s">
        <v>1271</v>
      </c>
      <c r="D77">
        <v>2544</v>
      </c>
      <c r="E77" t="s">
        <v>1272</v>
      </c>
      <c r="F77" t="s">
        <v>1273</v>
      </c>
      <c r="G77" t="s">
        <v>1274</v>
      </c>
      <c r="H77" t="s">
        <v>590</v>
      </c>
      <c r="I77" t="s">
        <v>954</v>
      </c>
      <c r="J77" t="s">
        <v>955</v>
      </c>
      <c r="K77">
        <v>1</v>
      </c>
      <c r="L77" t="s">
        <v>956</v>
      </c>
      <c r="M77" t="s">
        <v>957</v>
      </c>
      <c r="N77" t="s">
        <v>958</v>
      </c>
      <c r="O77" t="s">
        <v>959</v>
      </c>
      <c r="P77">
        <v>0</v>
      </c>
      <c r="Q77" t="s">
        <v>27</v>
      </c>
      <c r="R77" t="s">
        <v>45</v>
      </c>
      <c r="S77" s="93" t="s">
        <v>960</v>
      </c>
      <c r="T77" t="s">
        <v>961</v>
      </c>
      <c r="U77" s="93">
        <v>26331</v>
      </c>
      <c r="V77" t="s">
        <v>27</v>
      </c>
      <c r="W77" t="s">
        <v>45</v>
      </c>
      <c r="X77">
        <v>0</v>
      </c>
      <c r="Y77">
        <v>0</v>
      </c>
      <c r="Z77" s="93">
        <v>41334</v>
      </c>
      <c r="AA77" t="s">
        <v>975</v>
      </c>
      <c r="AB77">
        <v>0</v>
      </c>
      <c r="AC77">
        <v>0</v>
      </c>
      <c r="AD77" s="103">
        <v>3000</v>
      </c>
      <c r="AE77">
        <v>3000</v>
      </c>
      <c r="AF77">
        <v>0</v>
      </c>
      <c r="AG77">
        <v>1</v>
      </c>
      <c r="AH77">
        <v>1</v>
      </c>
      <c r="AI77">
        <v>1</v>
      </c>
      <c r="AJ77">
        <v>1</v>
      </c>
      <c r="AK77">
        <v>0</v>
      </c>
      <c r="AL77">
        <v>0</v>
      </c>
      <c r="AM77">
        <v>5</v>
      </c>
      <c r="AN77" s="97">
        <v>2114</v>
      </c>
      <c r="AO77" t="s">
        <v>40</v>
      </c>
      <c r="AP77" t="s">
        <v>28</v>
      </c>
      <c r="AQ77" t="s">
        <v>40</v>
      </c>
      <c r="AR77" s="101">
        <v>2600000</v>
      </c>
      <c r="AS77" t="s">
        <v>119</v>
      </c>
      <c r="AT77" t="s">
        <v>1045</v>
      </c>
      <c r="AU77" t="s">
        <v>963</v>
      </c>
      <c r="AV77" t="s">
        <v>304</v>
      </c>
      <c r="AW77" t="s">
        <v>964</v>
      </c>
      <c r="AX77">
        <v>0</v>
      </c>
      <c r="AY77" t="s">
        <v>124</v>
      </c>
      <c r="AZ77" t="s">
        <v>962</v>
      </c>
      <c r="BA77" t="s">
        <v>965</v>
      </c>
      <c r="BB77" t="s">
        <v>966</v>
      </c>
      <c r="BC77" t="s">
        <v>28</v>
      </c>
      <c r="BD77" t="s">
        <v>40</v>
      </c>
      <c r="BE77" t="s">
        <v>28</v>
      </c>
      <c r="BF77" t="s">
        <v>40</v>
      </c>
      <c r="BG77" t="s">
        <v>28</v>
      </c>
      <c r="BH77" t="s">
        <v>40</v>
      </c>
      <c r="BI77" t="s">
        <v>28</v>
      </c>
      <c r="BJ77">
        <v>999</v>
      </c>
      <c r="BK77" t="s">
        <v>28</v>
      </c>
      <c r="BL77" t="s">
        <v>40</v>
      </c>
      <c r="BM77" t="s">
        <v>28</v>
      </c>
      <c r="BN77" t="s">
        <v>40</v>
      </c>
      <c r="BO77" t="s">
        <v>964</v>
      </c>
      <c r="BP77" t="s">
        <v>967</v>
      </c>
      <c r="BQ77" t="s">
        <v>28</v>
      </c>
      <c r="BR77" t="s">
        <v>40</v>
      </c>
      <c r="BS77" t="s">
        <v>28</v>
      </c>
      <c r="BT77" t="s">
        <v>40</v>
      </c>
      <c r="BU77" t="s">
        <v>28</v>
      </c>
      <c r="BV77" t="s">
        <v>40</v>
      </c>
      <c r="BW77" t="s">
        <v>28</v>
      </c>
      <c r="BX77" t="s">
        <v>40</v>
      </c>
      <c r="BY77" t="s">
        <v>28</v>
      </c>
      <c r="BZ77" t="s">
        <v>40</v>
      </c>
      <c r="CA77" t="s">
        <v>198</v>
      </c>
      <c r="CB77" t="s">
        <v>37</v>
      </c>
      <c r="CC77">
        <v>860</v>
      </c>
      <c r="CD77" t="s">
        <v>30</v>
      </c>
      <c r="CE77" t="s">
        <v>968</v>
      </c>
      <c r="CF77">
        <v>0</v>
      </c>
      <c r="CG77" t="s">
        <v>99</v>
      </c>
      <c r="CH77">
        <v>1</v>
      </c>
      <c r="CI77" s="99">
        <v>2392.73</v>
      </c>
      <c r="CJ77" s="93">
        <v>41334</v>
      </c>
      <c r="CK77" s="99">
        <v>2392.73</v>
      </c>
      <c r="CL77" t="s">
        <v>574</v>
      </c>
      <c r="CM77" t="s">
        <v>574</v>
      </c>
      <c r="CN77" t="s">
        <v>574</v>
      </c>
      <c r="CO77" t="s">
        <v>574</v>
      </c>
      <c r="CP77" t="s">
        <v>574</v>
      </c>
      <c r="CQ77" t="s">
        <v>574</v>
      </c>
      <c r="CR77" t="s">
        <v>574</v>
      </c>
      <c r="CS77" t="s">
        <v>574</v>
      </c>
      <c r="CT77" t="s">
        <v>574</v>
      </c>
      <c r="CU77" t="s">
        <v>574</v>
      </c>
      <c r="CV77" t="s">
        <v>574</v>
      </c>
      <c r="CW77" t="s">
        <v>574</v>
      </c>
      <c r="CX77" t="s">
        <v>574</v>
      </c>
      <c r="CY77" t="s">
        <v>574</v>
      </c>
      <c r="CZ77" t="s">
        <v>574</v>
      </c>
      <c r="DA77" t="s">
        <v>574</v>
      </c>
      <c r="DB77" t="s">
        <v>574</v>
      </c>
      <c r="DC77" t="s">
        <v>574</v>
      </c>
      <c r="DD77">
        <v>0</v>
      </c>
      <c r="DE77" t="s">
        <v>970</v>
      </c>
      <c r="DF77">
        <v>0</v>
      </c>
      <c r="DG77" t="s">
        <v>970</v>
      </c>
      <c r="DH77">
        <v>0</v>
      </c>
      <c r="DI77" s="99">
        <v>0</v>
      </c>
      <c r="DJ77" s="99">
        <v>0</v>
      </c>
      <c r="DK77" s="99">
        <v>0</v>
      </c>
      <c r="DL77" s="99">
        <v>0</v>
      </c>
      <c r="DM77" s="99">
        <v>0</v>
      </c>
      <c r="DN77" s="99">
        <v>0</v>
      </c>
      <c r="DO77" s="99">
        <v>0</v>
      </c>
      <c r="DP77" s="99">
        <v>0</v>
      </c>
      <c r="DT77" s="100" t="s">
        <v>46</v>
      </c>
    </row>
    <row r="78" spans="1:124" x14ac:dyDescent="0.3">
      <c r="A78" s="92">
        <v>52020077</v>
      </c>
      <c r="B78">
        <v>2020077</v>
      </c>
      <c r="C78" t="s">
        <v>1275</v>
      </c>
      <c r="D78">
        <v>3024</v>
      </c>
      <c r="E78" t="s">
        <v>1276</v>
      </c>
      <c r="F78" t="s">
        <v>1277</v>
      </c>
      <c r="G78" t="s">
        <v>1278</v>
      </c>
      <c r="H78" t="s">
        <v>590</v>
      </c>
      <c r="I78" t="s">
        <v>954</v>
      </c>
      <c r="J78" t="s">
        <v>955</v>
      </c>
      <c r="K78">
        <v>1</v>
      </c>
      <c r="L78" t="s">
        <v>956</v>
      </c>
      <c r="M78" t="s">
        <v>957</v>
      </c>
      <c r="N78" t="s">
        <v>958</v>
      </c>
      <c r="O78" t="s">
        <v>959</v>
      </c>
      <c r="P78">
        <v>0</v>
      </c>
      <c r="Q78" t="s">
        <v>27</v>
      </c>
      <c r="R78" t="s">
        <v>45</v>
      </c>
      <c r="S78" s="93" t="s">
        <v>960</v>
      </c>
      <c r="T78" t="s">
        <v>961</v>
      </c>
      <c r="U78" s="93">
        <v>30337</v>
      </c>
      <c r="V78" t="s">
        <v>27</v>
      </c>
      <c r="W78" t="s">
        <v>45</v>
      </c>
      <c r="X78">
        <v>0</v>
      </c>
      <c r="Y78">
        <v>0</v>
      </c>
      <c r="Z78" s="93">
        <v>43591</v>
      </c>
      <c r="AA78" t="s">
        <v>975</v>
      </c>
      <c r="AB78">
        <v>0</v>
      </c>
      <c r="AC78">
        <v>0</v>
      </c>
      <c r="AD78" s="103" t="s">
        <v>27</v>
      </c>
      <c r="AE78">
        <v>0</v>
      </c>
      <c r="AF78">
        <v>0</v>
      </c>
      <c r="AG78">
        <v>1</v>
      </c>
      <c r="AH78">
        <v>1</v>
      </c>
      <c r="AI78">
        <v>1</v>
      </c>
      <c r="AJ78">
        <v>1</v>
      </c>
      <c r="AK78">
        <v>0</v>
      </c>
      <c r="AL78">
        <v>0</v>
      </c>
      <c r="AM78">
        <v>5</v>
      </c>
      <c r="AN78" s="97">
        <v>7872</v>
      </c>
      <c r="AO78" t="s">
        <v>40</v>
      </c>
      <c r="AP78" t="s">
        <v>28</v>
      </c>
      <c r="AQ78" t="s">
        <v>40</v>
      </c>
      <c r="AR78" s="101">
        <v>2500000</v>
      </c>
      <c r="AS78" t="s">
        <v>1050</v>
      </c>
      <c r="AT78" t="s">
        <v>40</v>
      </c>
      <c r="AU78" t="s">
        <v>963</v>
      </c>
      <c r="AV78" t="s">
        <v>304</v>
      </c>
      <c r="AW78" t="s">
        <v>964</v>
      </c>
      <c r="AX78">
        <v>0</v>
      </c>
      <c r="AY78" t="s">
        <v>124</v>
      </c>
      <c r="AZ78" t="s">
        <v>962</v>
      </c>
      <c r="BA78" t="s">
        <v>65</v>
      </c>
      <c r="BB78" t="s">
        <v>1122</v>
      </c>
      <c r="BC78" t="s">
        <v>28</v>
      </c>
      <c r="BD78" t="s">
        <v>40</v>
      </c>
      <c r="BE78" t="s">
        <v>28</v>
      </c>
      <c r="BF78" t="s">
        <v>40</v>
      </c>
      <c r="BG78" t="s">
        <v>28</v>
      </c>
      <c r="BH78" t="s">
        <v>40</v>
      </c>
      <c r="BI78" t="s">
        <v>28</v>
      </c>
      <c r="BJ78">
        <v>999</v>
      </c>
      <c r="BK78" t="s">
        <v>28</v>
      </c>
      <c r="BL78" t="s">
        <v>40</v>
      </c>
      <c r="BM78" t="s">
        <v>28</v>
      </c>
      <c r="BN78" t="s">
        <v>40</v>
      </c>
      <c r="BO78" t="s">
        <v>964</v>
      </c>
      <c r="BP78" t="s">
        <v>967</v>
      </c>
      <c r="BQ78" t="s">
        <v>28</v>
      </c>
      <c r="BR78" t="s">
        <v>40</v>
      </c>
      <c r="BS78" t="s">
        <v>28</v>
      </c>
      <c r="BT78" t="s">
        <v>40</v>
      </c>
      <c r="BU78" t="s">
        <v>28</v>
      </c>
      <c r="BV78" t="s">
        <v>40</v>
      </c>
      <c r="BW78" t="s">
        <v>28</v>
      </c>
      <c r="BX78" t="s">
        <v>40</v>
      </c>
      <c r="BY78" t="s">
        <v>28</v>
      </c>
      <c r="BZ78" t="s">
        <v>40</v>
      </c>
      <c r="CA78" t="s">
        <v>198</v>
      </c>
      <c r="CB78" t="s">
        <v>37</v>
      </c>
      <c r="CC78">
        <v>839</v>
      </c>
      <c r="CD78" t="s">
        <v>30</v>
      </c>
      <c r="CE78" t="s">
        <v>968</v>
      </c>
      <c r="CF78">
        <v>0</v>
      </c>
      <c r="CG78" t="s">
        <v>99</v>
      </c>
      <c r="CH78">
        <v>1</v>
      </c>
      <c r="CI78" s="99">
        <v>1513.64</v>
      </c>
      <c r="CJ78" s="93">
        <v>43591</v>
      </c>
      <c r="CK78" s="99">
        <v>1513.64</v>
      </c>
      <c r="CL78" t="s">
        <v>574</v>
      </c>
      <c r="CM78" t="s">
        <v>574</v>
      </c>
      <c r="CN78" t="s">
        <v>574</v>
      </c>
      <c r="CO78" t="s">
        <v>574</v>
      </c>
      <c r="CP78" t="s">
        <v>574</v>
      </c>
      <c r="CQ78" t="s">
        <v>574</v>
      </c>
      <c r="CR78" t="s">
        <v>574</v>
      </c>
      <c r="CS78" t="s">
        <v>574</v>
      </c>
      <c r="CT78" t="s">
        <v>574</v>
      </c>
      <c r="CU78" t="s">
        <v>574</v>
      </c>
      <c r="CV78" t="s">
        <v>574</v>
      </c>
      <c r="CW78" t="s">
        <v>574</v>
      </c>
      <c r="CX78" t="s">
        <v>574</v>
      </c>
      <c r="CY78" t="s">
        <v>574</v>
      </c>
      <c r="CZ78" t="s">
        <v>574</v>
      </c>
      <c r="DA78" t="s">
        <v>574</v>
      </c>
      <c r="DB78" t="s">
        <v>574</v>
      </c>
      <c r="DC78" t="s">
        <v>574</v>
      </c>
      <c r="DD78">
        <v>0</v>
      </c>
      <c r="DE78" t="s">
        <v>970</v>
      </c>
      <c r="DF78">
        <v>0</v>
      </c>
      <c r="DG78" t="s">
        <v>970</v>
      </c>
      <c r="DH78">
        <v>0</v>
      </c>
      <c r="DI78" s="99">
        <v>0</v>
      </c>
      <c r="DJ78" s="99">
        <v>0</v>
      </c>
      <c r="DK78" s="99">
        <v>0</v>
      </c>
      <c r="DL78" s="99">
        <v>0</v>
      </c>
      <c r="DM78" s="99">
        <v>0</v>
      </c>
      <c r="DN78" s="99">
        <v>0</v>
      </c>
      <c r="DO78" s="99">
        <v>0</v>
      </c>
      <c r="DP78" s="99">
        <v>0</v>
      </c>
      <c r="DT78" s="100" t="s">
        <v>46</v>
      </c>
    </row>
    <row r="79" spans="1:124" x14ac:dyDescent="0.3">
      <c r="A79" s="92">
        <v>52020078</v>
      </c>
      <c r="B79">
        <v>2020078</v>
      </c>
      <c r="C79" t="s">
        <v>1279</v>
      </c>
      <c r="D79">
        <v>2672</v>
      </c>
      <c r="E79" t="s">
        <v>1280</v>
      </c>
      <c r="F79" t="s">
        <v>1281</v>
      </c>
      <c r="G79" t="s">
        <v>1282</v>
      </c>
      <c r="H79" t="s">
        <v>590</v>
      </c>
      <c r="I79" t="s">
        <v>954</v>
      </c>
      <c r="J79" t="s">
        <v>955</v>
      </c>
      <c r="K79">
        <v>1</v>
      </c>
      <c r="L79" t="s">
        <v>956</v>
      </c>
      <c r="M79" t="s">
        <v>957</v>
      </c>
      <c r="N79" t="s">
        <v>958</v>
      </c>
      <c r="O79" t="s">
        <v>959</v>
      </c>
      <c r="P79">
        <v>0</v>
      </c>
      <c r="Q79" t="s">
        <v>27</v>
      </c>
      <c r="R79" t="s">
        <v>45</v>
      </c>
      <c r="S79" s="93" t="s">
        <v>960</v>
      </c>
      <c r="T79" t="s">
        <v>961</v>
      </c>
      <c r="U79" s="93">
        <v>21535</v>
      </c>
      <c r="V79" t="s">
        <v>25</v>
      </c>
      <c r="W79" t="s">
        <v>46</v>
      </c>
      <c r="X79">
        <v>0</v>
      </c>
      <c r="Y79">
        <v>0</v>
      </c>
      <c r="Z79" s="93">
        <v>43423</v>
      </c>
      <c r="AA79">
        <v>1000</v>
      </c>
      <c r="AB79">
        <v>1000</v>
      </c>
      <c r="AC79">
        <v>0</v>
      </c>
      <c r="AD79" s="103" t="s">
        <v>27</v>
      </c>
      <c r="AE79">
        <v>0</v>
      </c>
      <c r="AF79">
        <v>0</v>
      </c>
      <c r="AG79">
        <v>0</v>
      </c>
      <c r="AH79">
        <v>0</v>
      </c>
      <c r="AI79">
        <v>2</v>
      </c>
      <c r="AJ79">
        <v>2</v>
      </c>
      <c r="AK79">
        <v>0</v>
      </c>
      <c r="AL79">
        <v>2</v>
      </c>
      <c r="AM79">
        <v>5</v>
      </c>
      <c r="AN79" s="97">
        <v>6538</v>
      </c>
      <c r="AO79" t="s">
        <v>40</v>
      </c>
      <c r="AP79" t="s">
        <v>28</v>
      </c>
      <c r="AQ79" t="s">
        <v>40</v>
      </c>
      <c r="AR79" s="101">
        <v>2200000</v>
      </c>
      <c r="AS79" t="s">
        <v>124</v>
      </c>
      <c r="AT79" t="s">
        <v>962</v>
      </c>
      <c r="AU79" t="s">
        <v>963</v>
      </c>
      <c r="AV79" t="s">
        <v>304</v>
      </c>
      <c r="AW79" t="s">
        <v>964</v>
      </c>
      <c r="AX79">
        <v>0</v>
      </c>
      <c r="AY79" t="s">
        <v>124</v>
      </c>
      <c r="AZ79" t="s">
        <v>962</v>
      </c>
      <c r="BA79" t="s">
        <v>965</v>
      </c>
      <c r="BB79" t="s">
        <v>966</v>
      </c>
      <c r="BC79" t="s">
        <v>28</v>
      </c>
      <c r="BD79" t="s">
        <v>40</v>
      </c>
      <c r="BE79" t="s">
        <v>28</v>
      </c>
      <c r="BF79" t="s">
        <v>40</v>
      </c>
      <c r="BG79" t="s">
        <v>28</v>
      </c>
      <c r="BH79" t="s">
        <v>40</v>
      </c>
      <c r="BI79" t="s">
        <v>28</v>
      </c>
      <c r="BJ79">
        <v>999</v>
      </c>
      <c r="BK79" t="s">
        <v>28</v>
      </c>
      <c r="BL79" t="s">
        <v>40</v>
      </c>
      <c r="BM79" t="s">
        <v>28</v>
      </c>
      <c r="BN79" t="s">
        <v>40</v>
      </c>
      <c r="BO79" t="s">
        <v>964</v>
      </c>
      <c r="BP79" t="s">
        <v>967</v>
      </c>
      <c r="BQ79" t="s">
        <v>28</v>
      </c>
      <c r="BR79" t="s">
        <v>40</v>
      </c>
      <c r="BS79" t="s">
        <v>28</v>
      </c>
      <c r="BT79" t="s">
        <v>40</v>
      </c>
      <c r="BU79" t="s">
        <v>28</v>
      </c>
      <c r="BV79" t="s">
        <v>40</v>
      </c>
      <c r="BW79" t="s">
        <v>28</v>
      </c>
      <c r="BX79" t="s">
        <v>40</v>
      </c>
      <c r="BY79" t="s">
        <v>28</v>
      </c>
      <c r="BZ79" t="s">
        <v>40</v>
      </c>
      <c r="CA79" t="s">
        <v>198</v>
      </c>
      <c r="CB79" t="s">
        <v>37</v>
      </c>
      <c r="CC79">
        <v>851</v>
      </c>
      <c r="CD79" t="s">
        <v>30</v>
      </c>
      <c r="CE79" t="s">
        <v>968</v>
      </c>
      <c r="CF79">
        <v>0</v>
      </c>
      <c r="CG79" t="s">
        <v>99</v>
      </c>
      <c r="CH79">
        <v>1</v>
      </c>
      <c r="CI79" s="99">
        <v>1082.73</v>
      </c>
      <c r="CJ79" s="93">
        <v>43423</v>
      </c>
      <c r="CK79" s="99">
        <v>1082.73</v>
      </c>
      <c r="CL79" t="s">
        <v>574</v>
      </c>
      <c r="CM79" t="s">
        <v>574</v>
      </c>
      <c r="CN79" t="s">
        <v>574</v>
      </c>
      <c r="CO79" t="s">
        <v>574</v>
      </c>
      <c r="CP79" t="s">
        <v>574</v>
      </c>
      <c r="CQ79" t="s">
        <v>574</v>
      </c>
      <c r="CR79" t="s">
        <v>574</v>
      </c>
      <c r="CS79" t="s">
        <v>574</v>
      </c>
      <c r="CT79" t="s">
        <v>574</v>
      </c>
      <c r="CU79" t="s">
        <v>574</v>
      </c>
      <c r="CV79" t="s">
        <v>574</v>
      </c>
      <c r="CW79" t="s">
        <v>574</v>
      </c>
      <c r="CX79" t="s">
        <v>574</v>
      </c>
      <c r="CY79" t="s">
        <v>574</v>
      </c>
      <c r="CZ79" t="s">
        <v>574</v>
      </c>
      <c r="DA79" t="s">
        <v>574</v>
      </c>
      <c r="DB79" t="s">
        <v>574</v>
      </c>
      <c r="DC79" t="s">
        <v>574</v>
      </c>
      <c r="DD79">
        <v>0</v>
      </c>
      <c r="DE79" t="s">
        <v>970</v>
      </c>
      <c r="DF79">
        <v>0</v>
      </c>
      <c r="DG79" t="s">
        <v>970</v>
      </c>
      <c r="DH79">
        <v>0</v>
      </c>
      <c r="DI79" s="99">
        <v>0</v>
      </c>
      <c r="DJ79" s="99">
        <v>0</v>
      </c>
      <c r="DK79" s="99">
        <v>0</v>
      </c>
      <c r="DL79" s="99">
        <v>0</v>
      </c>
      <c r="DM79" s="99">
        <v>0</v>
      </c>
      <c r="DN79" s="99">
        <v>0</v>
      </c>
      <c r="DO79" s="99">
        <v>0</v>
      </c>
      <c r="DP79" s="99">
        <v>0</v>
      </c>
      <c r="DT79" s="100" t="s">
        <v>46</v>
      </c>
    </row>
    <row r="80" spans="1:124" x14ac:dyDescent="0.3">
      <c r="A80" s="92">
        <v>52020079</v>
      </c>
      <c r="B80">
        <v>2020079</v>
      </c>
      <c r="C80" t="s">
        <v>1283</v>
      </c>
      <c r="D80">
        <v>2735</v>
      </c>
      <c r="E80" t="s">
        <v>1284</v>
      </c>
      <c r="F80" t="s">
        <v>1285</v>
      </c>
      <c r="G80" t="s">
        <v>1286</v>
      </c>
      <c r="H80" t="s">
        <v>590</v>
      </c>
      <c r="I80" t="s">
        <v>954</v>
      </c>
      <c r="J80" t="s">
        <v>955</v>
      </c>
      <c r="K80">
        <v>1</v>
      </c>
      <c r="L80" t="s">
        <v>956</v>
      </c>
      <c r="M80" t="s">
        <v>957</v>
      </c>
      <c r="N80" t="s">
        <v>42</v>
      </c>
      <c r="O80" t="s">
        <v>566</v>
      </c>
      <c r="P80">
        <v>0</v>
      </c>
      <c r="Q80" t="s">
        <v>27</v>
      </c>
      <c r="R80" t="s">
        <v>45</v>
      </c>
      <c r="S80" s="93" t="s">
        <v>960</v>
      </c>
      <c r="T80" t="s">
        <v>961</v>
      </c>
      <c r="U80" s="93">
        <v>22012</v>
      </c>
      <c r="V80" t="s">
        <v>27</v>
      </c>
      <c r="W80" t="s">
        <v>45</v>
      </c>
      <c r="X80">
        <v>0</v>
      </c>
      <c r="Y80">
        <v>0</v>
      </c>
      <c r="Z80" s="93">
        <v>43438</v>
      </c>
      <c r="AA80" t="s">
        <v>975</v>
      </c>
      <c r="AB80">
        <v>0</v>
      </c>
      <c r="AC80">
        <v>0</v>
      </c>
      <c r="AD80" s="103" t="s">
        <v>27</v>
      </c>
      <c r="AE80">
        <v>0</v>
      </c>
      <c r="AF80">
        <v>0</v>
      </c>
      <c r="AG80">
        <v>0</v>
      </c>
      <c r="AH80">
        <v>0</v>
      </c>
      <c r="AI80">
        <v>2</v>
      </c>
      <c r="AJ80">
        <v>2</v>
      </c>
      <c r="AK80">
        <v>0</v>
      </c>
      <c r="AL80">
        <v>2</v>
      </c>
      <c r="AM80">
        <v>5</v>
      </c>
      <c r="AN80" s="97">
        <v>7323</v>
      </c>
      <c r="AO80" t="s">
        <v>40</v>
      </c>
      <c r="AP80" t="s">
        <v>28</v>
      </c>
      <c r="AQ80" t="s">
        <v>40</v>
      </c>
      <c r="AR80" s="101">
        <v>2900000</v>
      </c>
      <c r="AS80" t="s">
        <v>124</v>
      </c>
      <c r="AT80" t="s">
        <v>962</v>
      </c>
      <c r="AU80" t="s">
        <v>963</v>
      </c>
      <c r="AV80" t="s">
        <v>304</v>
      </c>
      <c r="AW80" t="s">
        <v>964</v>
      </c>
      <c r="AX80">
        <v>0</v>
      </c>
      <c r="AY80" t="s">
        <v>1073</v>
      </c>
      <c r="AZ80" t="s">
        <v>1074</v>
      </c>
      <c r="BA80" t="s">
        <v>965</v>
      </c>
      <c r="BB80" t="s">
        <v>966</v>
      </c>
      <c r="BC80" t="s">
        <v>28</v>
      </c>
      <c r="BD80" t="s">
        <v>40</v>
      </c>
      <c r="BE80" t="s">
        <v>28</v>
      </c>
      <c r="BF80" t="s">
        <v>40</v>
      </c>
      <c r="BG80" t="s">
        <v>28</v>
      </c>
      <c r="BH80" t="s">
        <v>40</v>
      </c>
      <c r="BI80" t="s">
        <v>28</v>
      </c>
      <c r="BJ80">
        <v>999</v>
      </c>
      <c r="BK80" t="s">
        <v>28</v>
      </c>
      <c r="BL80" t="s">
        <v>40</v>
      </c>
      <c r="BM80" t="s">
        <v>28</v>
      </c>
      <c r="BN80" t="s">
        <v>40</v>
      </c>
      <c r="BO80" t="s">
        <v>964</v>
      </c>
      <c r="BP80" t="s">
        <v>967</v>
      </c>
      <c r="BQ80" t="s">
        <v>28</v>
      </c>
      <c r="BR80" t="s">
        <v>40</v>
      </c>
      <c r="BS80" t="s">
        <v>28</v>
      </c>
      <c r="BT80" t="s">
        <v>40</v>
      </c>
      <c r="BU80" t="s">
        <v>28</v>
      </c>
      <c r="BV80" t="s">
        <v>40</v>
      </c>
      <c r="BW80" t="s">
        <v>28</v>
      </c>
      <c r="BX80" t="s">
        <v>40</v>
      </c>
      <c r="BY80" t="s">
        <v>28</v>
      </c>
      <c r="BZ80" t="s">
        <v>40</v>
      </c>
      <c r="CA80" t="s">
        <v>198</v>
      </c>
      <c r="CB80" t="s">
        <v>37</v>
      </c>
      <c r="CC80">
        <v>888</v>
      </c>
      <c r="CD80" t="s">
        <v>30</v>
      </c>
      <c r="CE80" t="s">
        <v>968</v>
      </c>
      <c r="CF80">
        <v>0</v>
      </c>
      <c r="CG80" t="s">
        <v>99</v>
      </c>
      <c r="CH80">
        <v>1</v>
      </c>
      <c r="CI80" s="99">
        <v>632.73</v>
      </c>
      <c r="CJ80" s="93">
        <v>43438</v>
      </c>
      <c r="CK80" s="99">
        <v>632.73</v>
      </c>
      <c r="CL80" t="s">
        <v>574</v>
      </c>
      <c r="CM80" t="s">
        <v>574</v>
      </c>
      <c r="CN80" t="s">
        <v>574</v>
      </c>
      <c r="CO80" t="s">
        <v>574</v>
      </c>
      <c r="CP80" t="s">
        <v>574</v>
      </c>
      <c r="CQ80" t="s">
        <v>574</v>
      </c>
      <c r="CR80" t="s">
        <v>574</v>
      </c>
      <c r="CS80" t="s">
        <v>574</v>
      </c>
      <c r="CT80" t="s">
        <v>574</v>
      </c>
      <c r="CU80" t="s">
        <v>574</v>
      </c>
      <c r="CV80" t="s">
        <v>574</v>
      </c>
      <c r="CW80" t="s">
        <v>574</v>
      </c>
      <c r="CX80" t="s">
        <v>574</v>
      </c>
      <c r="CY80" t="s">
        <v>574</v>
      </c>
      <c r="CZ80" t="s">
        <v>574</v>
      </c>
      <c r="DA80" t="s">
        <v>574</v>
      </c>
      <c r="DB80" t="s">
        <v>574</v>
      </c>
      <c r="DC80" t="s">
        <v>574</v>
      </c>
      <c r="DD80">
        <v>0</v>
      </c>
      <c r="DE80" t="s">
        <v>970</v>
      </c>
      <c r="DF80">
        <v>0</v>
      </c>
      <c r="DG80" t="s">
        <v>970</v>
      </c>
      <c r="DH80">
        <v>0</v>
      </c>
      <c r="DI80" s="99">
        <v>0</v>
      </c>
      <c r="DJ80" s="99">
        <v>0</v>
      </c>
      <c r="DK80" s="99">
        <v>0</v>
      </c>
      <c r="DL80" s="99">
        <v>0</v>
      </c>
      <c r="DM80" s="99">
        <v>0</v>
      </c>
      <c r="DN80" s="99">
        <v>0</v>
      </c>
      <c r="DO80" s="99">
        <v>0</v>
      </c>
      <c r="DP80" s="99">
        <v>0</v>
      </c>
      <c r="DT80" s="100" t="s">
        <v>46</v>
      </c>
    </row>
    <row r="81" spans="1:124" x14ac:dyDescent="0.3">
      <c r="A81" s="92">
        <v>52020080</v>
      </c>
      <c r="B81">
        <v>2020080</v>
      </c>
      <c r="C81" t="s">
        <v>1287</v>
      </c>
      <c r="D81">
        <v>2305</v>
      </c>
      <c r="E81" t="s">
        <v>1288</v>
      </c>
      <c r="F81" t="s">
        <v>1289</v>
      </c>
      <c r="G81" t="s">
        <v>1290</v>
      </c>
      <c r="H81" t="s">
        <v>590</v>
      </c>
      <c r="I81" t="s">
        <v>954</v>
      </c>
      <c r="J81" t="s">
        <v>955</v>
      </c>
      <c r="K81">
        <v>1</v>
      </c>
      <c r="L81" t="s">
        <v>956</v>
      </c>
      <c r="M81" t="s">
        <v>957</v>
      </c>
      <c r="N81" t="s">
        <v>958</v>
      </c>
      <c r="O81" t="s">
        <v>959</v>
      </c>
      <c r="P81">
        <v>0</v>
      </c>
      <c r="Q81" t="s">
        <v>27</v>
      </c>
      <c r="R81" t="s">
        <v>45</v>
      </c>
      <c r="S81" s="93" t="s">
        <v>960</v>
      </c>
      <c r="T81" t="s">
        <v>961</v>
      </c>
      <c r="U81" s="93">
        <v>28238</v>
      </c>
      <c r="V81" t="s">
        <v>27</v>
      </c>
      <c r="W81" t="s">
        <v>45</v>
      </c>
      <c r="X81">
        <v>0</v>
      </c>
      <c r="Y81">
        <v>0</v>
      </c>
      <c r="Z81" s="93">
        <v>44848</v>
      </c>
      <c r="AA81">
        <v>1000</v>
      </c>
      <c r="AB81">
        <v>1000</v>
      </c>
      <c r="AC81">
        <v>0</v>
      </c>
      <c r="AD81" s="103" t="s">
        <v>27</v>
      </c>
      <c r="AE81">
        <v>0</v>
      </c>
      <c r="AF81">
        <v>0</v>
      </c>
      <c r="AG81">
        <v>2</v>
      </c>
      <c r="AH81">
        <v>2</v>
      </c>
      <c r="AI81">
        <v>2</v>
      </c>
      <c r="AJ81">
        <v>2</v>
      </c>
      <c r="AK81">
        <v>0</v>
      </c>
      <c r="AL81">
        <v>2</v>
      </c>
      <c r="AM81">
        <v>5</v>
      </c>
      <c r="AN81" s="97">
        <v>39</v>
      </c>
      <c r="AO81" t="s">
        <v>40</v>
      </c>
      <c r="AP81" t="s">
        <v>28</v>
      </c>
      <c r="AQ81" t="s">
        <v>40</v>
      </c>
      <c r="AR81" s="101">
        <v>1100000</v>
      </c>
      <c r="AS81" t="s">
        <v>124</v>
      </c>
      <c r="AT81" t="s">
        <v>962</v>
      </c>
      <c r="AU81" t="s">
        <v>963</v>
      </c>
      <c r="AV81" t="s">
        <v>304</v>
      </c>
      <c r="AW81" t="s">
        <v>964</v>
      </c>
      <c r="AX81">
        <v>0</v>
      </c>
      <c r="AY81" t="s">
        <v>126</v>
      </c>
      <c r="AZ81" t="s">
        <v>1079</v>
      </c>
      <c r="BA81" t="s">
        <v>965</v>
      </c>
      <c r="BB81" t="s">
        <v>966</v>
      </c>
      <c r="BC81" t="s">
        <v>28</v>
      </c>
      <c r="BD81" t="s">
        <v>40</v>
      </c>
      <c r="BE81" t="s">
        <v>28</v>
      </c>
      <c r="BF81" t="s">
        <v>40</v>
      </c>
      <c r="BG81" t="s">
        <v>28</v>
      </c>
      <c r="BH81" t="s">
        <v>40</v>
      </c>
      <c r="BI81" t="s">
        <v>28</v>
      </c>
      <c r="BJ81">
        <v>999</v>
      </c>
      <c r="BK81" t="s">
        <v>28</v>
      </c>
      <c r="BL81" t="s">
        <v>40</v>
      </c>
      <c r="BM81" t="s">
        <v>28</v>
      </c>
      <c r="BN81" t="s">
        <v>40</v>
      </c>
      <c r="BO81" t="s">
        <v>964</v>
      </c>
      <c r="BP81" t="s">
        <v>967</v>
      </c>
      <c r="BQ81" t="s">
        <v>28</v>
      </c>
      <c r="BR81" t="s">
        <v>40</v>
      </c>
      <c r="BS81" t="s">
        <v>28</v>
      </c>
      <c r="BT81" t="s">
        <v>40</v>
      </c>
      <c r="BU81" t="s">
        <v>28</v>
      </c>
      <c r="BV81" t="s">
        <v>40</v>
      </c>
      <c r="BW81" t="s">
        <v>28</v>
      </c>
      <c r="BX81" t="s">
        <v>40</v>
      </c>
      <c r="BY81" t="s">
        <v>28</v>
      </c>
      <c r="BZ81" t="s">
        <v>40</v>
      </c>
      <c r="CA81" t="s">
        <v>198</v>
      </c>
      <c r="CB81" t="s">
        <v>37</v>
      </c>
      <c r="CC81">
        <v>893</v>
      </c>
      <c r="CD81" t="s">
        <v>30</v>
      </c>
      <c r="CE81" t="s">
        <v>968</v>
      </c>
      <c r="CF81">
        <v>0</v>
      </c>
      <c r="CG81" t="s">
        <v>99</v>
      </c>
      <c r="CH81">
        <v>1</v>
      </c>
      <c r="CI81" s="99">
        <v>1929.09</v>
      </c>
      <c r="CJ81" s="93">
        <v>44848</v>
      </c>
      <c r="CK81" s="99">
        <v>1929.09</v>
      </c>
      <c r="CL81" t="s">
        <v>574</v>
      </c>
      <c r="CM81" t="s">
        <v>574</v>
      </c>
      <c r="CN81" t="s">
        <v>574</v>
      </c>
      <c r="CO81" t="s">
        <v>574</v>
      </c>
      <c r="CP81" t="s">
        <v>574</v>
      </c>
      <c r="CQ81" t="s">
        <v>574</v>
      </c>
      <c r="CR81" t="s">
        <v>574</v>
      </c>
      <c r="CS81" t="s">
        <v>574</v>
      </c>
      <c r="CT81" t="s">
        <v>574</v>
      </c>
      <c r="CU81" t="s">
        <v>574</v>
      </c>
      <c r="CV81" t="s">
        <v>574</v>
      </c>
      <c r="CW81" t="s">
        <v>574</v>
      </c>
      <c r="CX81" t="s">
        <v>574</v>
      </c>
      <c r="CY81" t="s">
        <v>574</v>
      </c>
      <c r="CZ81" t="s">
        <v>574</v>
      </c>
      <c r="DA81" t="s">
        <v>574</v>
      </c>
      <c r="DB81" t="s">
        <v>574</v>
      </c>
      <c r="DC81" t="s">
        <v>574</v>
      </c>
      <c r="DD81">
        <v>0</v>
      </c>
      <c r="DE81" t="s">
        <v>970</v>
      </c>
      <c r="DF81">
        <v>0</v>
      </c>
      <c r="DG81" t="s">
        <v>970</v>
      </c>
      <c r="DH81">
        <v>0</v>
      </c>
      <c r="DI81" s="99">
        <v>0</v>
      </c>
      <c r="DJ81" s="99">
        <v>0</v>
      </c>
      <c r="DK81" s="99">
        <v>0</v>
      </c>
      <c r="DL81" s="99">
        <v>0</v>
      </c>
      <c r="DM81" s="99">
        <v>0</v>
      </c>
      <c r="DN81" s="99">
        <v>0</v>
      </c>
      <c r="DO81" s="99">
        <v>0</v>
      </c>
      <c r="DP81" s="99">
        <v>0</v>
      </c>
      <c r="DT81" s="100" t="s">
        <v>46</v>
      </c>
    </row>
    <row r="82" spans="1:124" x14ac:dyDescent="0.3">
      <c r="A82" s="92">
        <v>52020081</v>
      </c>
      <c r="B82">
        <v>2020081</v>
      </c>
      <c r="C82" t="s">
        <v>1291</v>
      </c>
      <c r="D82">
        <v>2713</v>
      </c>
      <c r="E82" t="s">
        <v>1292</v>
      </c>
      <c r="F82" t="s">
        <v>1293</v>
      </c>
      <c r="G82" t="s">
        <v>1294</v>
      </c>
      <c r="H82" t="s">
        <v>590</v>
      </c>
      <c r="I82" t="s">
        <v>954</v>
      </c>
      <c r="J82" t="s">
        <v>955</v>
      </c>
      <c r="K82">
        <v>1</v>
      </c>
      <c r="L82" t="s">
        <v>956</v>
      </c>
      <c r="M82" t="s">
        <v>957</v>
      </c>
      <c r="N82" t="s">
        <v>958</v>
      </c>
      <c r="O82" t="s">
        <v>959</v>
      </c>
      <c r="P82">
        <v>0</v>
      </c>
      <c r="Q82" t="s">
        <v>27</v>
      </c>
      <c r="R82" t="s">
        <v>45</v>
      </c>
      <c r="S82" s="93" t="s">
        <v>960</v>
      </c>
      <c r="T82" t="s">
        <v>961</v>
      </c>
      <c r="U82" s="93">
        <v>27379</v>
      </c>
      <c r="V82" t="s">
        <v>27</v>
      </c>
      <c r="W82" t="s">
        <v>45</v>
      </c>
      <c r="X82">
        <v>0</v>
      </c>
      <c r="Y82">
        <v>0</v>
      </c>
      <c r="Z82" s="93">
        <v>42080</v>
      </c>
      <c r="AA82" t="s">
        <v>975</v>
      </c>
      <c r="AB82">
        <v>0</v>
      </c>
      <c r="AC82">
        <v>0</v>
      </c>
      <c r="AD82" s="103" t="s">
        <v>27</v>
      </c>
      <c r="AE82">
        <v>0</v>
      </c>
      <c r="AF82">
        <v>0</v>
      </c>
      <c r="AG82">
        <v>0</v>
      </c>
      <c r="AH82">
        <v>0</v>
      </c>
      <c r="AI82">
        <v>0</v>
      </c>
      <c r="AJ82">
        <v>0</v>
      </c>
      <c r="AK82">
        <v>0</v>
      </c>
      <c r="AL82">
        <v>2</v>
      </c>
      <c r="AM82">
        <v>5</v>
      </c>
      <c r="AN82" s="97">
        <v>3641</v>
      </c>
      <c r="AO82" t="s">
        <v>40</v>
      </c>
      <c r="AP82" t="s">
        <v>28</v>
      </c>
      <c r="AQ82" t="s">
        <v>40</v>
      </c>
      <c r="AR82" s="101">
        <v>2900000</v>
      </c>
      <c r="AS82" t="s">
        <v>137</v>
      </c>
      <c r="AT82" t="s">
        <v>1002</v>
      </c>
      <c r="AU82" t="s">
        <v>963</v>
      </c>
      <c r="AV82" t="s">
        <v>304</v>
      </c>
      <c r="AW82" t="s">
        <v>964</v>
      </c>
      <c r="AX82">
        <v>0</v>
      </c>
      <c r="AY82" t="s">
        <v>124</v>
      </c>
      <c r="AZ82" t="s">
        <v>962</v>
      </c>
      <c r="BA82" t="s">
        <v>1127</v>
      </c>
      <c r="BB82" t="s">
        <v>40</v>
      </c>
      <c r="BC82" t="s">
        <v>28</v>
      </c>
      <c r="BD82" t="s">
        <v>40</v>
      </c>
      <c r="BE82" t="s">
        <v>28</v>
      </c>
      <c r="BF82" t="s">
        <v>40</v>
      </c>
      <c r="BG82" t="s">
        <v>28</v>
      </c>
      <c r="BH82" t="s">
        <v>40</v>
      </c>
      <c r="BI82" t="s">
        <v>28</v>
      </c>
      <c r="BJ82">
        <v>999</v>
      </c>
      <c r="BK82" t="s">
        <v>28</v>
      </c>
      <c r="BL82" t="s">
        <v>40</v>
      </c>
      <c r="BM82" t="s">
        <v>28</v>
      </c>
      <c r="BN82" t="s">
        <v>40</v>
      </c>
      <c r="BO82" t="s">
        <v>964</v>
      </c>
      <c r="BP82" t="s">
        <v>967</v>
      </c>
      <c r="BQ82" t="s">
        <v>28</v>
      </c>
      <c r="BR82" t="s">
        <v>40</v>
      </c>
      <c r="BS82" t="s">
        <v>28</v>
      </c>
      <c r="BT82" t="s">
        <v>40</v>
      </c>
      <c r="BU82" t="s">
        <v>28</v>
      </c>
      <c r="BV82" t="s">
        <v>40</v>
      </c>
      <c r="BW82" t="s">
        <v>28</v>
      </c>
      <c r="BX82" t="s">
        <v>40</v>
      </c>
      <c r="BY82" t="s">
        <v>28</v>
      </c>
      <c r="BZ82" t="s">
        <v>40</v>
      </c>
      <c r="CA82" t="s">
        <v>198</v>
      </c>
      <c r="CB82" t="s">
        <v>37</v>
      </c>
      <c r="CC82">
        <v>888</v>
      </c>
      <c r="CD82" t="s">
        <v>30</v>
      </c>
      <c r="CE82" t="s">
        <v>968</v>
      </c>
      <c r="CF82">
        <v>0</v>
      </c>
      <c r="CG82" t="s">
        <v>99</v>
      </c>
      <c r="CH82">
        <v>1</v>
      </c>
      <c r="CI82" s="99">
        <v>1310</v>
      </c>
      <c r="CJ82" s="93">
        <v>42080</v>
      </c>
      <c r="CK82" s="99">
        <v>1310</v>
      </c>
      <c r="CL82" t="s">
        <v>574</v>
      </c>
      <c r="CM82" t="s">
        <v>574</v>
      </c>
      <c r="CN82" t="s">
        <v>574</v>
      </c>
      <c r="CO82" t="s">
        <v>574</v>
      </c>
      <c r="CP82" t="s">
        <v>574</v>
      </c>
      <c r="CQ82" t="s">
        <v>574</v>
      </c>
      <c r="CR82" t="s">
        <v>574</v>
      </c>
      <c r="CS82" t="s">
        <v>574</v>
      </c>
      <c r="CT82" t="s">
        <v>574</v>
      </c>
      <c r="CU82" t="s">
        <v>574</v>
      </c>
      <c r="CV82" t="s">
        <v>574</v>
      </c>
      <c r="CW82" t="s">
        <v>574</v>
      </c>
      <c r="CX82" t="s">
        <v>574</v>
      </c>
      <c r="CY82" t="s">
        <v>574</v>
      </c>
      <c r="CZ82" t="s">
        <v>574</v>
      </c>
      <c r="DA82" t="s">
        <v>574</v>
      </c>
      <c r="DB82" t="s">
        <v>574</v>
      </c>
      <c r="DC82" t="s">
        <v>574</v>
      </c>
      <c r="DD82">
        <v>0</v>
      </c>
      <c r="DE82" t="s">
        <v>970</v>
      </c>
      <c r="DF82">
        <v>0</v>
      </c>
      <c r="DG82" t="s">
        <v>970</v>
      </c>
      <c r="DH82">
        <v>0</v>
      </c>
      <c r="DI82" s="99">
        <v>0</v>
      </c>
      <c r="DJ82" s="99">
        <v>0</v>
      </c>
      <c r="DK82" s="99">
        <v>0</v>
      </c>
      <c r="DL82" s="99">
        <v>0</v>
      </c>
      <c r="DM82" s="99">
        <v>0</v>
      </c>
      <c r="DN82" s="99">
        <v>0</v>
      </c>
      <c r="DO82" s="99">
        <v>0</v>
      </c>
      <c r="DP82" s="99">
        <v>0</v>
      </c>
      <c r="DT82" s="100" t="s">
        <v>46</v>
      </c>
    </row>
    <row r="83" spans="1:124" x14ac:dyDescent="0.3">
      <c r="A83" s="92">
        <v>52020082</v>
      </c>
      <c r="B83">
        <v>2020082</v>
      </c>
      <c r="C83" t="s">
        <v>1295</v>
      </c>
      <c r="D83">
        <v>2984</v>
      </c>
      <c r="E83" t="s">
        <v>1296</v>
      </c>
      <c r="F83" t="s">
        <v>1297</v>
      </c>
      <c r="G83" t="s">
        <v>1298</v>
      </c>
      <c r="H83" t="s">
        <v>590</v>
      </c>
      <c r="I83" t="s">
        <v>954</v>
      </c>
      <c r="J83" t="s">
        <v>955</v>
      </c>
      <c r="K83">
        <v>1</v>
      </c>
      <c r="L83" t="s">
        <v>956</v>
      </c>
      <c r="M83" t="s">
        <v>957</v>
      </c>
      <c r="N83" t="s">
        <v>958</v>
      </c>
      <c r="O83" t="s">
        <v>959</v>
      </c>
      <c r="P83">
        <v>0</v>
      </c>
      <c r="Q83" t="s">
        <v>27</v>
      </c>
      <c r="R83" t="s">
        <v>45</v>
      </c>
      <c r="S83" s="93" t="s">
        <v>960</v>
      </c>
      <c r="T83" t="s">
        <v>961</v>
      </c>
      <c r="U83" s="93">
        <v>14803</v>
      </c>
      <c r="V83" t="s">
        <v>25</v>
      </c>
      <c r="W83" t="s">
        <v>46</v>
      </c>
      <c r="X83">
        <v>0</v>
      </c>
      <c r="Y83">
        <v>0</v>
      </c>
      <c r="Z83" s="93">
        <v>41472</v>
      </c>
      <c r="AA83">
        <v>1000</v>
      </c>
      <c r="AB83">
        <v>1000</v>
      </c>
      <c r="AC83">
        <v>0</v>
      </c>
      <c r="AD83" s="103" t="s">
        <v>27</v>
      </c>
      <c r="AE83">
        <v>0</v>
      </c>
      <c r="AF83">
        <v>0</v>
      </c>
      <c r="AG83">
        <v>0</v>
      </c>
      <c r="AH83">
        <v>0</v>
      </c>
      <c r="AI83">
        <v>0</v>
      </c>
      <c r="AJ83">
        <v>0</v>
      </c>
      <c r="AK83">
        <v>0</v>
      </c>
      <c r="AL83">
        <v>3</v>
      </c>
      <c r="AM83">
        <v>5</v>
      </c>
      <c r="AN83" s="97">
        <v>1467</v>
      </c>
      <c r="AO83" t="s">
        <v>40</v>
      </c>
      <c r="AP83" t="s">
        <v>28</v>
      </c>
      <c r="AQ83" t="s">
        <v>40</v>
      </c>
      <c r="AR83" s="101">
        <v>1500000</v>
      </c>
      <c r="AS83" t="s">
        <v>117</v>
      </c>
      <c r="AT83" t="s">
        <v>1007</v>
      </c>
      <c r="AU83" t="s">
        <v>963</v>
      </c>
      <c r="AV83" t="s">
        <v>304</v>
      </c>
      <c r="AW83" t="s">
        <v>964</v>
      </c>
      <c r="AX83">
        <v>0</v>
      </c>
      <c r="AY83" t="s">
        <v>124</v>
      </c>
      <c r="AZ83" t="s">
        <v>962</v>
      </c>
      <c r="BA83" t="s">
        <v>965</v>
      </c>
      <c r="BB83" t="s">
        <v>966</v>
      </c>
      <c r="BC83" t="s">
        <v>28</v>
      </c>
      <c r="BD83" t="s">
        <v>40</v>
      </c>
      <c r="BE83" t="s">
        <v>28</v>
      </c>
      <c r="BF83" t="s">
        <v>40</v>
      </c>
      <c r="BG83" t="s">
        <v>28</v>
      </c>
      <c r="BH83" t="s">
        <v>40</v>
      </c>
      <c r="BI83" t="s">
        <v>28</v>
      </c>
      <c r="BJ83">
        <v>999</v>
      </c>
      <c r="BK83" t="s">
        <v>28</v>
      </c>
      <c r="BL83" t="s">
        <v>40</v>
      </c>
      <c r="BM83" t="s">
        <v>28</v>
      </c>
      <c r="BN83" t="s">
        <v>40</v>
      </c>
      <c r="BO83" t="s">
        <v>964</v>
      </c>
      <c r="BP83" t="s">
        <v>967</v>
      </c>
      <c r="BQ83" t="s">
        <v>28</v>
      </c>
      <c r="BR83" t="s">
        <v>40</v>
      </c>
      <c r="BS83" t="s">
        <v>28</v>
      </c>
      <c r="BT83" t="s">
        <v>40</v>
      </c>
      <c r="BU83" t="s">
        <v>28</v>
      </c>
      <c r="BV83" t="s">
        <v>40</v>
      </c>
      <c r="BW83" t="s">
        <v>28</v>
      </c>
      <c r="BX83" t="s">
        <v>40</v>
      </c>
      <c r="BY83" t="s">
        <v>28</v>
      </c>
      <c r="BZ83" t="s">
        <v>40</v>
      </c>
      <c r="CA83" t="s">
        <v>198</v>
      </c>
      <c r="CB83" t="s">
        <v>37</v>
      </c>
      <c r="CC83">
        <v>881</v>
      </c>
      <c r="CD83" t="s">
        <v>30</v>
      </c>
      <c r="CE83" t="s">
        <v>968</v>
      </c>
      <c r="CF83">
        <v>0</v>
      </c>
      <c r="CG83" t="s">
        <v>99</v>
      </c>
      <c r="CH83">
        <v>1</v>
      </c>
      <c r="CI83" s="99">
        <v>900.91</v>
      </c>
      <c r="CJ83" s="93">
        <v>41472</v>
      </c>
      <c r="CK83" s="99">
        <v>900.91</v>
      </c>
      <c r="CL83" t="s">
        <v>574</v>
      </c>
      <c r="CM83" t="s">
        <v>574</v>
      </c>
      <c r="CN83" t="s">
        <v>574</v>
      </c>
      <c r="CO83" t="s">
        <v>574</v>
      </c>
      <c r="CP83" t="s">
        <v>574</v>
      </c>
      <c r="CQ83" t="s">
        <v>574</v>
      </c>
      <c r="CR83" t="s">
        <v>574</v>
      </c>
      <c r="CS83" t="s">
        <v>574</v>
      </c>
      <c r="CT83" t="s">
        <v>574</v>
      </c>
      <c r="CU83" t="s">
        <v>574</v>
      </c>
      <c r="CV83" t="s">
        <v>574</v>
      </c>
      <c r="CW83" t="s">
        <v>574</v>
      </c>
      <c r="CX83" t="s">
        <v>574</v>
      </c>
      <c r="CY83" t="s">
        <v>574</v>
      </c>
      <c r="CZ83" t="s">
        <v>574</v>
      </c>
      <c r="DA83" t="s">
        <v>574</v>
      </c>
      <c r="DB83" t="s">
        <v>574</v>
      </c>
      <c r="DC83" t="s">
        <v>574</v>
      </c>
      <c r="DD83">
        <v>0</v>
      </c>
      <c r="DE83" t="s">
        <v>970</v>
      </c>
      <c r="DF83">
        <v>0</v>
      </c>
      <c r="DG83" t="s">
        <v>970</v>
      </c>
      <c r="DH83">
        <v>0</v>
      </c>
      <c r="DI83" s="99">
        <v>0</v>
      </c>
      <c r="DJ83" s="99">
        <v>0</v>
      </c>
      <c r="DK83" s="99">
        <v>0</v>
      </c>
      <c r="DL83" s="99">
        <v>0</v>
      </c>
      <c r="DM83" s="99">
        <v>0</v>
      </c>
      <c r="DN83" s="99">
        <v>0</v>
      </c>
      <c r="DO83" s="99">
        <v>0</v>
      </c>
      <c r="DP83" s="99">
        <v>0</v>
      </c>
      <c r="DT83" s="100" t="s">
        <v>46</v>
      </c>
    </row>
    <row r="84" spans="1:124" x14ac:dyDescent="0.3">
      <c r="A84" s="92">
        <v>52020083</v>
      </c>
      <c r="B84">
        <v>2020083</v>
      </c>
      <c r="C84" t="s">
        <v>1299</v>
      </c>
      <c r="D84">
        <v>2562</v>
      </c>
      <c r="E84" t="s">
        <v>1300</v>
      </c>
      <c r="F84" t="s">
        <v>1301</v>
      </c>
      <c r="G84" t="s">
        <v>1302</v>
      </c>
      <c r="H84" t="s">
        <v>590</v>
      </c>
      <c r="I84" t="s">
        <v>954</v>
      </c>
      <c r="J84" t="s">
        <v>955</v>
      </c>
      <c r="K84">
        <v>1</v>
      </c>
      <c r="L84" t="s">
        <v>956</v>
      </c>
      <c r="M84" t="s">
        <v>957</v>
      </c>
      <c r="N84" t="s">
        <v>958</v>
      </c>
      <c r="O84" t="s">
        <v>959</v>
      </c>
      <c r="P84">
        <v>0</v>
      </c>
      <c r="Q84" t="s">
        <v>27</v>
      </c>
      <c r="R84" t="s">
        <v>45</v>
      </c>
      <c r="S84" s="93" t="s">
        <v>960</v>
      </c>
      <c r="T84" t="s">
        <v>961</v>
      </c>
      <c r="U84" s="93">
        <v>29603</v>
      </c>
      <c r="V84" t="s">
        <v>27</v>
      </c>
      <c r="W84" t="s">
        <v>45</v>
      </c>
      <c r="X84">
        <v>0</v>
      </c>
      <c r="Y84">
        <v>0</v>
      </c>
      <c r="Z84" s="93">
        <v>45141</v>
      </c>
      <c r="AA84">
        <v>1000</v>
      </c>
      <c r="AB84">
        <v>1000</v>
      </c>
      <c r="AC84">
        <v>0</v>
      </c>
      <c r="AD84" s="103" t="s">
        <v>27</v>
      </c>
      <c r="AE84">
        <v>0</v>
      </c>
      <c r="AF84">
        <v>0</v>
      </c>
      <c r="AG84">
        <v>1</v>
      </c>
      <c r="AH84">
        <v>1</v>
      </c>
      <c r="AI84">
        <v>0</v>
      </c>
      <c r="AJ84">
        <v>0</v>
      </c>
      <c r="AK84">
        <v>0</v>
      </c>
      <c r="AL84">
        <v>2</v>
      </c>
      <c r="AM84">
        <v>5</v>
      </c>
      <c r="AN84" s="97">
        <v>2139</v>
      </c>
      <c r="AO84" t="s">
        <v>40</v>
      </c>
      <c r="AP84" t="s">
        <v>28</v>
      </c>
      <c r="AQ84" t="s">
        <v>40</v>
      </c>
      <c r="AR84" s="101">
        <v>900000</v>
      </c>
      <c r="AS84" t="s">
        <v>124</v>
      </c>
      <c r="AT84" t="s">
        <v>962</v>
      </c>
      <c r="AU84" t="s">
        <v>963</v>
      </c>
      <c r="AV84" t="s">
        <v>304</v>
      </c>
      <c r="AW84" t="s">
        <v>964</v>
      </c>
      <c r="AX84">
        <v>0</v>
      </c>
      <c r="AY84" t="s">
        <v>122</v>
      </c>
      <c r="AZ84" t="s">
        <v>50</v>
      </c>
      <c r="BA84" t="s">
        <v>965</v>
      </c>
      <c r="BB84" t="s">
        <v>966</v>
      </c>
      <c r="BC84" t="s">
        <v>28</v>
      </c>
      <c r="BD84" t="s">
        <v>40</v>
      </c>
      <c r="BE84" t="s">
        <v>28</v>
      </c>
      <c r="BF84" t="s">
        <v>40</v>
      </c>
      <c r="BG84" t="s">
        <v>28</v>
      </c>
      <c r="BH84" t="s">
        <v>40</v>
      </c>
      <c r="BI84" t="s">
        <v>28</v>
      </c>
      <c r="BJ84">
        <v>999</v>
      </c>
      <c r="BK84" t="s">
        <v>28</v>
      </c>
      <c r="BL84" t="s">
        <v>40</v>
      </c>
      <c r="BM84" t="s">
        <v>28</v>
      </c>
      <c r="BN84" t="s">
        <v>40</v>
      </c>
      <c r="BO84" t="s">
        <v>964</v>
      </c>
      <c r="BP84" t="s">
        <v>967</v>
      </c>
      <c r="BQ84" t="s">
        <v>28</v>
      </c>
      <c r="BR84" t="s">
        <v>40</v>
      </c>
      <c r="BS84" t="s">
        <v>28</v>
      </c>
      <c r="BT84" t="s">
        <v>40</v>
      </c>
      <c r="BU84" t="s">
        <v>28</v>
      </c>
      <c r="BV84" t="s">
        <v>40</v>
      </c>
      <c r="BW84" t="s">
        <v>28</v>
      </c>
      <c r="BX84" t="s">
        <v>40</v>
      </c>
      <c r="BY84" t="s">
        <v>28</v>
      </c>
      <c r="BZ84" t="s">
        <v>40</v>
      </c>
      <c r="CA84" t="s">
        <v>198</v>
      </c>
      <c r="CB84" t="s">
        <v>37</v>
      </c>
      <c r="CC84">
        <v>885</v>
      </c>
      <c r="CD84" t="s">
        <v>30</v>
      </c>
      <c r="CE84" t="s">
        <v>968</v>
      </c>
      <c r="CF84">
        <v>0</v>
      </c>
      <c r="CG84" t="s">
        <v>99</v>
      </c>
      <c r="CH84">
        <v>1</v>
      </c>
      <c r="CI84" s="99">
        <v>2067.27</v>
      </c>
      <c r="CJ84" s="93">
        <v>45141</v>
      </c>
      <c r="CK84" s="99">
        <v>2067.27</v>
      </c>
      <c r="CL84" t="s">
        <v>574</v>
      </c>
      <c r="CM84" t="s">
        <v>574</v>
      </c>
      <c r="CN84" t="s">
        <v>574</v>
      </c>
      <c r="CO84" t="s">
        <v>574</v>
      </c>
      <c r="CP84" t="s">
        <v>574</v>
      </c>
      <c r="CQ84" t="s">
        <v>574</v>
      </c>
      <c r="CR84" t="s">
        <v>574</v>
      </c>
      <c r="CS84" t="s">
        <v>574</v>
      </c>
      <c r="CT84" t="s">
        <v>574</v>
      </c>
      <c r="CU84" t="s">
        <v>574</v>
      </c>
      <c r="CV84" t="s">
        <v>574</v>
      </c>
      <c r="CW84" t="s">
        <v>574</v>
      </c>
      <c r="CX84" t="s">
        <v>574</v>
      </c>
      <c r="CY84" t="s">
        <v>574</v>
      </c>
      <c r="CZ84" t="s">
        <v>574</v>
      </c>
      <c r="DA84" t="s">
        <v>574</v>
      </c>
      <c r="DB84" t="s">
        <v>574</v>
      </c>
      <c r="DC84" t="s">
        <v>574</v>
      </c>
      <c r="DD84">
        <v>0</v>
      </c>
      <c r="DE84" t="s">
        <v>970</v>
      </c>
      <c r="DF84">
        <v>0</v>
      </c>
      <c r="DG84" t="s">
        <v>970</v>
      </c>
      <c r="DH84">
        <v>0</v>
      </c>
      <c r="DI84" s="99">
        <v>0</v>
      </c>
      <c r="DJ84" s="99">
        <v>0</v>
      </c>
      <c r="DK84" s="99">
        <v>0</v>
      </c>
      <c r="DL84" s="99">
        <v>0</v>
      </c>
      <c r="DM84" s="99">
        <v>0</v>
      </c>
      <c r="DN84" s="99">
        <v>0</v>
      </c>
      <c r="DO84" s="99">
        <v>0</v>
      </c>
      <c r="DP84" s="99">
        <v>0</v>
      </c>
      <c r="DT84" s="100" t="s">
        <v>46</v>
      </c>
    </row>
    <row r="85" spans="1:124" x14ac:dyDescent="0.3">
      <c r="A85" s="92">
        <v>52020084</v>
      </c>
      <c r="B85">
        <v>2020084</v>
      </c>
      <c r="C85" t="s">
        <v>1303</v>
      </c>
      <c r="D85">
        <v>2369</v>
      </c>
      <c r="E85" t="s">
        <v>1304</v>
      </c>
      <c r="F85" t="s">
        <v>1305</v>
      </c>
      <c r="G85" t="s">
        <v>953</v>
      </c>
      <c r="H85" t="s">
        <v>590</v>
      </c>
      <c r="I85" t="s">
        <v>954</v>
      </c>
      <c r="J85" t="s">
        <v>955</v>
      </c>
      <c r="K85">
        <v>1</v>
      </c>
      <c r="L85" t="s">
        <v>956</v>
      </c>
      <c r="M85" t="s">
        <v>957</v>
      </c>
      <c r="N85" t="s">
        <v>42</v>
      </c>
      <c r="O85" t="s">
        <v>566</v>
      </c>
      <c r="P85">
        <v>0</v>
      </c>
      <c r="Q85" t="s">
        <v>27</v>
      </c>
      <c r="R85" t="s">
        <v>45</v>
      </c>
      <c r="S85" s="93" t="s">
        <v>960</v>
      </c>
      <c r="T85" t="s">
        <v>961</v>
      </c>
      <c r="U85" s="93">
        <v>23788</v>
      </c>
      <c r="V85" t="s">
        <v>27</v>
      </c>
      <c r="W85" t="s">
        <v>45</v>
      </c>
      <c r="X85">
        <v>0</v>
      </c>
      <c r="Y85">
        <v>0</v>
      </c>
      <c r="Z85" s="93">
        <v>43037</v>
      </c>
      <c r="AA85">
        <v>1000</v>
      </c>
      <c r="AB85">
        <v>1000</v>
      </c>
      <c r="AC85">
        <v>0</v>
      </c>
      <c r="AD85" s="103" t="s">
        <v>27</v>
      </c>
      <c r="AE85">
        <v>0</v>
      </c>
      <c r="AF85">
        <v>0</v>
      </c>
      <c r="AG85">
        <v>1</v>
      </c>
      <c r="AH85">
        <v>1</v>
      </c>
      <c r="AI85">
        <v>2</v>
      </c>
      <c r="AJ85">
        <v>2</v>
      </c>
      <c r="AK85">
        <v>0</v>
      </c>
      <c r="AL85">
        <v>2</v>
      </c>
      <c r="AM85">
        <v>5</v>
      </c>
      <c r="AN85" s="97">
        <v>7141</v>
      </c>
      <c r="AO85" t="s">
        <v>40</v>
      </c>
      <c r="AP85" t="s">
        <v>28</v>
      </c>
      <c r="AQ85" t="s">
        <v>40</v>
      </c>
      <c r="AR85" s="101">
        <v>1500000</v>
      </c>
      <c r="AS85" t="s">
        <v>124</v>
      </c>
      <c r="AT85" t="s">
        <v>962</v>
      </c>
      <c r="AU85" t="s">
        <v>963</v>
      </c>
      <c r="AV85" t="s">
        <v>304</v>
      </c>
      <c r="AW85" t="s">
        <v>964</v>
      </c>
      <c r="AX85">
        <v>0</v>
      </c>
      <c r="AY85" t="s">
        <v>122</v>
      </c>
      <c r="AZ85" t="s">
        <v>50</v>
      </c>
      <c r="BA85" t="s">
        <v>965</v>
      </c>
      <c r="BB85" t="s">
        <v>966</v>
      </c>
      <c r="BC85" t="s">
        <v>28</v>
      </c>
      <c r="BD85" t="s">
        <v>40</v>
      </c>
      <c r="BE85" t="s">
        <v>28</v>
      </c>
      <c r="BF85" t="s">
        <v>40</v>
      </c>
      <c r="BG85" t="s">
        <v>28</v>
      </c>
      <c r="BH85" t="s">
        <v>40</v>
      </c>
      <c r="BI85" t="s">
        <v>28</v>
      </c>
      <c r="BJ85">
        <v>999</v>
      </c>
      <c r="BK85" t="s">
        <v>28</v>
      </c>
      <c r="BL85" t="s">
        <v>40</v>
      </c>
      <c r="BM85" t="s">
        <v>28</v>
      </c>
      <c r="BN85" t="s">
        <v>40</v>
      </c>
      <c r="BO85" t="s">
        <v>964</v>
      </c>
      <c r="BP85" t="s">
        <v>967</v>
      </c>
      <c r="BQ85" t="s">
        <v>28</v>
      </c>
      <c r="BR85" t="s">
        <v>40</v>
      </c>
      <c r="BS85" t="s">
        <v>28</v>
      </c>
      <c r="BT85" t="s">
        <v>40</v>
      </c>
      <c r="BU85" t="s">
        <v>28</v>
      </c>
      <c r="BV85" t="s">
        <v>40</v>
      </c>
      <c r="BW85" t="s">
        <v>28</v>
      </c>
      <c r="BX85" t="s">
        <v>40</v>
      </c>
      <c r="BY85" t="s">
        <v>28</v>
      </c>
      <c r="BZ85" t="s">
        <v>40</v>
      </c>
      <c r="CA85" t="s">
        <v>198</v>
      </c>
      <c r="CB85" t="s">
        <v>37</v>
      </c>
      <c r="CC85">
        <v>910</v>
      </c>
      <c r="CD85" t="s">
        <v>30</v>
      </c>
      <c r="CE85" t="s">
        <v>968</v>
      </c>
      <c r="CF85">
        <v>0</v>
      </c>
      <c r="CG85" t="s">
        <v>99</v>
      </c>
      <c r="CH85">
        <v>1</v>
      </c>
      <c r="CI85" s="99">
        <v>2039.09</v>
      </c>
      <c r="CJ85" s="93">
        <v>43037</v>
      </c>
      <c r="CK85" s="99">
        <v>2039.09</v>
      </c>
      <c r="CL85" t="s">
        <v>574</v>
      </c>
      <c r="CM85" t="s">
        <v>574</v>
      </c>
      <c r="CN85" t="s">
        <v>53</v>
      </c>
      <c r="CO85" t="s">
        <v>920</v>
      </c>
      <c r="CP85" t="s">
        <v>574</v>
      </c>
      <c r="CQ85" t="s">
        <v>574</v>
      </c>
      <c r="CR85" t="s">
        <v>574</v>
      </c>
      <c r="CS85" t="s">
        <v>574</v>
      </c>
      <c r="CT85" t="s">
        <v>574</v>
      </c>
      <c r="CU85" t="s">
        <v>574</v>
      </c>
      <c r="CV85" t="s">
        <v>574</v>
      </c>
      <c r="CW85" t="s">
        <v>574</v>
      </c>
      <c r="CX85" t="s">
        <v>574</v>
      </c>
      <c r="CY85" t="s">
        <v>574</v>
      </c>
      <c r="CZ85" t="s">
        <v>574</v>
      </c>
      <c r="DA85" t="s">
        <v>574</v>
      </c>
      <c r="DB85" t="s">
        <v>574</v>
      </c>
      <c r="DC85" t="s">
        <v>574</v>
      </c>
      <c r="DD85">
        <v>0</v>
      </c>
      <c r="DE85">
        <v>50000</v>
      </c>
      <c r="DF85">
        <v>50000</v>
      </c>
      <c r="DG85" t="s">
        <v>970</v>
      </c>
      <c r="DH85">
        <v>0</v>
      </c>
      <c r="DI85" s="99">
        <v>0</v>
      </c>
      <c r="DJ85" s="99">
        <v>0</v>
      </c>
      <c r="DK85" s="99">
        <v>0</v>
      </c>
      <c r="DL85" s="99">
        <v>125</v>
      </c>
      <c r="DM85" s="99">
        <v>0</v>
      </c>
      <c r="DN85" s="99">
        <v>0</v>
      </c>
      <c r="DO85" s="99">
        <v>0</v>
      </c>
      <c r="DP85" s="99">
        <v>0</v>
      </c>
      <c r="DT85" s="100" t="s">
        <v>46</v>
      </c>
    </row>
    <row r="86" spans="1:124" x14ac:dyDescent="0.3">
      <c r="A86" s="92">
        <v>52020085</v>
      </c>
      <c r="B86">
        <v>2020085</v>
      </c>
      <c r="C86" t="s">
        <v>1306</v>
      </c>
      <c r="D86">
        <v>2779</v>
      </c>
      <c r="E86" t="s">
        <v>1307</v>
      </c>
      <c r="F86" t="s">
        <v>1308</v>
      </c>
      <c r="G86" t="s">
        <v>515</v>
      </c>
      <c r="H86" t="s">
        <v>590</v>
      </c>
      <c r="I86" t="s">
        <v>954</v>
      </c>
      <c r="J86" t="s">
        <v>955</v>
      </c>
      <c r="K86">
        <v>1</v>
      </c>
      <c r="L86" t="s">
        <v>956</v>
      </c>
      <c r="M86" t="s">
        <v>957</v>
      </c>
      <c r="N86" t="s">
        <v>958</v>
      </c>
      <c r="O86" t="s">
        <v>959</v>
      </c>
      <c r="P86">
        <v>0</v>
      </c>
      <c r="Q86" t="s">
        <v>27</v>
      </c>
      <c r="R86" t="s">
        <v>45</v>
      </c>
      <c r="S86" s="93" t="s">
        <v>960</v>
      </c>
      <c r="T86" t="s">
        <v>961</v>
      </c>
      <c r="U86" s="93">
        <v>26678</v>
      </c>
      <c r="V86" t="s">
        <v>27</v>
      </c>
      <c r="W86" t="s">
        <v>45</v>
      </c>
      <c r="X86">
        <v>0</v>
      </c>
      <c r="Y86">
        <v>0</v>
      </c>
      <c r="Z86" s="93">
        <v>42244</v>
      </c>
      <c r="AA86">
        <v>1000</v>
      </c>
      <c r="AB86">
        <v>1000</v>
      </c>
      <c r="AC86">
        <v>0</v>
      </c>
      <c r="AD86" s="103" t="s">
        <v>27</v>
      </c>
      <c r="AE86">
        <v>0</v>
      </c>
      <c r="AF86">
        <v>0</v>
      </c>
      <c r="AG86">
        <v>0</v>
      </c>
      <c r="AH86">
        <v>0</v>
      </c>
      <c r="AI86">
        <v>2</v>
      </c>
      <c r="AJ86">
        <v>2</v>
      </c>
      <c r="AK86">
        <v>0</v>
      </c>
      <c r="AL86">
        <v>1</v>
      </c>
      <c r="AM86">
        <v>5</v>
      </c>
      <c r="AN86" s="97">
        <v>2086</v>
      </c>
      <c r="AO86" t="s">
        <v>40</v>
      </c>
      <c r="AP86" t="s">
        <v>28</v>
      </c>
      <c r="AQ86" t="s">
        <v>40</v>
      </c>
      <c r="AR86" s="101">
        <v>1800000</v>
      </c>
      <c r="AS86" t="s">
        <v>124</v>
      </c>
      <c r="AT86" t="s">
        <v>962</v>
      </c>
      <c r="AU86" t="s">
        <v>963</v>
      </c>
      <c r="AV86" t="s">
        <v>304</v>
      </c>
      <c r="AW86" t="s">
        <v>964</v>
      </c>
      <c r="AX86">
        <v>0</v>
      </c>
      <c r="AY86" t="s">
        <v>124</v>
      </c>
      <c r="AZ86" t="s">
        <v>962</v>
      </c>
      <c r="BA86" t="s">
        <v>1108</v>
      </c>
      <c r="BB86" t="s">
        <v>1109</v>
      </c>
      <c r="BC86" t="s">
        <v>28</v>
      </c>
      <c r="BD86" t="s">
        <v>40</v>
      </c>
      <c r="BE86" t="s">
        <v>28</v>
      </c>
      <c r="BF86" t="s">
        <v>40</v>
      </c>
      <c r="BG86" t="s">
        <v>28</v>
      </c>
      <c r="BH86" t="s">
        <v>40</v>
      </c>
      <c r="BI86" t="s">
        <v>28</v>
      </c>
      <c r="BJ86">
        <v>999</v>
      </c>
      <c r="BK86" t="s">
        <v>28</v>
      </c>
      <c r="BL86" t="s">
        <v>40</v>
      </c>
      <c r="BM86" t="s">
        <v>28</v>
      </c>
      <c r="BN86" t="s">
        <v>40</v>
      </c>
      <c r="BO86" t="s">
        <v>964</v>
      </c>
      <c r="BP86" t="s">
        <v>967</v>
      </c>
      <c r="BQ86" t="s">
        <v>28</v>
      </c>
      <c r="BR86" t="s">
        <v>40</v>
      </c>
      <c r="BS86" t="s">
        <v>28</v>
      </c>
      <c r="BT86" t="s">
        <v>40</v>
      </c>
      <c r="BU86" t="s">
        <v>28</v>
      </c>
      <c r="BV86" t="s">
        <v>40</v>
      </c>
      <c r="BW86" t="s">
        <v>28</v>
      </c>
      <c r="BX86" t="s">
        <v>40</v>
      </c>
      <c r="BY86" t="s">
        <v>28</v>
      </c>
      <c r="BZ86" t="s">
        <v>40</v>
      </c>
      <c r="CA86" t="s">
        <v>198</v>
      </c>
      <c r="CB86" t="s">
        <v>37</v>
      </c>
      <c r="CC86">
        <v>864</v>
      </c>
      <c r="CD86" t="s">
        <v>30</v>
      </c>
      <c r="CE86" t="s">
        <v>968</v>
      </c>
      <c r="CF86">
        <v>0</v>
      </c>
      <c r="CG86" t="s">
        <v>99</v>
      </c>
      <c r="CH86">
        <v>1</v>
      </c>
      <c r="CI86" s="99">
        <v>2716.36</v>
      </c>
      <c r="CJ86" s="93">
        <v>42244</v>
      </c>
      <c r="CK86" s="99">
        <v>2716.36</v>
      </c>
      <c r="CL86" t="s">
        <v>574</v>
      </c>
      <c r="CM86" t="s">
        <v>574</v>
      </c>
      <c r="CN86" t="s">
        <v>574</v>
      </c>
      <c r="CO86" t="s">
        <v>574</v>
      </c>
      <c r="CP86" t="s">
        <v>574</v>
      </c>
      <c r="CQ86" t="s">
        <v>574</v>
      </c>
      <c r="CR86" t="s">
        <v>574</v>
      </c>
      <c r="CS86" t="s">
        <v>574</v>
      </c>
      <c r="CT86" t="s">
        <v>574</v>
      </c>
      <c r="CU86" t="s">
        <v>574</v>
      </c>
      <c r="CV86" t="s">
        <v>574</v>
      </c>
      <c r="CW86" t="s">
        <v>574</v>
      </c>
      <c r="CX86" t="s">
        <v>574</v>
      </c>
      <c r="CY86" t="s">
        <v>574</v>
      </c>
      <c r="CZ86" t="s">
        <v>574</v>
      </c>
      <c r="DA86" t="s">
        <v>574</v>
      </c>
      <c r="DB86" t="s">
        <v>574</v>
      </c>
      <c r="DC86" t="s">
        <v>574</v>
      </c>
      <c r="DD86">
        <v>0</v>
      </c>
      <c r="DE86" t="s">
        <v>970</v>
      </c>
      <c r="DF86">
        <v>0</v>
      </c>
      <c r="DG86" t="s">
        <v>970</v>
      </c>
      <c r="DH86">
        <v>0</v>
      </c>
      <c r="DI86" s="99">
        <v>0</v>
      </c>
      <c r="DJ86" s="99">
        <v>0</v>
      </c>
      <c r="DK86" s="99">
        <v>0</v>
      </c>
      <c r="DL86" s="99">
        <v>0</v>
      </c>
      <c r="DM86" s="99">
        <v>0</v>
      </c>
      <c r="DN86" s="99">
        <v>0</v>
      </c>
      <c r="DO86" s="99">
        <v>0</v>
      </c>
      <c r="DP86" s="99">
        <v>0</v>
      </c>
      <c r="DT86" s="100" t="s">
        <v>46</v>
      </c>
    </row>
    <row r="87" spans="1:124" x14ac:dyDescent="0.3">
      <c r="A87" s="92">
        <v>52020086</v>
      </c>
      <c r="B87">
        <v>2020086</v>
      </c>
      <c r="C87" t="s">
        <v>1309</v>
      </c>
      <c r="D87">
        <v>2742</v>
      </c>
      <c r="E87" t="s">
        <v>1310</v>
      </c>
      <c r="F87" t="s">
        <v>1311</v>
      </c>
      <c r="G87" t="s">
        <v>1312</v>
      </c>
      <c r="H87" t="s">
        <v>590</v>
      </c>
      <c r="I87" t="s">
        <v>954</v>
      </c>
      <c r="J87" t="s">
        <v>955</v>
      </c>
      <c r="K87">
        <v>1</v>
      </c>
      <c r="L87" t="s">
        <v>956</v>
      </c>
      <c r="M87" t="s">
        <v>957</v>
      </c>
      <c r="N87" t="s">
        <v>958</v>
      </c>
      <c r="O87" t="s">
        <v>959</v>
      </c>
      <c r="P87">
        <v>0</v>
      </c>
      <c r="Q87" t="s">
        <v>27</v>
      </c>
      <c r="R87" t="s">
        <v>45</v>
      </c>
      <c r="S87" s="93" t="s">
        <v>960</v>
      </c>
      <c r="T87" t="s">
        <v>961</v>
      </c>
      <c r="U87" s="93">
        <v>30497</v>
      </c>
      <c r="V87" t="s">
        <v>27</v>
      </c>
      <c r="W87" t="s">
        <v>45</v>
      </c>
      <c r="X87">
        <v>0</v>
      </c>
      <c r="Y87">
        <v>0</v>
      </c>
      <c r="Z87" s="93">
        <v>44667</v>
      </c>
      <c r="AA87" t="s">
        <v>975</v>
      </c>
      <c r="AB87">
        <v>0</v>
      </c>
      <c r="AC87">
        <v>0</v>
      </c>
      <c r="AD87" s="103" t="s">
        <v>27</v>
      </c>
      <c r="AE87">
        <v>0</v>
      </c>
      <c r="AF87">
        <v>0</v>
      </c>
      <c r="AG87">
        <v>0</v>
      </c>
      <c r="AH87">
        <v>0</v>
      </c>
      <c r="AI87">
        <v>1</v>
      </c>
      <c r="AJ87">
        <v>1</v>
      </c>
      <c r="AK87">
        <v>0</v>
      </c>
      <c r="AL87">
        <v>2</v>
      </c>
      <c r="AM87">
        <v>5</v>
      </c>
      <c r="AN87" s="97">
        <v>2062</v>
      </c>
      <c r="AO87" t="s">
        <v>40</v>
      </c>
      <c r="AP87" t="s">
        <v>28</v>
      </c>
      <c r="AQ87" t="s">
        <v>40</v>
      </c>
      <c r="AR87" s="101">
        <v>2600000</v>
      </c>
      <c r="AS87" t="s">
        <v>662</v>
      </c>
      <c r="AT87" t="s">
        <v>1018</v>
      </c>
      <c r="AU87" t="s">
        <v>963</v>
      </c>
      <c r="AV87" t="s">
        <v>304</v>
      </c>
      <c r="AW87" t="s">
        <v>964</v>
      </c>
      <c r="AX87">
        <v>0</v>
      </c>
      <c r="AY87" t="s">
        <v>124</v>
      </c>
      <c r="AZ87" t="s">
        <v>962</v>
      </c>
      <c r="BA87" t="s">
        <v>965</v>
      </c>
      <c r="BB87" t="s">
        <v>966</v>
      </c>
      <c r="BC87" t="s">
        <v>28</v>
      </c>
      <c r="BD87" t="s">
        <v>40</v>
      </c>
      <c r="BE87" t="s">
        <v>28</v>
      </c>
      <c r="BF87" t="s">
        <v>40</v>
      </c>
      <c r="BG87" t="s">
        <v>28</v>
      </c>
      <c r="BH87" t="s">
        <v>40</v>
      </c>
      <c r="BI87" t="s">
        <v>28</v>
      </c>
      <c r="BJ87">
        <v>999</v>
      </c>
      <c r="BK87" t="s">
        <v>28</v>
      </c>
      <c r="BL87" t="s">
        <v>40</v>
      </c>
      <c r="BM87" t="s">
        <v>28</v>
      </c>
      <c r="BN87" t="s">
        <v>40</v>
      </c>
      <c r="BO87" t="s">
        <v>964</v>
      </c>
      <c r="BP87" t="s">
        <v>967</v>
      </c>
      <c r="BQ87" t="s">
        <v>28</v>
      </c>
      <c r="BR87" t="s">
        <v>40</v>
      </c>
      <c r="BS87" t="s">
        <v>28</v>
      </c>
      <c r="BT87" t="s">
        <v>40</v>
      </c>
      <c r="BU87" t="s">
        <v>28</v>
      </c>
      <c r="BV87" t="s">
        <v>40</v>
      </c>
      <c r="BW87" t="s">
        <v>28</v>
      </c>
      <c r="BX87" t="s">
        <v>40</v>
      </c>
      <c r="BY87" t="s">
        <v>28</v>
      </c>
      <c r="BZ87" t="s">
        <v>40</v>
      </c>
      <c r="CA87" t="s">
        <v>198</v>
      </c>
      <c r="CB87" t="s">
        <v>37</v>
      </c>
      <c r="CC87">
        <v>863</v>
      </c>
      <c r="CD87" t="s">
        <v>30</v>
      </c>
      <c r="CE87" t="s">
        <v>968</v>
      </c>
      <c r="CF87">
        <v>0</v>
      </c>
      <c r="CG87" t="s">
        <v>99</v>
      </c>
      <c r="CH87">
        <v>1</v>
      </c>
      <c r="CI87" s="99">
        <v>1834.55</v>
      </c>
      <c r="CJ87" s="93">
        <v>44667</v>
      </c>
      <c r="CK87" s="99">
        <v>1834.55</v>
      </c>
      <c r="CL87" t="s">
        <v>574</v>
      </c>
      <c r="CM87" t="s">
        <v>574</v>
      </c>
      <c r="CN87" t="s">
        <v>574</v>
      </c>
      <c r="CO87" t="s">
        <v>574</v>
      </c>
      <c r="CP87" t="s">
        <v>574</v>
      </c>
      <c r="CQ87" t="s">
        <v>574</v>
      </c>
      <c r="CR87" t="s">
        <v>574</v>
      </c>
      <c r="CS87" t="s">
        <v>574</v>
      </c>
      <c r="CT87" t="s">
        <v>574</v>
      </c>
      <c r="CU87" t="s">
        <v>574</v>
      </c>
      <c r="CV87" t="s">
        <v>574</v>
      </c>
      <c r="CW87" t="s">
        <v>574</v>
      </c>
      <c r="CX87" t="s">
        <v>574</v>
      </c>
      <c r="CY87" t="s">
        <v>574</v>
      </c>
      <c r="CZ87" t="s">
        <v>574</v>
      </c>
      <c r="DA87" t="s">
        <v>574</v>
      </c>
      <c r="DB87" t="s">
        <v>574</v>
      </c>
      <c r="DC87" t="s">
        <v>574</v>
      </c>
      <c r="DD87">
        <v>0</v>
      </c>
      <c r="DE87" t="s">
        <v>970</v>
      </c>
      <c r="DF87">
        <v>0</v>
      </c>
      <c r="DG87" t="s">
        <v>970</v>
      </c>
      <c r="DH87">
        <v>0</v>
      </c>
      <c r="DI87" s="99">
        <v>0</v>
      </c>
      <c r="DJ87" s="99">
        <v>0</v>
      </c>
      <c r="DK87" s="99">
        <v>0</v>
      </c>
      <c r="DL87" s="99">
        <v>0</v>
      </c>
      <c r="DM87" s="99">
        <v>0</v>
      </c>
      <c r="DN87" s="99">
        <v>0</v>
      </c>
      <c r="DO87" s="99">
        <v>0</v>
      </c>
      <c r="DP87" s="99">
        <v>0</v>
      </c>
      <c r="DT87" s="100" t="s">
        <v>46</v>
      </c>
    </row>
    <row r="88" spans="1:124" x14ac:dyDescent="0.3">
      <c r="A88" s="92">
        <v>52020087</v>
      </c>
      <c r="B88">
        <v>2020087</v>
      </c>
      <c r="C88" t="s">
        <v>1313</v>
      </c>
      <c r="D88">
        <v>2101</v>
      </c>
      <c r="E88" t="s">
        <v>1314</v>
      </c>
      <c r="F88" t="s">
        <v>1315</v>
      </c>
      <c r="G88" t="s">
        <v>1316</v>
      </c>
      <c r="H88" t="s">
        <v>590</v>
      </c>
      <c r="I88" t="s">
        <v>954</v>
      </c>
      <c r="J88" t="s">
        <v>955</v>
      </c>
      <c r="K88">
        <v>1</v>
      </c>
      <c r="L88" t="s">
        <v>956</v>
      </c>
      <c r="M88" t="s">
        <v>957</v>
      </c>
      <c r="N88" t="s">
        <v>958</v>
      </c>
      <c r="O88" t="s">
        <v>959</v>
      </c>
      <c r="P88">
        <v>0</v>
      </c>
      <c r="Q88" t="s">
        <v>27</v>
      </c>
      <c r="R88" t="s">
        <v>45</v>
      </c>
      <c r="S88" s="93" t="s">
        <v>960</v>
      </c>
      <c r="T88" t="s">
        <v>961</v>
      </c>
      <c r="U88" s="93">
        <v>36640</v>
      </c>
      <c r="V88" t="s">
        <v>27</v>
      </c>
      <c r="W88" t="s">
        <v>45</v>
      </c>
      <c r="X88">
        <v>0</v>
      </c>
      <c r="Y88">
        <v>0</v>
      </c>
      <c r="Z88" s="93">
        <v>42050</v>
      </c>
      <c r="AA88" t="s">
        <v>975</v>
      </c>
      <c r="AB88">
        <v>0</v>
      </c>
      <c r="AC88">
        <v>0</v>
      </c>
      <c r="AD88" s="103" t="s">
        <v>27</v>
      </c>
      <c r="AE88">
        <v>0</v>
      </c>
      <c r="AF88">
        <v>0</v>
      </c>
      <c r="AG88">
        <v>0</v>
      </c>
      <c r="AH88">
        <v>0</v>
      </c>
      <c r="AI88">
        <v>0</v>
      </c>
      <c r="AJ88">
        <v>0</v>
      </c>
      <c r="AK88">
        <v>0</v>
      </c>
      <c r="AL88">
        <v>1</v>
      </c>
      <c r="AM88">
        <v>5</v>
      </c>
      <c r="AN88" s="97">
        <v>2055</v>
      </c>
      <c r="AO88" t="s">
        <v>40</v>
      </c>
      <c r="AP88" t="s">
        <v>28</v>
      </c>
      <c r="AQ88" t="s">
        <v>40</v>
      </c>
      <c r="AR88" s="101">
        <v>2700000</v>
      </c>
      <c r="AS88" t="s">
        <v>122</v>
      </c>
      <c r="AT88" t="s">
        <v>50</v>
      </c>
      <c r="AU88" t="s">
        <v>963</v>
      </c>
      <c r="AV88" t="s">
        <v>304</v>
      </c>
      <c r="AW88" t="s">
        <v>964</v>
      </c>
      <c r="AX88">
        <v>0</v>
      </c>
      <c r="AY88" t="s">
        <v>124</v>
      </c>
      <c r="AZ88" t="s">
        <v>962</v>
      </c>
      <c r="BA88" t="s">
        <v>70</v>
      </c>
      <c r="BB88" t="s">
        <v>1116</v>
      </c>
      <c r="BC88" t="s">
        <v>28</v>
      </c>
      <c r="BD88" t="s">
        <v>40</v>
      </c>
      <c r="BE88" t="s">
        <v>28</v>
      </c>
      <c r="BF88" t="s">
        <v>40</v>
      </c>
      <c r="BG88" t="s">
        <v>28</v>
      </c>
      <c r="BH88" t="s">
        <v>40</v>
      </c>
      <c r="BI88" t="s">
        <v>28</v>
      </c>
      <c r="BJ88">
        <v>999</v>
      </c>
      <c r="BK88" t="s">
        <v>28</v>
      </c>
      <c r="BL88" t="s">
        <v>40</v>
      </c>
      <c r="BM88" t="s">
        <v>28</v>
      </c>
      <c r="BN88" t="s">
        <v>40</v>
      </c>
      <c r="BO88" t="s">
        <v>964</v>
      </c>
      <c r="BP88" t="s">
        <v>967</v>
      </c>
      <c r="BQ88" t="s">
        <v>28</v>
      </c>
      <c r="BR88" t="s">
        <v>40</v>
      </c>
      <c r="BS88" t="s">
        <v>28</v>
      </c>
      <c r="BT88" t="s">
        <v>40</v>
      </c>
      <c r="BU88" t="s">
        <v>28</v>
      </c>
      <c r="BV88" t="s">
        <v>40</v>
      </c>
      <c r="BW88" t="s">
        <v>28</v>
      </c>
      <c r="BX88" t="s">
        <v>40</v>
      </c>
      <c r="BY88" t="s">
        <v>28</v>
      </c>
      <c r="BZ88" t="s">
        <v>40</v>
      </c>
      <c r="CA88" t="s">
        <v>198</v>
      </c>
      <c r="CB88" t="s">
        <v>37</v>
      </c>
      <c r="CC88">
        <v>871</v>
      </c>
      <c r="CD88" t="s">
        <v>30</v>
      </c>
      <c r="CE88" t="s">
        <v>968</v>
      </c>
      <c r="CF88">
        <v>0</v>
      </c>
      <c r="CG88" t="s">
        <v>99</v>
      </c>
      <c r="CH88">
        <v>1</v>
      </c>
      <c r="CI88" s="99">
        <v>2656.36</v>
      </c>
      <c r="CJ88" s="93">
        <v>42050</v>
      </c>
      <c r="CK88" s="99">
        <v>2656.36</v>
      </c>
      <c r="CL88" t="s">
        <v>574</v>
      </c>
      <c r="CM88" t="s">
        <v>574</v>
      </c>
      <c r="CN88" t="s">
        <v>574</v>
      </c>
      <c r="CO88" t="s">
        <v>574</v>
      </c>
      <c r="CP88" t="s">
        <v>574</v>
      </c>
      <c r="CQ88" t="s">
        <v>574</v>
      </c>
      <c r="CR88" t="s">
        <v>574</v>
      </c>
      <c r="CS88" t="s">
        <v>574</v>
      </c>
      <c r="CT88" t="s">
        <v>574</v>
      </c>
      <c r="CU88" t="s">
        <v>574</v>
      </c>
      <c r="CV88" t="s">
        <v>574</v>
      </c>
      <c r="CW88" t="s">
        <v>574</v>
      </c>
      <c r="CX88" t="s">
        <v>574</v>
      </c>
      <c r="CY88" t="s">
        <v>574</v>
      </c>
      <c r="CZ88" t="s">
        <v>574</v>
      </c>
      <c r="DA88" t="s">
        <v>574</v>
      </c>
      <c r="DB88" t="s">
        <v>574</v>
      </c>
      <c r="DC88" t="s">
        <v>574</v>
      </c>
      <c r="DD88">
        <v>0</v>
      </c>
      <c r="DE88" t="s">
        <v>970</v>
      </c>
      <c r="DF88">
        <v>0</v>
      </c>
      <c r="DG88" t="s">
        <v>970</v>
      </c>
      <c r="DH88">
        <v>0</v>
      </c>
      <c r="DI88" s="99">
        <v>0</v>
      </c>
      <c r="DJ88" s="99">
        <v>0</v>
      </c>
      <c r="DK88" s="99">
        <v>0</v>
      </c>
      <c r="DL88" s="99">
        <v>0</v>
      </c>
      <c r="DM88" s="99">
        <v>0</v>
      </c>
      <c r="DN88" s="99">
        <v>0</v>
      </c>
      <c r="DO88" s="99">
        <v>0</v>
      </c>
      <c r="DP88" s="99">
        <v>0</v>
      </c>
      <c r="DT88" s="100" t="s">
        <v>46</v>
      </c>
    </row>
    <row r="89" spans="1:124" x14ac:dyDescent="0.3">
      <c r="A89" s="92">
        <v>52020088</v>
      </c>
      <c r="B89">
        <v>2020088</v>
      </c>
      <c r="C89" t="s">
        <v>1317</v>
      </c>
      <c r="D89">
        <v>2995</v>
      </c>
      <c r="E89" t="s">
        <v>1318</v>
      </c>
      <c r="F89" t="s">
        <v>1319</v>
      </c>
      <c r="G89" t="s">
        <v>1320</v>
      </c>
      <c r="H89" t="s">
        <v>590</v>
      </c>
      <c r="I89" t="s">
        <v>954</v>
      </c>
      <c r="J89" t="s">
        <v>955</v>
      </c>
      <c r="K89">
        <v>1</v>
      </c>
      <c r="L89" t="s">
        <v>956</v>
      </c>
      <c r="M89" t="s">
        <v>957</v>
      </c>
      <c r="N89" t="s">
        <v>958</v>
      </c>
      <c r="O89" t="s">
        <v>959</v>
      </c>
      <c r="P89">
        <v>0</v>
      </c>
      <c r="Q89" t="s">
        <v>27</v>
      </c>
      <c r="R89" t="s">
        <v>45</v>
      </c>
      <c r="S89" s="93" t="s">
        <v>960</v>
      </c>
      <c r="T89" t="s">
        <v>961</v>
      </c>
      <c r="U89" s="93">
        <v>28548</v>
      </c>
      <c r="V89" t="s">
        <v>27</v>
      </c>
      <c r="W89" t="s">
        <v>45</v>
      </c>
      <c r="X89">
        <v>0</v>
      </c>
      <c r="Y89">
        <v>0</v>
      </c>
      <c r="Z89" s="93">
        <v>42692</v>
      </c>
      <c r="AA89">
        <v>1000</v>
      </c>
      <c r="AB89">
        <v>1000</v>
      </c>
      <c r="AC89">
        <v>0</v>
      </c>
      <c r="AD89" s="103" t="s">
        <v>27</v>
      </c>
      <c r="AE89">
        <v>0</v>
      </c>
      <c r="AF89">
        <v>0</v>
      </c>
      <c r="AG89">
        <v>0</v>
      </c>
      <c r="AH89">
        <v>0</v>
      </c>
      <c r="AI89">
        <v>2</v>
      </c>
      <c r="AJ89">
        <v>2</v>
      </c>
      <c r="AK89">
        <v>0</v>
      </c>
      <c r="AL89">
        <v>1</v>
      </c>
      <c r="AM89">
        <v>5</v>
      </c>
      <c r="AN89" s="97">
        <v>2160</v>
      </c>
      <c r="AO89" t="s">
        <v>40</v>
      </c>
      <c r="AP89" t="s">
        <v>28</v>
      </c>
      <c r="AQ89" t="s">
        <v>40</v>
      </c>
      <c r="AR89" s="101">
        <v>2700000</v>
      </c>
      <c r="AS89" t="s">
        <v>664</v>
      </c>
      <c r="AT89" t="s">
        <v>1027</v>
      </c>
      <c r="AU89" t="s">
        <v>963</v>
      </c>
      <c r="AV89" t="s">
        <v>304</v>
      </c>
      <c r="AW89" t="s">
        <v>964</v>
      </c>
      <c r="AX89">
        <v>0</v>
      </c>
      <c r="AY89" t="s">
        <v>124</v>
      </c>
      <c r="AZ89" t="s">
        <v>962</v>
      </c>
      <c r="BA89" t="s">
        <v>965</v>
      </c>
      <c r="BB89" t="s">
        <v>966</v>
      </c>
      <c r="BC89" t="s">
        <v>28</v>
      </c>
      <c r="BD89" t="s">
        <v>40</v>
      </c>
      <c r="BE89" t="s">
        <v>28</v>
      </c>
      <c r="BF89" t="s">
        <v>40</v>
      </c>
      <c r="BG89" t="s">
        <v>28</v>
      </c>
      <c r="BH89" t="s">
        <v>40</v>
      </c>
      <c r="BI89" t="s">
        <v>28</v>
      </c>
      <c r="BJ89">
        <v>999</v>
      </c>
      <c r="BK89" t="s">
        <v>28</v>
      </c>
      <c r="BL89" t="s">
        <v>40</v>
      </c>
      <c r="BM89" t="s">
        <v>28</v>
      </c>
      <c r="BN89" t="s">
        <v>40</v>
      </c>
      <c r="BO89" t="s">
        <v>964</v>
      </c>
      <c r="BP89" t="s">
        <v>967</v>
      </c>
      <c r="BQ89" t="s">
        <v>28</v>
      </c>
      <c r="BR89" t="s">
        <v>40</v>
      </c>
      <c r="BS89" t="s">
        <v>28</v>
      </c>
      <c r="BT89" t="s">
        <v>40</v>
      </c>
      <c r="BU89" t="s">
        <v>28</v>
      </c>
      <c r="BV89" t="s">
        <v>40</v>
      </c>
      <c r="BW89" t="s">
        <v>28</v>
      </c>
      <c r="BX89" t="s">
        <v>40</v>
      </c>
      <c r="BY89" t="s">
        <v>28</v>
      </c>
      <c r="BZ89" t="s">
        <v>40</v>
      </c>
      <c r="CA89" t="s">
        <v>198</v>
      </c>
      <c r="CB89" t="s">
        <v>37</v>
      </c>
      <c r="CC89">
        <v>869</v>
      </c>
      <c r="CD89" t="s">
        <v>30</v>
      </c>
      <c r="CE89" t="s">
        <v>968</v>
      </c>
      <c r="CF89">
        <v>0</v>
      </c>
      <c r="CG89" t="s">
        <v>99</v>
      </c>
      <c r="CH89">
        <v>1</v>
      </c>
      <c r="CI89" s="99">
        <v>1341.82</v>
      </c>
      <c r="CJ89" s="93">
        <v>42692</v>
      </c>
      <c r="CK89" s="99">
        <v>1341.82</v>
      </c>
      <c r="CL89" t="s">
        <v>574</v>
      </c>
      <c r="CM89" t="s">
        <v>574</v>
      </c>
      <c r="CN89" t="s">
        <v>574</v>
      </c>
      <c r="CO89" t="s">
        <v>574</v>
      </c>
      <c r="CP89" t="s">
        <v>574</v>
      </c>
      <c r="CQ89" t="s">
        <v>574</v>
      </c>
      <c r="CR89" t="s">
        <v>574</v>
      </c>
      <c r="CS89" t="s">
        <v>574</v>
      </c>
      <c r="CT89" t="s">
        <v>574</v>
      </c>
      <c r="CU89" t="s">
        <v>574</v>
      </c>
      <c r="CV89" t="s">
        <v>574</v>
      </c>
      <c r="CW89" t="s">
        <v>574</v>
      </c>
      <c r="CX89" t="s">
        <v>574</v>
      </c>
      <c r="CY89" t="s">
        <v>574</v>
      </c>
      <c r="CZ89" t="s">
        <v>574</v>
      </c>
      <c r="DA89" t="s">
        <v>574</v>
      </c>
      <c r="DB89" t="s">
        <v>574</v>
      </c>
      <c r="DC89" t="s">
        <v>574</v>
      </c>
      <c r="DD89">
        <v>0</v>
      </c>
      <c r="DE89" t="s">
        <v>970</v>
      </c>
      <c r="DF89">
        <v>0</v>
      </c>
      <c r="DG89" t="s">
        <v>970</v>
      </c>
      <c r="DH89">
        <v>0</v>
      </c>
      <c r="DI89" s="99">
        <v>0</v>
      </c>
      <c r="DJ89" s="99">
        <v>0</v>
      </c>
      <c r="DK89" s="99">
        <v>0</v>
      </c>
      <c r="DL89" s="99">
        <v>0</v>
      </c>
      <c r="DM89" s="99">
        <v>0</v>
      </c>
      <c r="DN89" s="99">
        <v>0</v>
      </c>
      <c r="DO89" s="99">
        <v>0</v>
      </c>
      <c r="DP89" s="99">
        <v>0</v>
      </c>
      <c r="DT89" s="100" t="s">
        <v>46</v>
      </c>
    </row>
    <row r="90" spans="1:124" x14ac:dyDescent="0.3">
      <c r="A90" s="92">
        <v>52020089</v>
      </c>
      <c r="B90">
        <v>2020089</v>
      </c>
      <c r="C90" t="s">
        <v>1321</v>
      </c>
      <c r="D90">
        <v>3012</v>
      </c>
      <c r="E90" t="s">
        <v>1322</v>
      </c>
      <c r="F90" t="s">
        <v>1323</v>
      </c>
      <c r="G90" t="s">
        <v>1324</v>
      </c>
      <c r="H90" t="s">
        <v>590</v>
      </c>
      <c r="I90" t="s">
        <v>954</v>
      </c>
      <c r="J90" t="s">
        <v>955</v>
      </c>
      <c r="K90">
        <v>1</v>
      </c>
      <c r="L90" t="s">
        <v>956</v>
      </c>
      <c r="M90" t="s">
        <v>957</v>
      </c>
      <c r="N90" t="s">
        <v>958</v>
      </c>
      <c r="O90" t="s">
        <v>959</v>
      </c>
      <c r="P90">
        <v>0</v>
      </c>
      <c r="Q90" t="s">
        <v>27</v>
      </c>
      <c r="R90" t="s">
        <v>45</v>
      </c>
      <c r="S90" s="93" t="s">
        <v>960</v>
      </c>
      <c r="T90" t="s">
        <v>961</v>
      </c>
      <c r="U90" s="93">
        <v>25309</v>
      </c>
      <c r="V90" t="s">
        <v>27</v>
      </c>
      <c r="W90" t="s">
        <v>45</v>
      </c>
      <c r="X90">
        <v>0</v>
      </c>
      <c r="Y90">
        <v>0</v>
      </c>
      <c r="Z90" s="93">
        <v>41837</v>
      </c>
      <c r="AA90" t="s">
        <v>975</v>
      </c>
      <c r="AB90">
        <v>0</v>
      </c>
      <c r="AC90">
        <v>0</v>
      </c>
      <c r="AD90" s="103" t="s">
        <v>27</v>
      </c>
      <c r="AE90">
        <v>0</v>
      </c>
      <c r="AF90">
        <v>0</v>
      </c>
      <c r="AG90">
        <v>1</v>
      </c>
      <c r="AH90">
        <v>1</v>
      </c>
      <c r="AI90">
        <v>2</v>
      </c>
      <c r="AJ90">
        <v>2</v>
      </c>
      <c r="AK90">
        <v>0</v>
      </c>
      <c r="AL90">
        <v>2</v>
      </c>
      <c r="AM90">
        <v>5</v>
      </c>
      <c r="AN90" s="97">
        <v>7160</v>
      </c>
      <c r="AO90" t="s">
        <v>40</v>
      </c>
      <c r="AP90" t="s">
        <v>28</v>
      </c>
      <c r="AQ90" t="s">
        <v>40</v>
      </c>
      <c r="AR90" s="101">
        <v>1300000</v>
      </c>
      <c r="AS90" t="s">
        <v>124</v>
      </c>
      <c r="AT90" t="s">
        <v>962</v>
      </c>
      <c r="AU90" t="s">
        <v>963</v>
      </c>
      <c r="AV90" t="s">
        <v>304</v>
      </c>
      <c r="AW90" t="s">
        <v>964</v>
      </c>
      <c r="AX90">
        <v>0</v>
      </c>
      <c r="AY90" t="s">
        <v>124</v>
      </c>
      <c r="AZ90" t="s">
        <v>962</v>
      </c>
      <c r="BA90" t="s">
        <v>965</v>
      </c>
      <c r="BB90" t="s">
        <v>966</v>
      </c>
      <c r="BC90" t="s">
        <v>28</v>
      </c>
      <c r="BD90" t="s">
        <v>40</v>
      </c>
      <c r="BE90" t="s">
        <v>28</v>
      </c>
      <c r="BF90" t="s">
        <v>40</v>
      </c>
      <c r="BG90" t="s">
        <v>28</v>
      </c>
      <c r="BH90" t="s">
        <v>40</v>
      </c>
      <c r="BI90" t="s">
        <v>28</v>
      </c>
      <c r="BJ90">
        <v>999</v>
      </c>
      <c r="BK90" t="s">
        <v>28</v>
      </c>
      <c r="BL90" t="s">
        <v>40</v>
      </c>
      <c r="BM90" t="s">
        <v>28</v>
      </c>
      <c r="BN90" t="s">
        <v>40</v>
      </c>
      <c r="BO90" t="s">
        <v>964</v>
      </c>
      <c r="BP90" t="s">
        <v>967</v>
      </c>
      <c r="BQ90" t="s">
        <v>28</v>
      </c>
      <c r="BR90" t="s">
        <v>40</v>
      </c>
      <c r="BS90" t="s">
        <v>28</v>
      </c>
      <c r="BT90" t="s">
        <v>40</v>
      </c>
      <c r="BU90" t="s">
        <v>28</v>
      </c>
      <c r="BV90" t="s">
        <v>40</v>
      </c>
      <c r="BW90" t="s">
        <v>28</v>
      </c>
      <c r="BX90" t="s">
        <v>40</v>
      </c>
      <c r="BY90" t="s">
        <v>28</v>
      </c>
      <c r="BZ90" t="s">
        <v>40</v>
      </c>
      <c r="CA90" t="s">
        <v>198</v>
      </c>
      <c r="CB90" t="s">
        <v>37</v>
      </c>
      <c r="CC90">
        <v>880</v>
      </c>
      <c r="CD90" t="s">
        <v>30</v>
      </c>
      <c r="CE90" t="s">
        <v>968</v>
      </c>
      <c r="CF90">
        <v>0</v>
      </c>
      <c r="CG90" t="s">
        <v>99</v>
      </c>
      <c r="CH90">
        <v>1</v>
      </c>
      <c r="CI90" s="99">
        <v>794.55</v>
      </c>
      <c r="CJ90" s="93">
        <v>41837</v>
      </c>
      <c r="CK90" s="99">
        <v>794.55</v>
      </c>
      <c r="CL90" t="s">
        <v>574</v>
      </c>
      <c r="CM90" t="s">
        <v>574</v>
      </c>
      <c r="CN90" t="s">
        <v>574</v>
      </c>
      <c r="CO90" t="s">
        <v>574</v>
      </c>
      <c r="CP90" t="s">
        <v>574</v>
      </c>
      <c r="CQ90" t="s">
        <v>574</v>
      </c>
      <c r="CR90" t="s">
        <v>574</v>
      </c>
      <c r="CS90" t="s">
        <v>574</v>
      </c>
      <c r="CT90" t="s">
        <v>574</v>
      </c>
      <c r="CU90" t="s">
        <v>574</v>
      </c>
      <c r="CV90" t="s">
        <v>828</v>
      </c>
      <c r="CW90" t="s">
        <v>928</v>
      </c>
      <c r="CX90" t="s">
        <v>574</v>
      </c>
      <c r="CY90" t="s">
        <v>574</v>
      </c>
      <c r="CZ90" t="s">
        <v>574</v>
      </c>
      <c r="DA90" t="s">
        <v>574</v>
      </c>
      <c r="DB90" t="s">
        <v>574</v>
      </c>
      <c r="DC90" t="s">
        <v>574</v>
      </c>
      <c r="DD90">
        <v>0</v>
      </c>
      <c r="DE90" t="s">
        <v>970</v>
      </c>
      <c r="DF90">
        <v>0</v>
      </c>
      <c r="DG90" t="s">
        <v>970</v>
      </c>
      <c r="DH90">
        <v>0</v>
      </c>
      <c r="DI90" s="99">
        <v>0</v>
      </c>
      <c r="DJ90" s="99">
        <v>0</v>
      </c>
      <c r="DK90" s="99">
        <v>0</v>
      </c>
      <c r="DL90" s="99">
        <v>0</v>
      </c>
      <c r="DM90" s="99">
        <v>0</v>
      </c>
      <c r="DN90" s="99">
        <v>250</v>
      </c>
      <c r="DO90" s="99">
        <v>0</v>
      </c>
      <c r="DP90" s="99">
        <v>0</v>
      </c>
      <c r="DT90" s="100" t="s">
        <v>46</v>
      </c>
    </row>
    <row r="91" spans="1:124" x14ac:dyDescent="0.3">
      <c r="A91" s="92">
        <v>52020090</v>
      </c>
      <c r="B91">
        <v>2020090</v>
      </c>
      <c r="C91" t="s">
        <v>1325</v>
      </c>
      <c r="D91">
        <v>2978</v>
      </c>
      <c r="E91" t="s">
        <v>1326</v>
      </c>
      <c r="F91" t="s">
        <v>1327</v>
      </c>
      <c r="G91" t="s">
        <v>1328</v>
      </c>
      <c r="H91" t="s">
        <v>590</v>
      </c>
      <c r="I91" t="s">
        <v>954</v>
      </c>
      <c r="J91" t="s">
        <v>955</v>
      </c>
      <c r="K91">
        <v>1</v>
      </c>
      <c r="L91" t="s">
        <v>956</v>
      </c>
      <c r="M91" t="s">
        <v>957</v>
      </c>
      <c r="N91" t="s">
        <v>958</v>
      </c>
      <c r="O91" t="s">
        <v>959</v>
      </c>
      <c r="P91">
        <v>0</v>
      </c>
      <c r="Q91" t="s">
        <v>27</v>
      </c>
      <c r="R91" t="s">
        <v>45</v>
      </c>
      <c r="S91" s="93" t="s">
        <v>960</v>
      </c>
      <c r="T91" t="s">
        <v>961</v>
      </c>
      <c r="U91" s="93">
        <v>27564</v>
      </c>
      <c r="V91" t="s">
        <v>27</v>
      </c>
      <c r="W91" t="s">
        <v>45</v>
      </c>
      <c r="X91">
        <v>0</v>
      </c>
      <c r="Y91">
        <v>0</v>
      </c>
      <c r="Z91" s="93">
        <v>43034</v>
      </c>
      <c r="AA91">
        <v>1000</v>
      </c>
      <c r="AB91">
        <v>1000</v>
      </c>
      <c r="AC91">
        <v>0</v>
      </c>
      <c r="AD91" s="103" t="s">
        <v>27</v>
      </c>
      <c r="AE91">
        <v>0</v>
      </c>
      <c r="AF91">
        <v>0</v>
      </c>
      <c r="AG91">
        <v>0</v>
      </c>
      <c r="AH91">
        <v>0</v>
      </c>
      <c r="AI91">
        <v>2</v>
      </c>
      <c r="AJ91">
        <v>2</v>
      </c>
      <c r="AK91">
        <v>0</v>
      </c>
      <c r="AL91">
        <v>2</v>
      </c>
      <c r="AM91">
        <v>5</v>
      </c>
      <c r="AN91" s="97">
        <v>7103</v>
      </c>
      <c r="AO91" t="s">
        <v>40</v>
      </c>
      <c r="AP91" t="s">
        <v>28</v>
      </c>
      <c r="AQ91" t="s">
        <v>40</v>
      </c>
      <c r="AR91" s="101">
        <v>2200000</v>
      </c>
      <c r="AS91" t="s">
        <v>1029</v>
      </c>
      <c r="AT91" t="s">
        <v>1030</v>
      </c>
      <c r="AU91" t="s">
        <v>963</v>
      </c>
      <c r="AV91" t="s">
        <v>304</v>
      </c>
      <c r="AW91" t="s">
        <v>964</v>
      </c>
      <c r="AX91">
        <v>0</v>
      </c>
      <c r="AY91" t="s">
        <v>128</v>
      </c>
      <c r="AZ91" t="s">
        <v>1084</v>
      </c>
      <c r="BA91" t="s">
        <v>1113</v>
      </c>
      <c r="BB91" t="s">
        <v>1114</v>
      </c>
      <c r="BC91" t="s">
        <v>28</v>
      </c>
      <c r="BD91" t="s">
        <v>40</v>
      </c>
      <c r="BE91" t="s">
        <v>28</v>
      </c>
      <c r="BF91" t="s">
        <v>40</v>
      </c>
      <c r="BG91" t="s">
        <v>28</v>
      </c>
      <c r="BH91" t="s">
        <v>40</v>
      </c>
      <c r="BI91" t="s">
        <v>28</v>
      </c>
      <c r="BJ91">
        <v>999</v>
      </c>
      <c r="BK91" t="s">
        <v>28</v>
      </c>
      <c r="BL91" t="s">
        <v>40</v>
      </c>
      <c r="BM91" t="s">
        <v>28</v>
      </c>
      <c r="BN91" t="s">
        <v>40</v>
      </c>
      <c r="BO91" t="s">
        <v>964</v>
      </c>
      <c r="BP91" t="s">
        <v>967</v>
      </c>
      <c r="BQ91" t="s">
        <v>28</v>
      </c>
      <c r="BR91" t="s">
        <v>40</v>
      </c>
      <c r="BS91" t="s">
        <v>28</v>
      </c>
      <c r="BT91" t="s">
        <v>40</v>
      </c>
      <c r="BU91" t="s">
        <v>28</v>
      </c>
      <c r="BV91" t="s">
        <v>40</v>
      </c>
      <c r="BW91" t="s">
        <v>28</v>
      </c>
      <c r="BX91" t="s">
        <v>40</v>
      </c>
      <c r="BY91" t="s">
        <v>28</v>
      </c>
      <c r="BZ91" t="s">
        <v>40</v>
      </c>
      <c r="CA91" t="s">
        <v>198</v>
      </c>
      <c r="CB91" t="s">
        <v>37</v>
      </c>
      <c r="CC91">
        <v>850</v>
      </c>
      <c r="CD91" t="s">
        <v>30</v>
      </c>
      <c r="CE91" t="s">
        <v>968</v>
      </c>
      <c r="CF91">
        <v>0</v>
      </c>
      <c r="CG91" t="s">
        <v>99</v>
      </c>
      <c r="CH91">
        <v>1</v>
      </c>
      <c r="CI91" s="99">
        <v>1063.6400000000001</v>
      </c>
      <c r="CJ91" s="93">
        <v>43034</v>
      </c>
      <c r="CK91" s="99">
        <v>1063.6400000000001</v>
      </c>
      <c r="CL91" t="s">
        <v>574</v>
      </c>
      <c r="CM91" t="s">
        <v>574</v>
      </c>
      <c r="CN91" t="s">
        <v>574</v>
      </c>
      <c r="CO91" t="s">
        <v>574</v>
      </c>
      <c r="CP91" t="s">
        <v>574</v>
      </c>
      <c r="CQ91" t="s">
        <v>574</v>
      </c>
      <c r="CR91" t="s">
        <v>574</v>
      </c>
      <c r="CS91" t="s">
        <v>574</v>
      </c>
      <c r="CT91" t="s">
        <v>574</v>
      </c>
      <c r="CU91" t="s">
        <v>574</v>
      </c>
      <c r="CV91" t="s">
        <v>574</v>
      </c>
      <c r="CW91" t="s">
        <v>574</v>
      </c>
      <c r="CX91" t="s">
        <v>574</v>
      </c>
      <c r="CY91" t="s">
        <v>574</v>
      </c>
      <c r="CZ91" t="s">
        <v>574</v>
      </c>
      <c r="DA91" t="s">
        <v>574</v>
      </c>
      <c r="DB91" t="s">
        <v>574</v>
      </c>
      <c r="DC91" t="s">
        <v>574</v>
      </c>
      <c r="DD91">
        <v>0</v>
      </c>
      <c r="DE91" t="s">
        <v>970</v>
      </c>
      <c r="DF91">
        <v>0</v>
      </c>
      <c r="DG91" t="s">
        <v>970</v>
      </c>
      <c r="DH91">
        <v>0</v>
      </c>
      <c r="DI91" s="99">
        <v>0</v>
      </c>
      <c r="DJ91" s="99">
        <v>0</v>
      </c>
      <c r="DK91" s="99">
        <v>0</v>
      </c>
      <c r="DL91" s="99">
        <v>0</v>
      </c>
      <c r="DM91" s="99">
        <v>0</v>
      </c>
      <c r="DN91" s="99">
        <v>0</v>
      </c>
      <c r="DO91" s="99">
        <v>0</v>
      </c>
      <c r="DP91" s="99">
        <v>0</v>
      </c>
      <c r="DT91" s="100" t="s">
        <v>46</v>
      </c>
    </row>
    <row r="92" spans="1:124" x14ac:dyDescent="0.3">
      <c r="A92" s="92">
        <v>52020091</v>
      </c>
      <c r="B92">
        <v>2020091</v>
      </c>
      <c r="C92" t="s">
        <v>1329</v>
      </c>
      <c r="D92">
        <v>2645</v>
      </c>
      <c r="E92" t="s">
        <v>1330</v>
      </c>
      <c r="F92" t="s">
        <v>1331</v>
      </c>
      <c r="G92" t="s">
        <v>1332</v>
      </c>
      <c r="H92" t="s">
        <v>590</v>
      </c>
      <c r="I92" t="s">
        <v>954</v>
      </c>
      <c r="J92" t="s">
        <v>955</v>
      </c>
      <c r="K92">
        <v>1</v>
      </c>
      <c r="L92" t="s">
        <v>956</v>
      </c>
      <c r="M92" t="s">
        <v>957</v>
      </c>
      <c r="N92" t="s">
        <v>42</v>
      </c>
      <c r="O92" t="s">
        <v>566</v>
      </c>
      <c r="P92">
        <v>0</v>
      </c>
      <c r="Q92" t="s">
        <v>27</v>
      </c>
      <c r="R92" t="s">
        <v>45</v>
      </c>
      <c r="S92" s="93" t="s">
        <v>960</v>
      </c>
      <c r="T92" t="s">
        <v>961</v>
      </c>
      <c r="U92" s="93">
        <v>29649</v>
      </c>
      <c r="V92" t="s">
        <v>27</v>
      </c>
      <c r="W92" t="s">
        <v>45</v>
      </c>
      <c r="X92">
        <v>0</v>
      </c>
      <c r="Y92">
        <v>0</v>
      </c>
      <c r="Z92" s="93">
        <v>43787</v>
      </c>
      <c r="AA92" t="s">
        <v>975</v>
      </c>
      <c r="AB92">
        <v>0</v>
      </c>
      <c r="AC92">
        <v>0</v>
      </c>
      <c r="AD92" s="103">
        <v>5000</v>
      </c>
      <c r="AE92">
        <v>5000</v>
      </c>
      <c r="AF92">
        <v>0</v>
      </c>
      <c r="AG92">
        <v>2</v>
      </c>
      <c r="AH92">
        <v>2</v>
      </c>
      <c r="AI92">
        <v>2</v>
      </c>
      <c r="AJ92">
        <v>2</v>
      </c>
      <c r="AK92">
        <v>0</v>
      </c>
      <c r="AL92">
        <v>2</v>
      </c>
      <c r="AM92">
        <v>5</v>
      </c>
      <c r="AN92" s="97">
        <v>3993</v>
      </c>
      <c r="AO92" t="s">
        <v>40</v>
      </c>
      <c r="AP92" t="s">
        <v>28</v>
      </c>
      <c r="AQ92" t="s">
        <v>40</v>
      </c>
      <c r="AR92" s="101">
        <v>2700000</v>
      </c>
      <c r="AS92" t="s">
        <v>665</v>
      </c>
      <c r="AT92" t="s">
        <v>1035</v>
      </c>
      <c r="AU92" t="s">
        <v>963</v>
      </c>
      <c r="AV92" t="s">
        <v>304</v>
      </c>
      <c r="AW92" t="s">
        <v>964</v>
      </c>
      <c r="AX92">
        <v>0</v>
      </c>
      <c r="AY92" t="s">
        <v>119</v>
      </c>
      <c r="AZ92" t="s">
        <v>1045</v>
      </c>
      <c r="BA92" t="s">
        <v>965</v>
      </c>
      <c r="BB92" t="s">
        <v>966</v>
      </c>
      <c r="BC92" t="s">
        <v>28</v>
      </c>
      <c r="BD92" t="s">
        <v>40</v>
      </c>
      <c r="BE92" t="s">
        <v>28</v>
      </c>
      <c r="BF92" t="s">
        <v>40</v>
      </c>
      <c r="BG92" t="s">
        <v>28</v>
      </c>
      <c r="BH92" t="s">
        <v>40</v>
      </c>
      <c r="BI92" t="s">
        <v>28</v>
      </c>
      <c r="BJ92">
        <v>999</v>
      </c>
      <c r="BK92" t="s">
        <v>28</v>
      </c>
      <c r="BL92" t="s">
        <v>40</v>
      </c>
      <c r="BM92" t="s">
        <v>28</v>
      </c>
      <c r="BN92" t="s">
        <v>40</v>
      </c>
      <c r="BO92" t="s">
        <v>964</v>
      </c>
      <c r="BP92" t="s">
        <v>967</v>
      </c>
      <c r="BQ92" t="s">
        <v>28</v>
      </c>
      <c r="BR92" t="s">
        <v>40</v>
      </c>
      <c r="BS92" t="s">
        <v>28</v>
      </c>
      <c r="BT92" t="s">
        <v>40</v>
      </c>
      <c r="BU92" t="s">
        <v>28</v>
      </c>
      <c r="BV92" t="s">
        <v>40</v>
      </c>
      <c r="BW92" t="s">
        <v>28</v>
      </c>
      <c r="BX92" t="s">
        <v>40</v>
      </c>
      <c r="BY92" t="s">
        <v>28</v>
      </c>
      <c r="BZ92" t="s">
        <v>40</v>
      </c>
      <c r="CA92" t="s">
        <v>198</v>
      </c>
      <c r="CB92" t="s">
        <v>37</v>
      </c>
      <c r="CC92">
        <v>898</v>
      </c>
      <c r="CD92" t="s">
        <v>30</v>
      </c>
      <c r="CE92" t="s">
        <v>968</v>
      </c>
      <c r="CF92">
        <v>0</v>
      </c>
      <c r="CG92" t="s">
        <v>99</v>
      </c>
      <c r="CH92">
        <v>1</v>
      </c>
      <c r="CI92" s="99">
        <v>2290</v>
      </c>
      <c r="CJ92" s="93">
        <v>43787</v>
      </c>
      <c r="CK92" s="99">
        <v>2290</v>
      </c>
      <c r="CL92" t="s">
        <v>574</v>
      </c>
      <c r="CM92" t="s">
        <v>574</v>
      </c>
      <c r="CN92" t="s">
        <v>574</v>
      </c>
      <c r="CO92" t="s">
        <v>574</v>
      </c>
      <c r="CP92" t="s">
        <v>574</v>
      </c>
      <c r="CQ92" t="s">
        <v>574</v>
      </c>
      <c r="CR92" t="s">
        <v>574</v>
      </c>
      <c r="CS92" t="s">
        <v>574</v>
      </c>
      <c r="CT92" t="s">
        <v>574</v>
      </c>
      <c r="CU92" t="s">
        <v>574</v>
      </c>
      <c r="CV92" t="s">
        <v>574</v>
      </c>
      <c r="CW92" t="s">
        <v>574</v>
      </c>
      <c r="CX92" t="s">
        <v>574</v>
      </c>
      <c r="CY92" t="s">
        <v>574</v>
      </c>
      <c r="CZ92" t="s">
        <v>574</v>
      </c>
      <c r="DA92" t="s">
        <v>574</v>
      </c>
      <c r="DB92" t="s">
        <v>574</v>
      </c>
      <c r="DC92" t="s">
        <v>574</v>
      </c>
      <c r="DD92">
        <v>0</v>
      </c>
      <c r="DE92" t="s">
        <v>970</v>
      </c>
      <c r="DF92">
        <v>0</v>
      </c>
      <c r="DG92" t="s">
        <v>970</v>
      </c>
      <c r="DH92">
        <v>0</v>
      </c>
      <c r="DI92" s="99">
        <v>0</v>
      </c>
      <c r="DJ92" s="99">
        <v>0</v>
      </c>
      <c r="DK92" s="99">
        <v>0</v>
      </c>
      <c r="DL92" s="99">
        <v>0</v>
      </c>
      <c r="DM92" s="99">
        <v>0</v>
      </c>
      <c r="DN92" s="99">
        <v>0</v>
      </c>
      <c r="DO92" s="99">
        <v>0</v>
      </c>
      <c r="DP92" s="99">
        <v>0</v>
      </c>
      <c r="DT92" s="100" t="s">
        <v>46</v>
      </c>
    </row>
    <row r="93" spans="1:124" x14ac:dyDescent="0.3">
      <c r="A93" s="92">
        <v>52020092</v>
      </c>
      <c r="B93">
        <v>2020092</v>
      </c>
      <c r="C93" t="s">
        <v>1333</v>
      </c>
      <c r="D93">
        <v>2252</v>
      </c>
      <c r="E93" t="s">
        <v>1334</v>
      </c>
      <c r="F93" t="s">
        <v>1335</v>
      </c>
      <c r="G93" t="s">
        <v>1336</v>
      </c>
      <c r="H93" t="s">
        <v>590</v>
      </c>
      <c r="I93" t="s">
        <v>954</v>
      </c>
      <c r="J93" t="s">
        <v>955</v>
      </c>
      <c r="K93">
        <v>1</v>
      </c>
      <c r="L93" t="s">
        <v>956</v>
      </c>
      <c r="M93" t="s">
        <v>957</v>
      </c>
      <c r="N93" t="s">
        <v>958</v>
      </c>
      <c r="O93" t="s">
        <v>959</v>
      </c>
      <c r="P93">
        <v>0</v>
      </c>
      <c r="Q93" t="s">
        <v>27</v>
      </c>
      <c r="R93" t="s">
        <v>45</v>
      </c>
      <c r="S93" s="93" t="s">
        <v>960</v>
      </c>
      <c r="T93" t="s">
        <v>961</v>
      </c>
      <c r="U93" s="93">
        <v>12817</v>
      </c>
      <c r="V93" t="s">
        <v>25</v>
      </c>
      <c r="W93" t="s">
        <v>46</v>
      </c>
      <c r="X93">
        <v>0</v>
      </c>
      <c r="Y93">
        <v>0</v>
      </c>
      <c r="Z93" s="93">
        <v>42942</v>
      </c>
      <c r="AA93">
        <v>1000</v>
      </c>
      <c r="AB93">
        <v>1000</v>
      </c>
      <c r="AC93">
        <v>0</v>
      </c>
      <c r="AD93" s="103" t="s">
        <v>27</v>
      </c>
      <c r="AE93">
        <v>0</v>
      </c>
      <c r="AF93">
        <v>0</v>
      </c>
      <c r="AG93">
        <v>1</v>
      </c>
      <c r="AH93">
        <v>1</v>
      </c>
      <c r="AI93">
        <v>1</v>
      </c>
      <c r="AJ93">
        <v>1</v>
      </c>
      <c r="AK93">
        <v>0</v>
      </c>
      <c r="AL93">
        <v>2</v>
      </c>
      <c r="AM93">
        <v>5</v>
      </c>
      <c r="AN93" s="97">
        <v>3965</v>
      </c>
      <c r="AO93" t="s">
        <v>40</v>
      </c>
      <c r="AP93" t="s">
        <v>28</v>
      </c>
      <c r="AQ93" t="s">
        <v>40</v>
      </c>
      <c r="AR93" s="101">
        <v>2600000</v>
      </c>
      <c r="AS93" t="s">
        <v>124</v>
      </c>
      <c r="AT93" t="s">
        <v>962</v>
      </c>
      <c r="AU93" t="s">
        <v>963</v>
      </c>
      <c r="AV93" t="s">
        <v>304</v>
      </c>
      <c r="AW93" t="s">
        <v>964</v>
      </c>
      <c r="AX93">
        <v>0</v>
      </c>
      <c r="AY93" t="s">
        <v>124</v>
      </c>
      <c r="AZ93" t="s">
        <v>962</v>
      </c>
      <c r="BA93" t="s">
        <v>965</v>
      </c>
      <c r="BB93" t="s">
        <v>966</v>
      </c>
      <c r="BC93" t="s">
        <v>28</v>
      </c>
      <c r="BD93" t="s">
        <v>40</v>
      </c>
      <c r="BE93" t="s">
        <v>28</v>
      </c>
      <c r="BF93" t="s">
        <v>40</v>
      </c>
      <c r="BG93" t="s">
        <v>28</v>
      </c>
      <c r="BH93" t="s">
        <v>40</v>
      </c>
      <c r="BI93" t="s">
        <v>28</v>
      </c>
      <c r="BJ93">
        <v>999</v>
      </c>
      <c r="BK93" t="s">
        <v>28</v>
      </c>
      <c r="BL93" t="s">
        <v>40</v>
      </c>
      <c r="BM93" t="s">
        <v>28</v>
      </c>
      <c r="BN93" t="s">
        <v>40</v>
      </c>
      <c r="BO93" t="s">
        <v>964</v>
      </c>
      <c r="BP93" t="s">
        <v>967</v>
      </c>
      <c r="BQ93" t="s">
        <v>28</v>
      </c>
      <c r="BR93" t="s">
        <v>40</v>
      </c>
      <c r="BS93" t="s">
        <v>28</v>
      </c>
      <c r="BT93" t="s">
        <v>40</v>
      </c>
      <c r="BU93" t="s">
        <v>28</v>
      </c>
      <c r="BV93" t="s">
        <v>40</v>
      </c>
      <c r="BW93" t="s">
        <v>28</v>
      </c>
      <c r="BX93" t="s">
        <v>40</v>
      </c>
      <c r="BY93" t="s">
        <v>28</v>
      </c>
      <c r="BZ93" t="s">
        <v>40</v>
      </c>
      <c r="CA93" t="s">
        <v>198</v>
      </c>
      <c r="CB93" t="s">
        <v>37</v>
      </c>
      <c r="CC93">
        <v>895</v>
      </c>
      <c r="CD93" t="s">
        <v>30</v>
      </c>
      <c r="CE93" t="s">
        <v>968</v>
      </c>
      <c r="CF93">
        <v>0</v>
      </c>
      <c r="CG93" t="s">
        <v>99</v>
      </c>
      <c r="CH93">
        <v>1</v>
      </c>
      <c r="CI93" s="99">
        <v>1108.18</v>
      </c>
      <c r="CJ93" s="93">
        <v>42942</v>
      </c>
      <c r="CK93" s="99">
        <v>1108.18</v>
      </c>
      <c r="CL93" t="s">
        <v>574</v>
      </c>
      <c r="CM93" t="s">
        <v>574</v>
      </c>
      <c r="CN93" t="s">
        <v>574</v>
      </c>
      <c r="CO93" t="s">
        <v>574</v>
      </c>
      <c r="CP93" t="s">
        <v>574</v>
      </c>
      <c r="CQ93" t="s">
        <v>574</v>
      </c>
      <c r="CR93" t="s">
        <v>574</v>
      </c>
      <c r="CS93" t="s">
        <v>574</v>
      </c>
      <c r="CT93" t="s">
        <v>574</v>
      </c>
      <c r="CU93" t="s">
        <v>574</v>
      </c>
      <c r="CV93" t="s">
        <v>574</v>
      </c>
      <c r="CW93" t="s">
        <v>574</v>
      </c>
      <c r="CX93" t="s">
        <v>574</v>
      </c>
      <c r="CY93" t="s">
        <v>574</v>
      </c>
      <c r="CZ93" t="s">
        <v>574</v>
      </c>
      <c r="DA93" t="s">
        <v>574</v>
      </c>
      <c r="DB93" t="s">
        <v>574</v>
      </c>
      <c r="DC93" t="s">
        <v>574</v>
      </c>
      <c r="DD93">
        <v>0</v>
      </c>
      <c r="DE93" t="s">
        <v>970</v>
      </c>
      <c r="DF93">
        <v>0</v>
      </c>
      <c r="DG93" t="s">
        <v>970</v>
      </c>
      <c r="DH93">
        <v>0</v>
      </c>
      <c r="DI93" s="99">
        <v>0</v>
      </c>
      <c r="DJ93" s="99">
        <v>0</v>
      </c>
      <c r="DK93" s="99">
        <v>0</v>
      </c>
      <c r="DL93" s="99">
        <v>0</v>
      </c>
      <c r="DM93" s="99">
        <v>0</v>
      </c>
      <c r="DN93" s="99">
        <v>0</v>
      </c>
      <c r="DO93" s="99">
        <v>0</v>
      </c>
      <c r="DP93" s="99">
        <v>0</v>
      </c>
      <c r="DT93" s="100" t="s">
        <v>46</v>
      </c>
    </row>
    <row r="94" spans="1:124" x14ac:dyDescent="0.3">
      <c r="A94" s="92">
        <v>52020093</v>
      </c>
      <c r="B94">
        <v>2020093</v>
      </c>
      <c r="C94" t="s">
        <v>1337</v>
      </c>
      <c r="D94">
        <v>2417</v>
      </c>
      <c r="E94" t="s">
        <v>1338</v>
      </c>
      <c r="F94" t="s">
        <v>1339</v>
      </c>
      <c r="G94" t="s">
        <v>1340</v>
      </c>
      <c r="H94" t="s">
        <v>590</v>
      </c>
      <c r="I94" t="s">
        <v>954</v>
      </c>
      <c r="J94" t="s">
        <v>955</v>
      </c>
      <c r="K94">
        <v>1</v>
      </c>
      <c r="L94" t="s">
        <v>956</v>
      </c>
      <c r="M94" t="s">
        <v>957</v>
      </c>
      <c r="N94" t="s">
        <v>42</v>
      </c>
      <c r="O94" t="s">
        <v>566</v>
      </c>
      <c r="P94">
        <v>0</v>
      </c>
      <c r="Q94" t="s">
        <v>27</v>
      </c>
      <c r="R94" t="s">
        <v>45</v>
      </c>
      <c r="S94" s="93" t="s">
        <v>960</v>
      </c>
      <c r="T94" t="s">
        <v>961</v>
      </c>
      <c r="U94" s="93">
        <v>22171</v>
      </c>
      <c r="V94" t="s">
        <v>27</v>
      </c>
      <c r="W94" t="s">
        <v>45</v>
      </c>
      <c r="X94">
        <v>0</v>
      </c>
      <c r="Y94">
        <v>0</v>
      </c>
      <c r="Z94" s="93">
        <v>43648</v>
      </c>
      <c r="AA94">
        <v>1000</v>
      </c>
      <c r="AB94">
        <v>1000</v>
      </c>
      <c r="AC94">
        <v>0</v>
      </c>
      <c r="AD94" s="103" t="s">
        <v>27</v>
      </c>
      <c r="AE94">
        <v>0</v>
      </c>
      <c r="AF94">
        <v>0</v>
      </c>
      <c r="AG94">
        <v>1</v>
      </c>
      <c r="AH94">
        <v>1</v>
      </c>
      <c r="AI94">
        <v>1</v>
      </c>
      <c r="AJ94">
        <v>1</v>
      </c>
      <c r="AK94">
        <v>0</v>
      </c>
      <c r="AL94">
        <v>0</v>
      </c>
      <c r="AM94">
        <v>5</v>
      </c>
      <c r="AN94" s="97">
        <v>3020</v>
      </c>
      <c r="AO94" t="s">
        <v>40</v>
      </c>
      <c r="AP94" t="s">
        <v>28</v>
      </c>
      <c r="AQ94" t="s">
        <v>40</v>
      </c>
      <c r="AR94" s="101">
        <v>2500000</v>
      </c>
      <c r="AS94" t="s">
        <v>124</v>
      </c>
      <c r="AT94" t="s">
        <v>962</v>
      </c>
      <c r="AU94" t="s">
        <v>963</v>
      </c>
      <c r="AV94" t="s">
        <v>304</v>
      </c>
      <c r="AW94" t="s">
        <v>964</v>
      </c>
      <c r="AX94">
        <v>0</v>
      </c>
      <c r="AY94" t="s">
        <v>124</v>
      </c>
      <c r="AZ94" t="s">
        <v>962</v>
      </c>
      <c r="BA94" t="s">
        <v>1098</v>
      </c>
      <c r="BB94" t="s">
        <v>1099</v>
      </c>
      <c r="BC94" t="s">
        <v>28</v>
      </c>
      <c r="BD94" t="s">
        <v>40</v>
      </c>
      <c r="BE94" t="s">
        <v>28</v>
      </c>
      <c r="BF94" t="s">
        <v>40</v>
      </c>
      <c r="BG94" t="s">
        <v>28</v>
      </c>
      <c r="BH94" t="s">
        <v>40</v>
      </c>
      <c r="BI94" t="s">
        <v>28</v>
      </c>
      <c r="BJ94">
        <v>999</v>
      </c>
      <c r="BK94" t="s">
        <v>28</v>
      </c>
      <c r="BL94" t="s">
        <v>40</v>
      </c>
      <c r="BM94" t="s">
        <v>28</v>
      </c>
      <c r="BN94" t="s">
        <v>40</v>
      </c>
      <c r="BO94" t="s">
        <v>964</v>
      </c>
      <c r="BP94" t="s">
        <v>967</v>
      </c>
      <c r="BQ94" t="s">
        <v>28</v>
      </c>
      <c r="BR94" t="s">
        <v>40</v>
      </c>
      <c r="BS94" t="s">
        <v>28</v>
      </c>
      <c r="BT94" t="s">
        <v>40</v>
      </c>
      <c r="BU94" t="s">
        <v>28</v>
      </c>
      <c r="BV94" t="s">
        <v>40</v>
      </c>
      <c r="BW94" t="s">
        <v>28</v>
      </c>
      <c r="BX94" t="s">
        <v>40</v>
      </c>
      <c r="BY94" t="s">
        <v>28</v>
      </c>
      <c r="BZ94" t="s">
        <v>40</v>
      </c>
      <c r="CA94" t="s">
        <v>198</v>
      </c>
      <c r="CB94" t="s">
        <v>37</v>
      </c>
      <c r="CC94">
        <v>889</v>
      </c>
      <c r="CD94" t="s">
        <v>30</v>
      </c>
      <c r="CE94" t="s">
        <v>968</v>
      </c>
      <c r="CF94">
        <v>0</v>
      </c>
      <c r="CG94" t="s">
        <v>99</v>
      </c>
      <c r="CH94">
        <v>1</v>
      </c>
      <c r="CI94" s="99">
        <v>2600.91</v>
      </c>
      <c r="CJ94" s="93">
        <v>43648</v>
      </c>
      <c r="CK94" s="99">
        <v>2600.91</v>
      </c>
      <c r="CL94" t="s">
        <v>574</v>
      </c>
      <c r="CM94" t="s">
        <v>574</v>
      </c>
      <c r="CN94" t="s">
        <v>574</v>
      </c>
      <c r="CO94" t="s">
        <v>574</v>
      </c>
      <c r="CP94" t="s">
        <v>574</v>
      </c>
      <c r="CQ94" t="s">
        <v>574</v>
      </c>
      <c r="CR94" t="s">
        <v>574</v>
      </c>
      <c r="CS94" t="s">
        <v>574</v>
      </c>
      <c r="CT94" t="s">
        <v>574</v>
      </c>
      <c r="CU94" t="s">
        <v>574</v>
      </c>
      <c r="CV94" t="s">
        <v>574</v>
      </c>
      <c r="CW94" t="s">
        <v>574</v>
      </c>
      <c r="CX94" t="s">
        <v>574</v>
      </c>
      <c r="CY94" t="s">
        <v>574</v>
      </c>
      <c r="CZ94" t="s">
        <v>574</v>
      </c>
      <c r="DA94" t="s">
        <v>574</v>
      </c>
      <c r="DB94" t="s">
        <v>574</v>
      </c>
      <c r="DC94" t="s">
        <v>574</v>
      </c>
      <c r="DD94">
        <v>0</v>
      </c>
      <c r="DE94" t="s">
        <v>970</v>
      </c>
      <c r="DF94">
        <v>0</v>
      </c>
      <c r="DG94" t="s">
        <v>970</v>
      </c>
      <c r="DH94">
        <v>0</v>
      </c>
      <c r="DI94" s="99">
        <v>0</v>
      </c>
      <c r="DJ94" s="99">
        <v>0</v>
      </c>
      <c r="DK94" s="99">
        <v>0</v>
      </c>
      <c r="DL94" s="99">
        <v>0</v>
      </c>
      <c r="DM94" s="99">
        <v>0</v>
      </c>
      <c r="DN94" s="99">
        <v>0</v>
      </c>
      <c r="DO94" s="99">
        <v>0</v>
      </c>
      <c r="DP94" s="99">
        <v>0</v>
      </c>
      <c r="DT94" s="100" t="s">
        <v>46</v>
      </c>
    </row>
    <row r="95" spans="1:124" x14ac:dyDescent="0.3">
      <c r="A95" s="92">
        <v>52020094</v>
      </c>
      <c r="B95">
        <v>2020094</v>
      </c>
      <c r="C95" t="s">
        <v>1341</v>
      </c>
      <c r="D95">
        <v>2441</v>
      </c>
      <c r="E95" t="s">
        <v>1342</v>
      </c>
      <c r="F95" t="s">
        <v>1230</v>
      </c>
      <c r="G95" t="s">
        <v>1343</v>
      </c>
      <c r="H95" t="s">
        <v>590</v>
      </c>
      <c r="I95" t="s">
        <v>954</v>
      </c>
      <c r="J95" t="s">
        <v>955</v>
      </c>
      <c r="K95">
        <v>1</v>
      </c>
      <c r="L95" t="s">
        <v>956</v>
      </c>
      <c r="M95" t="s">
        <v>957</v>
      </c>
      <c r="N95" t="s">
        <v>42</v>
      </c>
      <c r="O95" t="s">
        <v>566</v>
      </c>
      <c r="P95">
        <v>0</v>
      </c>
      <c r="Q95" t="s">
        <v>27</v>
      </c>
      <c r="R95" t="s">
        <v>45</v>
      </c>
      <c r="S95" s="93" t="s">
        <v>960</v>
      </c>
      <c r="T95" t="s">
        <v>961</v>
      </c>
      <c r="U95" s="93">
        <v>19386</v>
      </c>
      <c r="V95" t="s">
        <v>25</v>
      </c>
      <c r="W95" t="s">
        <v>46</v>
      </c>
      <c r="X95">
        <v>0</v>
      </c>
      <c r="Y95">
        <v>0</v>
      </c>
      <c r="Z95" s="93">
        <v>43267</v>
      </c>
      <c r="AA95">
        <v>1000</v>
      </c>
      <c r="AB95">
        <v>1000</v>
      </c>
      <c r="AC95">
        <v>0</v>
      </c>
      <c r="AD95" s="103">
        <v>10000</v>
      </c>
      <c r="AE95">
        <v>10000</v>
      </c>
      <c r="AF95">
        <v>0</v>
      </c>
      <c r="AG95">
        <v>2</v>
      </c>
      <c r="AH95">
        <v>2</v>
      </c>
      <c r="AI95">
        <v>1</v>
      </c>
      <c r="AJ95">
        <v>1</v>
      </c>
      <c r="AK95">
        <v>0</v>
      </c>
      <c r="AL95">
        <v>2</v>
      </c>
      <c r="AM95">
        <v>5</v>
      </c>
      <c r="AN95" s="97">
        <v>4642</v>
      </c>
      <c r="AO95" t="s">
        <v>40</v>
      </c>
      <c r="AP95" t="s">
        <v>28</v>
      </c>
      <c r="AQ95" t="s">
        <v>40</v>
      </c>
      <c r="AR95" s="101">
        <v>900000</v>
      </c>
      <c r="AS95" t="s">
        <v>124</v>
      </c>
      <c r="AT95" t="s">
        <v>962</v>
      </c>
      <c r="AU95" t="s">
        <v>963</v>
      </c>
      <c r="AV95" t="s">
        <v>304</v>
      </c>
      <c r="AW95" t="s">
        <v>964</v>
      </c>
      <c r="AX95">
        <v>0</v>
      </c>
      <c r="AY95" t="s">
        <v>124</v>
      </c>
      <c r="AZ95" t="s">
        <v>962</v>
      </c>
      <c r="BA95" t="s">
        <v>1098</v>
      </c>
      <c r="BB95" t="s">
        <v>1099</v>
      </c>
      <c r="BC95" t="s">
        <v>28</v>
      </c>
      <c r="BD95" t="s">
        <v>40</v>
      </c>
      <c r="BE95" t="s">
        <v>28</v>
      </c>
      <c r="BF95" t="s">
        <v>40</v>
      </c>
      <c r="BG95" t="s">
        <v>28</v>
      </c>
      <c r="BH95" t="s">
        <v>40</v>
      </c>
      <c r="BI95" t="s">
        <v>28</v>
      </c>
      <c r="BJ95">
        <v>999</v>
      </c>
      <c r="BK95" t="s">
        <v>28</v>
      </c>
      <c r="BL95" t="s">
        <v>40</v>
      </c>
      <c r="BM95" t="s">
        <v>28</v>
      </c>
      <c r="BN95" t="s">
        <v>40</v>
      </c>
      <c r="BO95" t="s">
        <v>964</v>
      </c>
      <c r="BP95" t="s">
        <v>967</v>
      </c>
      <c r="BQ95" t="s">
        <v>28</v>
      </c>
      <c r="BR95" t="s">
        <v>40</v>
      </c>
      <c r="BS95" t="s">
        <v>28</v>
      </c>
      <c r="BT95" t="s">
        <v>40</v>
      </c>
      <c r="BU95" t="s">
        <v>28</v>
      </c>
      <c r="BV95" t="s">
        <v>40</v>
      </c>
      <c r="BW95" t="s">
        <v>28</v>
      </c>
      <c r="BX95" t="s">
        <v>40</v>
      </c>
      <c r="BY95" t="s">
        <v>28</v>
      </c>
      <c r="BZ95" t="s">
        <v>40</v>
      </c>
      <c r="CA95" t="s">
        <v>198</v>
      </c>
      <c r="CB95" t="s">
        <v>37</v>
      </c>
      <c r="CC95">
        <v>907</v>
      </c>
      <c r="CD95" t="s">
        <v>30</v>
      </c>
      <c r="CE95" t="s">
        <v>968</v>
      </c>
      <c r="CF95">
        <v>0</v>
      </c>
      <c r="CG95" t="s">
        <v>99</v>
      </c>
      <c r="CH95">
        <v>1</v>
      </c>
      <c r="CI95" s="99">
        <v>1720</v>
      </c>
      <c r="CJ95" s="93">
        <v>43267</v>
      </c>
      <c r="CK95" s="99">
        <v>1720</v>
      </c>
      <c r="CL95" t="s">
        <v>574</v>
      </c>
      <c r="CM95" t="s">
        <v>574</v>
      </c>
      <c r="CN95" t="s">
        <v>574</v>
      </c>
      <c r="CO95" t="s">
        <v>574</v>
      </c>
      <c r="CP95" t="s">
        <v>574</v>
      </c>
      <c r="CQ95" t="s">
        <v>574</v>
      </c>
      <c r="CR95" t="s">
        <v>574</v>
      </c>
      <c r="CS95" t="s">
        <v>574</v>
      </c>
      <c r="CT95" t="s">
        <v>574</v>
      </c>
      <c r="CU95" t="s">
        <v>574</v>
      </c>
      <c r="CV95" t="s">
        <v>574</v>
      </c>
      <c r="CW95" t="s">
        <v>574</v>
      </c>
      <c r="CX95" t="s">
        <v>574</v>
      </c>
      <c r="CY95" t="s">
        <v>574</v>
      </c>
      <c r="CZ95" t="s">
        <v>574</v>
      </c>
      <c r="DA95" t="s">
        <v>574</v>
      </c>
      <c r="DB95" t="s">
        <v>574</v>
      </c>
      <c r="DC95" t="s">
        <v>574</v>
      </c>
      <c r="DD95">
        <v>0</v>
      </c>
      <c r="DE95" t="s">
        <v>970</v>
      </c>
      <c r="DF95">
        <v>0</v>
      </c>
      <c r="DG95" t="s">
        <v>970</v>
      </c>
      <c r="DH95">
        <v>0</v>
      </c>
      <c r="DI95" s="99">
        <v>0</v>
      </c>
      <c r="DJ95" s="99">
        <v>0</v>
      </c>
      <c r="DK95" s="99">
        <v>0</v>
      </c>
      <c r="DL95" s="99">
        <v>0</v>
      </c>
      <c r="DM95" s="99">
        <v>0</v>
      </c>
      <c r="DN95" s="99">
        <v>0</v>
      </c>
      <c r="DO95" s="99">
        <v>0</v>
      </c>
      <c r="DP95" s="99">
        <v>0</v>
      </c>
      <c r="DT95" s="100" t="s">
        <v>46</v>
      </c>
    </row>
    <row r="96" spans="1:124" x14ac:dyDescent="0.3">
      <c r="A96" s="92">
        <v>52020095</v>
      </c>
      <c r="B96">
        <v>2020095</v>
      </c>
      <c r="C96" t="s">
        <v>1344</v>
      </c>
      <c r="D96">
        <v>2514</v>
      </c>
      <c r="E96" t="s">
        <v>1345</v>
      </c>
      <c r="F96" t="s">
        <v>1346</v>
      </c>
      <c r="G96" t="s">
        <v>1347</v>
      </c>
      <c r="H96" t="s">
        <v>590</v>
      </c>
      <c r="I96" t="s">
        <v>954</v>
      </c>
      <c r="J96" t="s">
        <v>955</v>
      </c>
      <c r="K96">
        <v>1</v>
      </c>
      <c r="L96" t="s">
        <v>956</v>
      </c>
      <c r="M96" t="s">
        <v>957</v>
      </c>
      <c r="N96" t="s">
        <v>958</v>
      </c>
      <c r="O96" t="s">
        <v>959</v>
      </c>
      <c r="P96">
        <v>0</v>
      </c>
      <c r="Q96" t="s">
        <v>27</v>
      </c>
      <c r="R96" t="s">
        <v>45</v>
      </c>
      <c r="S96" s="93" t="s">
        <v>960</v>
      </c>
      <c r="T96" t="s">
        <v>961</v>
      </c>
      <c r="U96" s="93">
        <v>26319</v>
      </c>
      <c r="V96" t="s">
        <v>27</v>
      </c>
      <c r="W96" t="s">
        <v>45</v>
      </c>
      <c r="X96">
        <v>0</v>
      </c>
      <c r="Y96">
        <v>0</v>
      </c>
      <c r="Z96" s="93">
        <v>41544</v>
      </c>
      <c r="AA96">
        <v>1000</v>
      </c>
      <c r="AB96">
        <v>1000</v>
      </c>
      <c r="AC96">
        <v>0</v>
      </c>
      <c r="AD96" s="103" t="s">
        <v>27</v>
      </c>
      <c r="AE96">
        <v>0</v>
      </c>
      <c r="AF96">
        <v>0</v>
      </c>
      <c r="AG96">
        <v>1</v>
      </c>
      <c r="AH96">
        <v>1</v>
      </c>
      <c r="AI96">
        <v>1</v>
      </c>
      <c r="AJ96">
        <v>1</v>
      </c>
      <c r="AK96">
        <v>0</v>
      </c>
      <c r="AL96">
        <v>1</v>
      </c>
      <c r="AM96">
        <v>5</v>
      </c>
      <c r="AN96" s="97">
        <v>3938</v>
      </c>
      <c r="AO96" t="s">
        <v>40</v>
      </c>
      <c r="AP96" t="s">
        <v>28</v>
      </c>
      <c r="AQ96" t="s">
        <v>40</v>
      </c>
      <c r="AR96" s="101">
        <v>900000</v>
      </c>
      <c r="AS96" t="s">
        <v>124</v>
      </c>
      <c r="AT96" t="s">
        <v>962</v>
      </c>
      <c r="AU96" t="s">
        <v>963</v>
      </c>
      <c r="AV96" t="s">
        <v>304</v>
      </c>
      <c r="AW96" t="s">
        <v>964</v>
      </c>
      <c r="AX96">
        <v>0</v>
      </c>
      <c r="AY96" t="s">
        <v>124</v>
      </c>
      <c r="AZ96" t="s">
        <v>962</v>
      </c>
      <c r="BA96" t="s">
        <v>965</v>
      </c>
      <c r="BB96" t="s">
        <v>966</v>
      </c>
      <c r="BC96" t="s">
        <v>28</v>
      </c>
      <c r="BD96" t="s">
        <v>40</v>
      </c>
      <c r="BE96" t="s">
        <v>28</v>
      </c>
      <c r="BF96" t="s">
        <v>40</v>
      </c>
      <c r="BG96" t="s">
        <v>28</v>
      </c>
      <c r="BH96" t="s">
        <v>40</v>
      </c>
      <c r="BI96" t="s">
        <v>28</v>
      </c>
      <c r="BJ96">
        <v>999</v>
      </c>
      <c r="BK96" t="s">
        <v>28</v>
      </c>
      <c r="BL96" t="s">
        <v>40</v>
      </c>
      <c r="BM96" t="s">
        <v>28</v>
      </c>
      <c r="BN96" t="s">
        <v>40</v>
      </c>
      <c r="BO96" t="s">
        <v>964</v>
      </c>
      <c r="BP96" t="s">
        <v>967</v>
      </c>
      <c r="BQ96" t="s">
        <v>28</v>
      </c>
      <c r="BR96" t="s">
        <v>40</v>
      </c>
      <c r="BS96" t="s">
        <v>28</v>
      </c>
      <c r="BT96" t="s">
        <v>40</v>
      </c>
      <c r="BU96" t="s">
        <v>28</v>
      </c>
      <c r="BV96" t="s">
        <v>40</v>
      </c>
      <c r="BW96" t="s">
        <v>28</v>
      </c>
      <c r="BX96" t="s">
        <v>40</v>
      </c>
      <c r="BY96" t="s">
        <v>28</v>
      </c>
      <c r="BZ96" t="s">
        <v>40</v>
      </c>
      <c r="CA96" t="s">
        <v>198</v>
      </c>
      <c r="CB96" t="s">
        <v>37</v>
      </c>
      <c r="CC96">
        <v>900</v>
      </c>
      <c r="CD96" t="s">
        <v>30</v>
      </c>
      <c r="CE96" t="s">
        <v>968</v>
      </c>
      <c r="CF96">
        <v>0</v>
      </c>
      <c r="CG96" t="s">
        <v>99</v>
      </c>
      <c r="CH96">
        <v>1</v>
      </c>
      <c r="CI96" s="99">
        <v>2254.5500000000002</v>
      </c>
      <c r="CJ96" s="93">
        <v>41544</v>
      </c>
      <c r="CK96" s="99">
        <v>2254.5500000000002</v>
      </c>
      <c r="CL96" t="s">
        <v>574</v>
      </c>
      <c r="CM96" t="s">
        <v>574</v>
      </c>
      <c r="CN96" t="s">
        <v>574</v>
      </c>
      <c r="CO96" t="s">
        <v>574</v>
      </c>
      <c r="CP96" t="s">
        <v>574</v>
      </c>
      <c r="CQ96" t="s">
        <v>574</v>
      </c>
      <c r="CR96" t="s">
        <v>574</v>
      </c>
      <c r="CS96" t="s">
        <v>574</v>
      </c>
      <c r="CT96" t="s">
        <v>574</v>
      </c>
      <c r="CU96" t="s">
        <v>574</v>
      </c>
      <c r="CV96" t="s">
        <v>574</v>
      </c>
      <c r="CW96" t="s">
        <v>574</v>
      </c>
      <c r="CX96" t="s">
        <v>574</v>
      </c>
      <c r="CY96" t="s">
        <v>574</v>
      </c>
      <c r="CZ96" t="s">
        <v>574</v>
      </c>
      <c r="DA96" t="s">
        <v>574</v>
      </c>
      <c r="DB96" t="s">
        <v>574</v>
      </c>
      <c r="DC96" t="s">
        <v>574</v>
      </c>
      <c r="DD96">
        <v>0</v>
      </c>
      <c r="DE96" t="s">
        <v>970</v>
      </c>
      <c r="DF96">
        <v>0</v>
      </c>
      <c r="DG96" t="s">
        <v>970</v>
      </c>
      <c r="DH96">
        <v>0</v>
      </c>
      <c r="DI96" s="99">
        <v>0</v>
      </c>
      <c r="DJ96" s="99">
        <v>0</v>
      </c>
      <c r="DK96" s="99">
        <v>0</v>
      </c>
      <c r="DL96" s="99">
        <v>0</v>
      </c>
      <c r="DM96" s="99">
        <v>0</v>
      </c>
      <c r="DN96" s="99">
        <v>0</v>
      </c>
      <c r="DO96" s="99">
        <v>0</v>
      </c>
      <c r="DP96" s="99">
        <v>0</v>
      </c>
      <c r="DT96" s="100" t="s">
        <v>46</v>
      </c>
    </row>
    <row r="97" spans="1:124" x14ac:dyDescent="0.3">
      <c r="A97" s="92">
        <v>52020096</v>
      </c>
      <c r="B97">
        <v>2020096</v>
      </c>
      <c r="C97" t="s">
        <v>1348</v>
      </c>
      <c r="D97">
        <v>2607</v>
      </c>
      <c r="E97" t="s">
        <v>1349</v>
      </c>
      <c r="F97" t="s">
        <v>1350</v>
      </c>
      <c r="G97" t="s">
        <v>1351</v>
      </c>
      <c r="H97" t="s">
        <v>590</v>
      </c>
      <c r="I97" t="s">
        <v>954</v>
      </c>
      <c r="J97" t="s">
        <v>955</v>
      </c>
      <c r="K97">
        <v>1</v>
      </c>
      <c r="L97" t="s">
        <v>956</v>
      </c>
      <c r="M97" t="s">
        <v>957</v>
      </c>
      <c r="N97" t="s">
        <v>42</v>
      </c>
      <c r="O97" t="s">
        <v>566</v>
      </c>
      <c r="P97">
        <v>0</v>
      </c>
      <c r="Q97" t="s">
        <v>27</v>
      </c>
      <c r="R97" t="s">
        <v>45</v>
      </c>
      <c r="S97" s="93" t="s">
        <v>960</v>
      </c>
      <c r="T97" t="s">
        <v>961</v>
      </c>
      <c r="U97" s="93">
        <v>26447</v>
      </c>
      <c r="V97" t="s">
        <v>27</v>
      </c>
      <c r="W97" t="s">
        <v>45</v>
      </c>
      <c r="X97">
        <v>0</v>
      </c>
      <c r="Y97">
        <v>0</v>
      </c>
      <c r="Z97" s="93">
        <v>45210</v>
      </c>
      <c r="AA97" t="s">
        <v>975</v>
      </c>
      <c r="AB97">
        <v>0</v>
      </c>
      <c r="AC97">
        <v>0</v>
      </c>
      <c r="AD97" s="103" t="s">
        <v>27</v>
      </c>
      <c r="AE97">
        <v>0</v>
      </c>
      <c r="AF97">
        <v>0</v>
      </c>
      <c r="AG97">
        <v>1</v>
      </c>
      <c r="AH97">
        <v>1</v>
      </c>
      <c r="AI97">
        <v>2</v>
      </c>
      <c r="AJ97">
        <v>2</v>
      </c>
      <c r="AK97">
        <v>0</v>
      </c>
      <c r="AL97">
        <v>1</v>
      </c>
      <c r="AM97">
        <v>5</v>
      </c>
      <c r="AN97" s="97">
        <v>3100</v>
      </c>
      <c r="AO97" t="s">
        <v>40</v>
      </c>
      <c r="AP97" t="s">
        <v>28</v>
      </c>
      <c r="AQ97" t="s">
        <v>40</v>
      </c>
      <c r="AR97" s="101">
        <v>1100000</v>
      </c>
      <c r="AS97" t="s">
        <v>151</v>
      </c>
      <c r="AT97" t="s">
        <v>1040</v>
      </c>
      <c r="AU97" t="s">
        <v>963</v>
      </c>
      <c r="AV97" t="s">
        <v>304</v>
      </c>
      <c r="AW97" t="s">
        <v>964</v>
      </c>
      <c r="AX97">
        <v>0</v>
      </c>
      <c r="AY97" t="s">
        <v>124</v>
      </c>
      <c r="AZ97" t="s">
        <v>962</v>
      </c>
      <c r="BA97" t="s">
        <v>965</v>
      </c>
      <c r="BB97" t="s">
        <v>966</v>
      </c>
      <c r="BC97" t="s">
        <v>28</v>
      </c>
      <c r="BD97" t="s">
        <v>40</v>
      </c>
      <c r="BE97" t="s">
        <v>28</v>
      </c>
      <c r="BF97" t="s">
        <v>40</v>
      </c>
      <c r="BG97" t="s">
        <v>28</v>
      </c>
      <c r="BH97" t="s">
        <v>40</v>
      </c>
      <c r="BI97" t="s">
        <v>28</v>
      </c>
      <c r="BJ97">
        <v>999</v>
      </c>
      <c r="BK97" t="s">
        <v>28</v>
      </c>
      <c r="BL97" t="s">
        <v>40</v>
      </c>
      <c r="BM97" t="s">
        <v>28</v>
      </c>
      <c r="BN97" t="s">
        <v>40</v>
      </c>
      <c r="BO97" t="s">
        <v>964</v>
      </c>
      <c r="BP97" t="s">
        <v>967</v>
      </c>
      <c r="BQ97" t="s">
        <v>28</v>
      </c>
      <c r="BR97" t="s">
        <v>40</v>
      </c>
      <c r="BS97" t="s">
        <v>28</v>
      </c>
      <c r="BT97" t="s">
        <v>40</v>
      </c>
      <c r="BU97" t="s">
        <v>28</v>
      </c>
      <c r="BV97" t="s">
        <v>40</v>
      </c>
      <c r="BW97" t="s">
        <v>28</v>
      </c>
      <c r="BX97" t="s">
        <v>40</v>
      </c>
      <c r="BY97" t="s">
        <v>28</v>
      </c>
      <c r="BZ97" t="s">
        <v>40</v>
      </c>
      <c r="CA97" t="s">
        <v>198</v>
      </c>
      <c r="CB97" t="s">
        <v>37</v>
      </c>
      <c r="CC97">
        <v>897</v>
      </c>
      <c r="CD97" t="s">
        <v>30</v>
      </c>
      <c r="CE97" t="s">
        <v>968</v>
      </c>
      <c r="CF97">
        <v>0</v>
      </c>
      <c r="CG97" t="s">
        <v>99</v>
      </c>
      <c r="CH97">
        <v>1</v>
      </c>
      <c r="CI97" s="99">
        <v>530</v>
      </c>
      <c r="CJ97" s="93">
        <v>45210</v>
      </c>
      <c r="CK97" s="99">
        <v>530</v>
      </c>
      <c r="CL97" t="s">
        <v>574</v>
      </c>
      <c r="CM97" t="s">
        <v>574</v>
      </c>
      <c r="CN97" t="s">
        <v>574</v>
      </c>
      <c r="CO97" t="s">
        <v>574</v>
      </c>
      <c r="CP97" t="s">
        <v>574</v>
      </c>
      <c r="CQ97" t="s">
        <v>574</v>
      </c>
      <c r="CR97" t="s">
        <v>574</v>
      </c>
      <c r="CS97" t="s">
        <v>574</v>
      </c>
      <c r="CT97" t="s">
        <v>574</v>
      </c>
      <c r="CU97" t="s">
        <v>574</v>
      </c>
      <c r="CV97" t="s">
        <v>574</v>
      </c>
      <c r="CW97" t="s">
        <v>574</v>
      </c>
      <c r="CX97" t="s">
        <v>574</v>
      </c>
      <c r="CY97" t="s">
        <v>574</v>
      </c>
      <c r="CZ97" t="s">
        <v>574</v>
      </c>
      <c r="DA97" t="s">
        <v>574</v>
      </c>
      <c r="DB97" t="s">
        <v>574</v>
      </c>
      <c r="DC97" t="s">
        <v>574</v>
      </c>
      <c r="DD97">
        <v>0</v>
      </c>
      <c r="DE97" t="s">
        <v>970</v>
      </c>
      <c r="DF97">
        <v>0</v>
      </c>
      <c r="DG97" t="s">
        <v>970</v>
      </c>
      <c r="DH97">
        <v>0</v>
      </c>
      <c r="DI97" s="99">
        <v>0</v>
      </c>
      <c r="DJ97" s="99">
        <v>0</v>
      </c>
      <c r="DK97" s="99">
        <v>0</v>
      </c>
      <c r="DL97" s="99">
        <v>0</v>
      </c>
      <c r="DM97" s="99">
        <v>0</v>
      </c>
      <c r="DN97" s="99">
        <v>0</v>
      </c>
      <c r="DO97" s="99">
        <v>0</v>
      </c>
      <c r="DP97" s="99">
        <v>0</v>
      </c>
      <c r="DT97" s="100" t="s">
        <v>46</v>
      </c>
    </row>
    <row r="98" spans="1:124" x14ac:dyDescent="0.3">
      <c r="A98" s="92">
        <v>52020097</v>
      </c>
      <c r="B98">
        <v>2020097</v>
      </c>
      <c r="C98" t="s">
        <v>1352</v>
      </c>
      <c r="D98">
        <v>2079</v>
      </c>
      <c r="E98" t="s">
        <v>1353</v>
      </c>
      <c r="F98" t="s">
        <v>1354</v>
      </c>
      <c r="G98" t="s">
        <v>1355</v>
      </c>
      <c r="H98" t="s">
        <v>590</v>
      </c>
      <c r="I98" t="s">
        <v>954</v>
      </c>
      <c r="J98" t="s">
        <v>955</v>
      </c>
      <c r="K98">
        <v>1</v>
      </c>
      <c r="L98" t="s">
        <v>956</v>
      </c>
      <c r="M98" t="s">
        <v>957</v>
      </c>
      <c r="N98" t="s">
        <v>42</v>
      </c>
      <c r="O98" t="s">
        <v>566</v>
      </c>
      <c r="P98">
        <v>0</v>
      </c>
      <c r="Q98" t="s">
        <v>27</v>
      </c>
      <c r="R98" t="s">
        <v>45</v>
      </c>
      <c r="S98" s="93" t="s">
        <v>960</v>
      </c>
      <c r="T98" t="s">
        <v>961</v>
      </c>
      <c r="U98" s="93">
        <v>28142</v>
      </c>
      <c r="V98" t="s">
        <v>27</v>
      </c>
      <c r="W98" t="s">
        <v>45</v>
      </c>
      <c r="X98">
        <v>0</v>
      </c>
      <c r="Y98">
        <v>0</v>
      </c>
      <c r="Z98" s="93">
        <v>41447</v>
      </c>
      <c r="AA98" t="s">
        <v>975</v>
      </c>
      <c r="AB98">
        <v>0</v>
      </c>
      <c r="AC98">
        <v>0</v>
      </c>
      <c r="AD98" s="103" t="s">
        <v>27</v>
      </c>
      <c r="AE98">
        <v>0</v>
      </c>
      <c r="AF98">
        <v>0</v>
      </c>
      <c r="AG98">
        <v>1</v>
      </c>
      <c r="AH98">
        <v>1</v>
      </c>
      <c r="AI98">
        <v>0</v>
      </c>
      <c r="AJ98">
        <v>0</v>
      </c>
      <c r="AK98">
        <v>0</v>
      </c>
      <c r="AL98">
        <v>1</v>
      </c>
      <c r="AM98">
        <v>5</v>
      </c>
      <c r="AN98" s="97">
        <v>4457</v>
      </c>
      <c r="AO98" t="s">
        <v>40</v>
      </c>
      <c r="AP98" t="s">
        <v>28</v>
      </c>
      <c r="AQ98" t="s">
        <v>40</v>
      </c>
      <c r="AR98" s="101">
        <v>1800000</v>
      </c>
      <c r="AS98" t="s">
        <v>119</v>
      </c>
      <c r="AT98" t="s">
        <v>1045</v>
      </c>
      <c r="AU98" t="s">
        <v>963</v>
      </c>
      <c r="AV98" t="s">
        <v>304</v>
      </c>
      <c r="AW98" t="s">
        <v>964</v>
      </c>
      <c r="AX98">
        <v>0</v>
      </c>
      <c r="AY98" t="s">
        <v>110</v>
      </c>
      <c r="AZ98" t="s">
        <v>1059</v>
      </c>
      <c r="BA98" t="s">
        <v>965</v>
      </c>
      <c r="BB98" t="s">
        <v>966</v>
      </c>
      <c r="BC98" t="s">
        <v>28</v>
      </c>
      <c r="BD98" t="s">
        <v>40</v>
      </c>
      <c r="BE98" t="s">
        <v>28</v>
      </c>
      <c r="BF98" t="s">
        <v>40</v>
      </c>
      <c r="BG98" t="s">
        <v>28</v>
      </c>
      <c r="BH98" t="s">
        <v>40</v>
      </c>
      <c r="BI98" t="s">
        <v>28</v>
      </c>
      <c r="BJ98">
        <v>999</v>
      </c>
      <c r="BK98" t="s">
        <v>28</v>
      </c>
      <c r="BL98" t="s">
        <v>40</v>
      </c>
      <c r="BM98" t="s">
        <v>28</v>
      </c>
      <c r="BN98" t="s">
        <v>40</v>
      </c>
      <c r="BO98" t="s">
        <v>964</v>
      </c>
      <c r="BP98" t="s">
        <v>967</v>
      </c>
      <c r="BQ98" t="s">
        <v>28</v>
      </c>
      <c r="BR98" t="s">
        <v>40</v>
      </c>
      <c r="BS98" t="s">
        <v>28</v>
      </c>
      <c r="BT98" t="s">
        <v>40</v>
      </c>
      <c r="BU98" t="s">
        <v>28</v>
      </c>
      <c r="BV98" t="s">
        <v>40</v>
      </c>
      <c r="BW98" t="s">
        <v>28</v>
      </c>
      <c r="BX98" t="s">
        <v>40</v>
      </c>
      <c r="BY98" t="s">
        <v>28</v>
      </c>
      <c r="BZ98" t="s">
        <v>40</v>
      </c>
      <c r="CA98" t="s">
        <v>198</v>
      </c>
      <c r="CB98" t="s">
        <v>37</v>
      </c>
      <c r="CC98">
        <v>877</v>
      </c>
      <c r="CD98" t="s">
        <v>30</v>
      </c>
      <c r="CE98" t="s">
        <v>968</v>
      </c>
      <c r="CF98">
        <v>0</v>
      </c>
      <c r="CG98" t="s">
        <v>99</v>
      </c>
      <c r="CH98">
        <v>1</v>
      </c>
      <c r="CI98" s="99">
        <v>2499.09</v>
      </c>
      <c r="CJ98" s="93">
        <v>41447</v>
      </c>
      <c r="CK98" s="99">
        <v>2499.09</v>
      </c>
      <c r="CL98" t="s">
        <v>574</v>
      </c>
      <c r="CM98" t="s">
        <v>574</v>
      </c>
      <c r="CN98" t="s">
        <v>574</v>
      </c>
      <c r="CO98" t="s">
        <v>574</v>
      </c>
      <c r="CP98" t="s">
        <v>574</v>
      </c>
      <c r="CQ98" t="s">
        <v>574</v>
      </c>
      <c r="CR98" t="s">
        <v>574</v>
      </c>
      <c r="CS98" t="s">
        <v>574</v>
      </c>
      <c r="CT98" t="s">
        <v>574</v>
      </c>
      <c r="CU98" t="s">
        <v>574</v>
      </c>
      <c r="CV98" t="s">
        <v>574</v>
      </c>
      <c r="CW98" t="s">
        <v>574</v>
      </c>
      <c r="CX98" t="s">
        <v>574</v>
      </c>
      <c r="CY98" t="s">
        <v>574</v>
      </c>
      <c r="CZ98" t="s">
        <v>574</v>
      </c>
      <c r="DA98" t="s">
        <v>574</v>
      </c>
      <c r="DB98" t="s">
        <v>574</v>
      </c>
      <c r="DC98" t="s">
        <v>574</v>
      </c>
      <c r="DD98">
        <v>0</v>
      </c>
      <c r="DE98" t="s">
        <v>970</v>
      </c>
      <c r="DF98">
        <v>0</v>
      </c>
      <c r="DG98" t="s">
        <v>970</v>
      </c>
      <c r="DH98">
        <v>0</v>
      </c>
      <c r="DI98" s="99">
        <v>0</v>
      </c>
      <c r="DJ98" s="99">
        <v>0</v>
      </c>
      <c r="DK98" s="99">
        <v>0</v>
      </c>
      <c r="DL98" s="99">
        <v>0</v>
      </c>
      <c r="DM98" s="99">
        <v>0</v>
      </c>
      <c r="DN98" s="99">
        <v>0</v>
      </c>
      <c r="DO98" s="99">
        <v>0</v>
      </c>
      <c r="DP98" s="99">
        <v>0</v>
      </c>
      <c r="DT98" s="100" t="s">
        <v>46</v>
      </c>
    </row>
    <row r="99" spans="1:124" x14ac:dyDescent="0.3">
      <c r="A99" s="92">
        <v>52020098</v>
      </c>
      <c r="B99">
        <v>2020098</v>
      </c>
      <c r="C99" t="s">
        <v>1356</v>
      </c>
      <c r="D99">
        <v>3043</v>
      </c>
      <c r="E99" t="s">
        <v>1357</v>
      </c>
      <c r="F99" t="s">
        <v>1358</v>
      </c>
      <c r="G99" t="s">
        <v>1359</v>
      </c>
      <c r="H99" t="s">
        <v>590</v>
      </c>
      <c r="I99" t="s">
        <v>954</v>
      </c>
      <c r="J99" t="s">
        <v>955</v>
      </c>
      <c r="K99">
        <v>1</v>
      </c>
      <c r="L99" t="s">
        <v>956</v>
      </c>
      <c r="M99" t="s">
        <v>957</v>
      </c>
      <c r="N99" t="s">
        <v>958</v>
      </c>
      <c r="O99" t="s">
        <v>959</v>
      </c>
      <c r="P99">
        <v>0</v>
      </c>
      <c r="Q99" t="s">
        <v>27</v>
      </c>
      <c r="R99" t="s">
        <v>45</v>
      </c>
      <c r="S99" s="93" t="s">
        <v>960</v>
      </c>
      <c r="T99" t="s">
        <v>961</v>
      </c>
      <c r="U99" s="93">
        <v>36177</v>
      </c>
      <c r="V99" t="s">
        <v>27</v>
      </c>
      <c r="W99" t="s">
        <v>45</v>
      </c>
      <c r="X99">
        <v>0</v>
      </c>
      <c r="Y99">
        <v>0</v>
      </c>
      <c r="Z99" s="93">
        <v>45057</v>
      </c>
      <c r="AA99">
        <v>1000</v>
      </c>
      <c r="AB99">
        <v>1000</v>
      </c>
      <c r="AC99">
        <v>0</v>
      </c>
      <c r="AD99" s="103" t="s">
        <v>27</v>
      </c>
      <c r="AE99">
        <v>0</v>
      </c>
      <c r="AF99">
        <v>0</v>
      </c>
      <c r="AG99">
        <v>1</v>
      </c>
      <c r="AH99">
        <v>1</v>
      </c>
      <c r="AI99">
        <v>2</v>
      </c>
      <c r="AJ99">
        <v>2</v>
      </c>
      <c r="AK99">
        <v>0</v>
      </c>
      <c r="AL99">
        <v>2</v>
      </c>
      <c r="AM99">
        <v>5</v>
      </c>
      <c r="AN99" s="97">
        <v>3875</v>
      </c>
      <c r="AO99" t="s">
        <v>40</v>
      </c>
      <c r="AP99" t="s">
        <v>28</v>
      </c>
      <c r="AQ99" t="s">
        <v>40</v>
      </c>
      <c r="AR99" s="101">
        <v>2500000</v>
      </c>
      <c r="AS99" t="s">
        <v>1050</v>
      </c>
      <c r="AT99" t="s">
        <v>40</v>
      </c>
      <c r="AU99" t="s">
        <v>963</v>
      </c>
      <c r="AV99" t="s">
        <v>304</v>
      </c>
      <c r="AW99" t="s">
        <v>964</v>
      </c>
      <c r="AX99">
        <v>0</v>
      </c>
      <c r="AY99" t="s">
        <v>788</v>
      </c>
      <c r="AZ99" t="s">
        <v>1064</v>
      </c>
      <c r="BA99" t="s">
        <v>965</v>
      </c>
      <c r="BB99" t="s">
        <v>966</v>
      </c>
      <c r="BC99" t="s">
        <v>28</v>
      </c>
      <c r="BD99" t="s">
        <v>40</v>
      </c>
      <c r="BE99" t="s">
        <v>28</v>
      </c>
      <c r="BF99" t="s">
        <v>40</v>
      </c>
      <c r="BG99" t="s">
        <v>28</v>
      </c>
      <c r="BH99" t="s">
        <v>40</v>
      </c>
      <c r="BI99" t="s">
        <v>28</v>
      </c>
      <c r="BJ99">
        <v>999</v>
      </c>
      <c r="BK99" t="s">
        <v>28</v>
      </c>
      <c r="BL99" t="s">
        <v>40</v>
      </c>
      <c r="BM99" t="s">
        <v>28</v>
      </c>
      <c r="BN99" t="s">
        <v>40</v>
      </c>
      <c r="BO99" t="s">
        <v>964</v>
      </c>
      <c r="BP99" t="s">
        <v>967</v>
      </c>
      <c r="BQ99" t="s">
        <v>28</v>
      </c>
      <c r="BR99" t="s">
        <v>40</v>
      </c>
      <c r="BS99" t="s">
        <v>28</v>
      </c>
      <c r="BT99" t="s">
        <v>40</v>
      </c>
      <c r="BU99" t="s">
        <v>28</v>
      </c>
      <c r="BV99" t="s">
        <v>40</v>
      </c>
      <c r="BW99" t="s">
        <v>28</v>
      </c>
      <c r="BX99" t="s">
        <v>40</v>
      </c>
      <c r="BY99" t="s">
        <v>28</v>
      </c>
      <c r="BZ99" t="s">
        <v>40</v>
      </c>
      <c r="CA99" t="s">
        <v>198</v>
      </c>
      <c r="CB99" t="s">
        <v>37</v>
      </c>
      <c r="CC99">
        <v>855</v>
      </c>
      <c r="CD99" t="s">
        <v>30</v>
      </c>
      <c r="CE99" t="s">
        <v>968</v>
      </c>
      <c r="CF99">
        <v>0</v>
      </c>
      <c r="CG99" t="s">
        <v>99</v>
      </c>
      <c r="CH99">
        <v>1</v>
      </c>
      <c r="CI99" s="99">
        <v>492.73</v>
      </c>
      <c r="CJ99" s="93">
        <v>45057</v>
      </c>
      <c r="CK99" s="99">
        <v>492.73</v>
      </c>
      <c r="CL99" t="s">
        <v>574</v>
      </c>
      <c r="CM99" t="s">
        <v>574</v>
      </c>
      <c r="CN99" t="s">
        <v>574</v>
      </c>
      <c r="CO99" t="s">
        <v>574</v>
      </c>
      <c r="CP99" t="s">
        <v>574</v>
      </c>
      <c r="CQ99" t="s">
        <v>574</v>
      </c>
      <c r="CR99" t="s">
        <v>574</v>
      </c>
      <c r="CS99" t="s">
        <v>574</v>
      </c>
      <c r="CT99" t="s">
        <v>574</v>
      </c>
      <c r="CU99" t="s">
        <v>574</v>
      </c>
      <c r="CV99" t="s">
        <v>574</v>
      </c>
      <c r="CW99" t="s">
        <v>574</v>
      </c>
      <c r="CX99" t="s">
        <v>574</v>
      </c>
      <c r="CY99" t="s">
        <v>574</v>
      </c>
      <c r="CZ99" t="s">
        <v>574</v>
      </c>
      <c r="DA99" t="s">
        <v>574</v>
      </c>
      <c r="DB99" t="s">
        <v>574</v>
      </c>
      <c r="DC99" t="s">
        <v>574</v>
      </c>
      <c r="DD99">
        <v>0</v>
      </c>
      <c r="DE99" t="s">
        <v>970</v>
      </c>
      <c r="DF99">
        <v>0</v>
      </c>
      <c r="DG99" t="s">
        <v>970</v>
      </c>
      <c r="DH99">
        <v>0</v>
      </c>
      <c r="DI99" s="99">
        <v>0</v>
      </c>
      <c r="DJ99" s="99">
        <v>0</v>
      </c>
      <c r="DK99" s="99">
        <v>0</v>
      </c>
      <c r="DL99" s="99">
        <v>0</v>
      </c>
      <c r="DM99" s="99">
        <v>0</v>
      </c>
      <c r="DN99" s="99">
        <v>0</v>
      </c>
      <c r="DO99" s="99">
        <v>0</v>
      </c>
      <c r="DP99" s="99">
        <v>0</v>
      </c>
      <c r="DT99" s="100" t="s">
        <v>46</v>
      </c>
    </row>
    <row r="100" spans="1:124" x14ac:dyDescent="0.3">
      <c r="A100" s="92">
        <v>52020099</v>
      </c>
      <c r="B100">
        <v>2020099</v>
      </c>
      <c r="C100" t="s">
        <v>1360</v>
      </c>
      <c r="D100">
        <v>2059</v>
      </c>
      <c r="E100" t="s">
        <v>1361</v>
      </c>
      <c r="F100" t="s">
        <v>1362</v>
      </c>
      <c r="G100" t="s">
        <v>1363</v>
      </c>
      <c r="H100" t="s">
        <v>590</v>
      </c>
      <c r="I100" t="s">
        <v>954</v>
      </c>
      <c r="J100" t="s">
        <v>955</v>
      </c>
      <c r="K100">
        <v>1</v>
      </c>
      <c r="L100" t="s">
        <v>956</v>
      </c>
      <c r="M100" t="s">
        <v>957</v>
      </c>
      <c r="N100" t="s">
        <v>958</v>
      </c>
      <c r="O100" t="s">
        <v>959</v>
      </c>
      <c r="P100">
        <v>0</v>
      </c>
      <c r="Q100" t="s">
        <v>27</v>
      </c>
      <c r="R100" t="s">
        <v>45</v>
      </c>
      <c r="S100" s="93" t="s">
        <v>960</v>
      </c>
      <c r="T100" t="s">
        <v>961</v>
      </c>
      <c r="U100" s="93">
        <v>29188</v>
      </c>
      <c r="V100" t="s">
        <v>27</v>
      </c>
      <c r="W100" t="s">
        <v>45</v>
      </c>
      <c r="X100">
        <v>0</v>
      </c>
      <c r="Y100">
        <v>0</v>
      </c>
      <c r="Z100" s="93">
        <v>41815</v>
      </c>
      <c r="AA100" t="s">
        <v>975</v>
      </c>
      <c r="AB100">
        <v>0</v>
      </c>
      <c r="AC100">
        <v>0</v>
      </c>
      <c r="AD100" s="103" t="s">
        <v>27</v>
      </c>
      <c r="AE100">
        <v>0</v>
      </c>
      <c r="AF100">
        <v>0</v>
      </c>
      <c r="AG100">
        <v>1</v>
      </c>
      <c r="AH100">
        <v>1</v>
      </c>
      <c r="AI100">
        <v>0</v>
      </c>
      <c r="AJ100">
        <v>0</v>
      </c>
      <c r="AK100">
        <v>0</v>
      </c>
      <c r="AL100">
        <v>2</v>
      </c>
      <c r="AM100">
        <v>5</v>
      </c>
      <c r="AN100" s="97">
        <v>4206</v>
      </c>
      <c r="AO100" t="s">
        <v>40</v>
      </c>
      <c r="AP100" t="s">
        <v>28</v>
      </c>
      <c r="AQ100" t="s">
        <v>40</v>
      </c>
      <c r="AR100" s="101">
        <v>1400000</v>
      </c>
      <c r="AS100" t="s">
        <v>124</v>
      </c>
      <c r="AT100" t="s">
        <v>962</v>
      </c>
      <c r="AU100" t="s">
        <v>963</v>
      </c>
      <c r="AV100" t="s">
        <v>304</v>
      </c>
      <c r="AW100" t="s">
        <v>964</v>
      </c>
      <c r="AX100">
        <v>0</v>
      </c>
      <c r="AY100" t="s">
        <v>117</v>
      </c>
      <c r="AZ100" t="s">
        <v>1007</v>
      </c>
      <c r="BA100" t="s">
        <v>65</v>
      </c>
      <c r="BB100" t="s">
        <v>1122</v>
      </c>
      <c r="BC100" t="s">
        <v>28</v>
      </c>
      <c r="BD100" t="s">
        <v>40</v>
      </c>
      <c r="BE100" t="s">
        <v>28</v>
      </c>
      <c r="BF100" t="s">
        <v>40</v>
      </c>
      <c r="BG100" t="s">
        <v>28</v>
      </c>
      <c r="BH100" t="s">
        <v>40</v>
      </c>
      <c r="BI100" t="s">
        <v>28</v>
      </c>
      <c r="BJ100">
        <v>999</v>
      </c>
      <c r="BK100" t="s">
        <v>28</v>
      </c>
      <c r="BL100" t="s">
        <v>40</v>
      </c>
      <c r="BM100" t="s">
        <v>28</v>
      </c>
      <c r="BN100" t="s">
        <v>40</v>
      </c>
      <c r="BO100" t="s">
        <v>964</v>
      </c>
      <c r="BP100" t="s">
        <v>967</v>
      </c>
      <c r="BQ100" t="s">
        <v>28</v>
      </c>
      <c r="BR100" t="s">
        <v>40</v>
      </c>
      <c r="BS100" t="s">
        <v>28</v>
      </c>
      <c r="BT100" t="s">
        <v>40</v>
      </c>
      <c r="BU100" t="s">
        <v>28</v>
      </c>
      <c r="BV100" t="s">
        <v>40</v>
      </c>
      <c r="BW100" t="s">
        <v>28</v>
      </c>
      <c r="BX100" t="s">
        <v>40</v>
      </c>
      <c r="BY100" t="s">
        <v>28</v>
      </c>
      <c r="BZ100" t="s">
        <v>40</v>
      </c>
      <c r="CA100" t="s">
        <v>198</v>
      </c>
      <c r="CB100" t="s">
        <v>37</v>
      </c>
      <c r="CC100">
        <v>889</v>
      </c>
      <c r="CD100" t="s">
        <v>30</v>
      </c>
      <c r="CE100" t="s">
        <v>968</v>
      </c>
      <c r="CF100">
        <v>0</v>
      </c>
      <c r="CG100" t="s">
        <v>99</v>
      </c>
      <c r="CH100">
        <v>1</v>
      </c>
      <c r="CI100" s="99">
        <v>803.64</v>
      </c>
      <c r="CJ100" s="93">
        <v>41815</v>
      </c>
      <c r="CK100" s="99">
        <v>803.64</v>
      </c>
      <c r="CL100" t="s">
        <v>574</v>
      </c>
      <c r="CM100" t="s">
        <v>574</v>
      </c>
      <c r="CN100" t="s">
        <v>574</v>
      </c>
      <c r="CO100" t="s">
        <v>574</v>
      </c>
      <c r="CP100" t="s">
        <v>574</v>
      </c>
      <c r="CQ100" t="s">
        <v>574</v>
      </c>
      <c r="CR100" t="s">
        <v>574</v>
      </c>
      <c r="CS100" t="s">
        <v>574</v>
      </c>
      <c r="CT100" t="s">
        <v>574</v>
      </c>
      <c r="CU100" t="s">
        <v>574</v>
      </c>
      <c r="CV100" t="s">
        <v>574</v>
      </c>
      <c r="CW100" t="s">
        <v>574</v>
      </c>
      <c r="CX100" t="s">
        <v>574</v>
      </c>
      <c r="CY100" t="s">
        <v>574</v>
      </c>
      <c r="CZ100" t="s">
        <v>574</v>
      </c>
      <c r="DA100" t="s">
        <v>574</v>
      </c>
      <c r="DB100" t="s">
        <v>574</v>
      </c>
      <c r="DC100" t="s">
        <v>574</v>
      </c>
      <c r="DD100">
        <v>0</v>
      </c>
      <c r="DE100" t="s">
        <v>970</v>
      </c>
      <c r="DF100">
        <v>0</v>
      </c>
      <c r="DG100" t="s">
        <v>970</v>
      </c>
      <c r="DH100">
        <v>0</v>
      </c>
      <c r="DI100" s="99">
        <v>0</v>
      </c>
      <c r="DJ100" s="99">
        <v>0</v>
      </c>
      <c r="DK100" s="99">
        <v>0</v>
      </c>
      <c r="DL100" s="99">
        <v>0</v>
      </c>
      <c r="DM100" s="99">
        <v>0</v>
      </c>
      <c r="DN100" s="99">
        <v>0</v>
      </c>
      <c r="DO100" s="99">
        <v>0</v>
      </c>
      <c r="DP100" s="99">
        <v>0</v>
      </c>
      <c r="DT100" s="100" t="s">
        <v>46</v>
      </c>
    </row>
    <row r="101" spans="1:124" x14ac:dyDescent="0.3">
      <c r="A101" s="92">
        <v>52020100</v>
      </c>
      <c r="B101">
        <v>2020100</v>
      </c>
      <c r="C101" t="s">
        <v>1364</v>
      </c>
      <c r="D101">
        <v>2701</v>
      </c>
      <c r="E101" t="s">
        <v>1365</v>
      </c>
      <c r="F101" t="s">
        <v>1366</v>
      </c>
      <c r="G101" t="s">
        <v>1367</v>
      </c>
      <c r="H101" t="s">
        <v>590</v>
      </c>
      <c r="I101" t="s">
        <v>954</v>
      </c>
      <c r="J101" t="s">
        <v>955</v>
      </c>
      <c r="K101">
        <v>1</v>
      </c>
      <c r="L101" t="s">
        <v>956</v>
      </c>
      <c r="M101" t="s">
        <v>957</v>
      </c>
      <c r="N101" t="s">
        <v>958</v>
      </c>
      <c r="O101" t="s">
        <v>959</v>
      </c>
      <c r="P101">
        <v>0</v>
      </c>
      <c r="Q101" t="s">
        <v>27</v>
      </c>
      <c r="R101" t="s">
        <v>45</v>
      </c>
      <c r="S101" s="93" t="s">
        <v>960</v>
      </c>
      <c r="T101" t="s">
        <v>961</v>
      </c>
      <c r="U101" s="93">
        <v>28327</v>
      </c>
      <c r="V101" t="s">
        <v>27</v>
      </c>
      <c r="W101" t="s">
        <v>45</v>
      </c>
      <c r="X101">
        <v>0</v>
      </c>
      <c r="Y101">
        <v>0</v>
      </c>
      <c r="Z101" s="93">
        <v>42838</v>
      </c>
      <c r="AA101">
        <v>1000</v>
      </c>
      <c r="AB101">
        <v>1000</v>
      </c>
      <c r="AC101">
        <v>0</v>
      </c>
      <c r="AD101" s="103" t="s">
        <v>27</v>
      </c>
      <c r="AE101">
        <v>0</v>
      </c>
      <c r="AF101">
        <v>0</v>
      </c>
      <c r="AG101">
        <v>1</v>
      </c>
      <c r="AH101">
        <v>1</v>
      </c>
      <c r="AI101">
        <v>0</v>
      </c>
      <c r="AJ101">
        <v>0</v>
      </c>
      <c r="AK101">
        <v>0</v>
      </c>
      <c r="AL101">
        <v>0</v>
      </c>
      <c r="AM101">
        <v>5</v>
      </c>
      <c r="AN101" s="97">
        <v>3105</v>
      </c>
      <c r="AO101" t="s">
        <v>40</v>
      </c>
      <c r="AP101" t="s">
        <v>28</v>
      </c>
      <c r="AQ101" t="s">
        <v>40</v>
      </c>
      <c r="AR101" s="101">
        <v>2600000</v>
      </c>
      <c r="AS101" t="s">
        <v>124</v>
      </c>
      <c r="AT101" t="s">
        <v>962</v>
      </c>
      <c r="AU101" t="s">
        <v>963</v>
      </c>
      <c r="AV101" t="s">
        <v>304</v>
      </c>
      <c r="AW101" t="s">
        <v>964</v>
      </c>
      <c r="AX101">
        <v>0</v>
      </c>
      <c r="AY101" t="s">
        <v>124</v>
      </c>
      <c r="AZ101" t="s">
        <v>962</v>
      </c>
      <c r="BA101" t="s">
        <v>965</v>
      </c>
      <c r="BB101" t="s">
        <v>966</v>
      </c>
      <c r="BC101" t="s">
        <v>28</v>
      </c>
      <c r="BD101" t="s">
        <v>40</v>
      </c>
      <c r="BE101" t="s">
        <v>28</v>
      </c>
      <c r="BF101" t="s">
        <v>40</v>
      </c>
      <c r="BG101" t="s">
        <v>28</v>
      </c>
      <c r="BH101" t="s">
        <v>40</v>
      </c>
      <c r="BI101" t="s">
        <v>28</v>
      </c>
      <c r="BJ101">
        <v>999</v>
      </c>
      <c r="BK101" t="s">
        <v>28</v>
      </c>
      <c r="BL101" t="s">
        <v>40</v>
      </c>
      <c r="BM101" t="s">
        <v>28</v>
      </c>
      <c r="BN101" t="s">
        <v>40</v>
      </c>
      <c r="BO101" t="s">
        <v>964</v>
      </c>
      <c r="BP101" t="s">
        <v>967</v>
      </c>
      <c r="BQ101" t="s">
        <v>28</v>
      </c>
      <c r="BR101" t="s">
        <v>40</v>
      </c>
      <c r="BS101" t="s">
        <v>28</v>
      </c>
      <c r="BT101" t="s">
        <v>40</v>
      </c>
      <c r="BU101" t="s">
        <v>28</v>
      </c>
      <c r="BV101" t="s">
        <v>40</v>
      </c>
      <c r="BW101" t="s">
        <v>28</v>
      </c>
      <c r="BX101" t="s">
        <v>40</v>
      </c>
      <c r="BY101" t="s">
        <v>28</v>
      </c>
      <c r="BZ101" t="s">
        <v>40</v>
      </c>
      <c r="CA101" t="s">
        <v>198</v>
      </c>
      <c r="CB101" t="s">
        <v>37</v>
      </c>
      <c r="CC101">
        <v>865</v>
      </c>
      <c r="CD101" t="s">
        <v>30</v>
      </c>
      <c r="CE101" t="s">
        <v>968</v>
      </c>
      <c r="CF101">
        <v>0</v>
      </c>
      <c r="CG101" t="s">
        <v>99</v>
      </c>
      <c r="CH101">
        <v>1</v>
      </c>
      <c r="CI101" s="99">
        <v>1112.73</v>
      </c>
      <c r="CJ101" s="93">
        <v>42838</v>
      </c>
      <c r="CK101" s="99">
        <v>1112.73</v>
      </c>
      <c r="CL101" t="s">
        <v>574</v>
      </c>
      <c r="CM101" t="s">
        <v>574</v>
      </c>
      <c r="CN101" t="s">
        <v>574</v>
      </c>
      <c r="CO101" t="s">
        <v>574</v>
      </c>
      <c r="CP101" t="s">
        <v>574</v>
      </c>
      <c r="CQ101" t="s">
        <v>574</v>
      </c>
      <c r="CR101" t="s">
        <v>969</v>
      </c>
      <c r="CS101" t="s">
        <v>924</v>
      </c>
      <c r="CT101" t="s">
        <v>574</v>
      </c>
      <c r="CU101" t="s">
        <v>574</v>
      </c>
      <c r="CV101" t="s">
        <v>828</v>
      </c>
      <c r="CW101" t="s">
        <v>928</v>
      </c>
      <c r="CX101" t="s">
        <v>829</v>
      </c>
      <c r="CY101" t="s">
        <v>930</v>
      </c>
      <c r="CZ101" t="s">
        <v>574</v>
      </c>
      <c r="DA101" t="s">
        <v>574</v>
      </c>
      <c r="DB101" t="s">
        <v>574</v>
      </c>
      <c r="DC101" t="s">
        <v>574</v>
      </c>
      <c r="DD101">
        <v>0</v>
      </c>
      <c r="DE101" t="s">
        <v>970</v>
      </c>
      <c r="DF101">
        <v>0</v>
      </c>
      <c r="DG101" t="s">
        <v>970</v>
      </c>
      <c r="DH101">
        <v>0</v>
      </c>
      <c r="DI101" s="99">
        <v>100</v>
      </c>
      <c r="DJ101" s="99">
        <v>0</v>
      </c>
      <c r="DK101" s="99">
        <v>0</v>
      </c>
      <c r="DL101" s="99">
        <v>0</v>
      </c>
      <c r="DM101" s="99">
        <v>25</v>
      </c>
      <c r="DN101" s="99">
        <v>350</v>
      </c>
      <c r="DO101" s="99">
        <v>0</v>
      </c>
      <c r="DP101" s="99">
        <v>0</v>
      </c>
      <c r="DT101" s="100" t="s">
        <v>46</v>
      </c>
    </row>
    <row r="102" spans="1:124" x14ac:dyDescent="0.3">
      <c r="A102" s="92">
        <v>52020101</v>
      </c>
      <c r="B102">
        <v>2020101</v>
      </c>
      <c r="C102" t="s">
        <v>1368</v>
      </c>
      <c r="D102">
        <v>2472</v>
      </c>
      <c r="E102" t="s">
        <v>1369</v>
      </c>
      <c r="F102" t="s">
        <v>1370</v>
      </c>
      <c r="G102" t="s">
        <v>1371</v>
      </c>
      <c r="H102" t="s">
        <v>590</v>
      </c>
      <c r="I102" t="s">
        <v>954</v>
      </c>
      <c r="J102" t="s">
        <v>955</v>
      </c>
      <c r="K102">
        <v>1</v>
      </c>
      <c r="L102" t="s">
        <v>956</v>
      </c>
      <c r="M102" t="s">
        <v>957</v>
      </c>
      <c r="N102" t="s">
        <v>958</v>
      </c>
      <c r="O102" t="s">
        <v>959</v>
      </c>
      <c r="P102">
        <v>0</v>
      </c>
      <c r="Q102" t="s">
        <v>27</v>
      </c>
      <c r="R102" t="s">
        <v>45</v>
      </c>
      <c r="S102" s="93" t="s">
        <v>960</v>
      </c>
      <c r="T102" t="s">
        <v>961</v>
      </c>
      <c r="U102" s="93">
        <v>19639</v>
      </c>
      <c r="V102" t="s">
        <v>25</v>
      </c>
      <c r="W102" t="s">
        <v>46</v>
      </c>
      <c r="X102">
        <v>0</v>
      </c>
      <c r="Y102">
        <v>0</v>
      </c>
      <c r="Z102" s="93">
        <v>44580</v>
      </c>
      <c r="AA102" t="s">
        <v>975</v>
      </c>
      <c r="AB102">
        <v>0</v>
      </c>
      <c r="AC102">
        <v>0</v>
      </c>
      <c r="AD102" s="103" t="s">
        <v>27</v>
      </c>
      <c r="AE102">
        <v>0</v>
      </c>
      <c r="AF102">
        <v>0</v>
      </c>
      <c r="AG102">
        <v>2</v>
      </c>
      <c r="AH102">
        <v>2</v>
      </c>
      <c r="AI102">
        <v>0</v>
      </c>
      <c r="AJ102">
        <v>0</v>
      </c>
      <c r="AK102">
        <v>0</v>
      </c>
      <c r="AL102">
        <v>0</v>
      </c>
      <c r="AM102">
        <v>5</v>
      </c>
      <c r="AN102" s="97">
        <v>1631</v>
      </c>
      <c r="AO102" t="s">
        <v>40</v>
      </c>
      <c r="AP102" t="s">
        <v>28</v>
      </c>
      <c r="AQ102" t="s">
        <v>40</v>
      </c>
      <c r="AR102" s="101">
        <v>1200000</v>
      </c>
      <c r="AS102" t="s">
        <v>124</v>
      </c>
      <c r="AT102" t="s">
        <v>962</v>
      </c>
      <c r="AU102" t="s">
        <v>963</v>
      </c>
      <c r="AV102" t="s">
        <v>304</v>
      </c>
      <c r="AW102" t="s">
        <v>964</v>
      </c>
      <c r="AX102">
        <v>0</v>
      </c>
      <c r="AY102" t="s">
        <v>124</v>
      </c>
      <c r="AZ102" t="s">
        <v>962</v>
      </c>
      <c r="BA102" t="s">
        <v>965</v>
      </c>
      <c r="BB102" t="s">
        <v>966</v>
      </c>
      <c r="BC102" t="s">
        <v>28</v>
      </c>
      <c r="BD102" t="s">
        <v>40</v>
      </c>
      <c r="BE102" t="s">
        <v>28</v>
      </c>
      <c r="BF102" t="s">
        <v>40</v>
      </c>
      <c r="BG102" t="s">
        <v>28</v>
      </c>
      <c r="BH102" t="s">
        <v>40</v>
      </c>
      <c r="BI102" t="s">
        <v>28</v>
      </c>
      <c r="BJ102">
        <v>999</v>
      </c>
      <c r="BK102" t="s">
        <v>28</v>
      </c>
      <c r="BL102" t="s">
        <v>40</v>
      </c>
      <c r="BM102" t="s">
        <v>28</v>
      </c>
      <c r="BN102" t="s">
        <v>40</v>
      </c>
      <c r="BO102" t="s">
        <v>964</v>
      </c>
      <c r="BP102" t="s">
        <v>967</v>
      </c>
      <c r="BQ102" t="s">
        <v>28</v>
      </c>
      <c r="BR102" t="s">
        <v>40</v>
      </c>
      <c r="BS102" t="s">
        <v>28</v>
      </c>
      <c r="BT102" t="s">
        <v>40</v>
      </c>
      <c r="BU102" t="s">
        <v>28</v>
      </c>
      <c r="BV102" t="s">
        <v>40</v>
      </c>
      <c r="BW102" t="s">
        <v>28</v>
      </c>
      <c r="BX102" t="s">
        <v>40</v>
      </c>
      <c r="BY102" t="s">
        <v>28</v>
      </c>
      <c r="BZ102" t="s">
        <v>40</v>
      </c>
      <c r="CA102" t="s">
        <v>198</v>
      </c>
      <c r="CB102" t="s">
        <v>37</v>
      </c>
      <c r="CC102">
        <v>870</v>
      </c>
      <c r="CD102" t="s">
        <v>30</v>
      </c>
      <c r="CE102" t="s">
        <v>968</v>
      </c>
      <c r="CF102">
        <v>0</v>
      </c>
      <c r="CG102" t="s">
        <v>99</v>
      </c>
      <c r="CH102">
        <v>1</v>
      </c>
      <c r="CI102" s="99">
        <v>1100.9100000000001</v>
      </c>
      <c r="CJ102" s="93">
        <v>44580</v>
      </c>
      <c r="CK102" s="99">
        <v>1100.9100000000001</v>
      </c>
      <c r="CL102" t="s">
        <v>574</v>
      </c>
      <c r="CM102" t="s">
        <v>574</v>
      </c>
      <c r="CN102" t="s">
        <v>574</v>
      </c>
      <c r="CO102" t="s">
        <v>574</v>
      </c>
      <c r="CP102" t="s">
        <v>574</v>
      </c>
      <c r="CQ102" t="s">
        <v>574</v>
      </c>
      <c r="CR102" t="s">
        <v>574</v>
      </c>
      <c r="CS102" t="s">
        <v>574</v>
      </c>
      <c r="CT102" t="s">
        <v>574</v>
      </c>
      <c r="CU102" t="s">
        <v>574</v>
      </c>
      <c r="CV102" t="s">
        <v>574</v>
      </c>
      <c r="CW102" t="s">
        <v>574</v>
      </c>
      <c r="CX102" t="s">
        <v>574</v>
      </c>
      <c r="CY102" t="s">
        <v>574</v>
      </c>
      <c r="CZ102" t="s">
        <v>574</v>
      </c>
      <c r="DA102" t="s">
        <v>574</v>
      </c>
      <c r="DB102" t="s">
        <v>574</v>
      </c>
      <c r="DC102" t="s">
        <v>574</v>
      </c>
      <c r="DD102">
        <v>0</v>
      </c>
      <c r="DE102" t="s">
        <v>970</v>
      </c>
      <c r="DF102">
        <v>0</v>
      </c>
      <c r="DG102" t="s">
        <v>970</v>
      </c>
      <c r="DH102">
        <v>0</v>
      </c>
      <c r="DI102" s="99">
        <v>0</v>
      </c>
      <c r="DJ102" s="99">
        <v>0</v>
      </c>
      <c r="DK102" s="99">
        <v>0</v>
      </c>
      <c r="DL102" s="99">
        <v>0</v>
      </c>
      <c r="DM102" s="99">
        <v>0</v>
      </c>
      <c r="DN102" s="99">
        <v>0</v>
      </c>
      <c r="DO102" s="99">
        <v>0</v>
      </c>
      <c r="DP102" s="99">
        <v>0</v>
      </c>
      <c r="DT102" s="100" t="s">
        <v>46</v>
      </c>
    </row>
    <row r="103" spans="1:124" x14ac:dyDescent="0.3">
      <c r="A103" s="92">
        <v>52020102</v>
      </c>
      <c r="B103">
        <v>2020102</v>
      </c>
      <c r="C103" t="s">
        <v>1372</v>
      </c>
      <c r="D103">
        <v>3088</v>
      </c>
      <c r="E103" t="s">
        <v>1373</v>
      </c>
      <c r="F103" t="s">
        <v>1374</v>
      </c>
      <c r="G103" t="s">
        <v>1375</v>
      </c>
      <c r="H103" t="s">
        <v>590</v>
      </c>
      <c r="I103" t="s">
        <v>954</v>
      </c>
      <c r="J103" t="s">
        <v>955</v>
      </c>
      <c r="K103">
        <v>1</v>
      </c>
      <c r="L103" t="s">
        <v>956</v>
      </c>
      <c r="M103" t="s">
        <v>957</v>
      </c>
      <c r="N103" t="s">
        <v>42</v>
      </c>
      <c r="O103" t="s">
        <v>566</v>
      </c>
      <c r="P103">
        <v>0</v>
      </c>
      <c r="Q103" t="s">
        <v>27</v>
      </c>
      <c r="R103" t="s">
        <v>45</v>
      </c>
      <c r="S103" s="93" t="s">
        <v>960</v>
      </c>
      <c r="T103" t="s">
        <v>961</v>
      </c>
      <c r="U103" s="93">
        <v>30082</v>
      </c>
      <c r="V103" t="s">
        <v>27</v>
      </c>
      <c r="W103" t="s">
        <v>45</v>
      </c>
      <c r="X103">
        <v>0</v>
      </c>
      <c r="Y103">
        <v>0</v>
      </c>
      <c r="Z103" s="93">
        <v>44184</v>
      </c>
      <c r="AA103">
        <v>1000</v>
      </c>
      <c r="AB103">
        <v>1000</v>
      </c>
      <c r="AC103">
        <v>0</v>
      </c>
      <c r="AD103" s="103" t="s">
        <v>27</v>
      </c>
      <c r="AE103">
        <v>0</v>
      </c>
      <c r="AF103">
        <v>0</v>
      </c>
      <c r="AG103">
        <v>1</v>
      </c>
      <c r="AH103">
        <v>1</v>
      </c>
      <c r="AI103">
        <v>1</v>
      </c>
      <c r="AJ103">
        <v>1</v>
      </c>
      <c r="AK103">
        <v>0</v>
      </c>
      <c r="AL103">
        <v>1</v>
      </c>
      <c r="AM103">
        <v>5</v>
      </c>
      <c r="AN103" s="97">
        <v>1640</v>
      </c>
      <c r="AO103" t="s">
        <v>40</v>
      </c>
      <c r="AP103" t="s">
        <v>28</v>
      </c>
      <c r="AQ103" t="s">
        <v>40</v>
      </c>
      <c r="AR103" s="101">
        <v>2100000</v>
      </c>
      <c r="AS103" t="s">
        <v>137</v>
      </c>
      <c r="AT103" t="s">
        <v>1002</v>
      </c>
      <c r="AU103" t="s">
        <v>963</v>
      </c>
      <c r="AV103" t="s">
        <v>304</v>
      </c>
      <c r="AW103" t="s">
        <v>964</v>
      </c>
      <c r="AX103">
        <v>0</v>
      </c>
      <c r="AY103" t="s">
        <v>124</v>
      </c>
      <c r="AZ103" t="s">
        <v>962</v>
      </c>
      <c r="BA103" t="s">
        <v>965</v>
      </c>
      <c r="BB103" t="s">
        <v>966</v>
      </c>
      <c r="BC103" t="s">
        <v>28</v>
      </c>
      <c r="BD103" t="s">
        <v>40</v>
      </c>
      <c r="BE103" t="s">
        <v>28</v>
      </c>
      <c r="BF103" t="s">
        <v>40</v>
      </c>
      <c r="BG103" t="s">
        <v>28</v>
      </c>
      <c r="BH103" t="s">
        <v>40</v>
      </c>
      <c r="BI103" t="s">
        <v>28</v>
      </c>
      <c r="BJ103">
        <v>999</v>
      </c>
      <c r="BK103" t="s">
        <v>28</v>
      </c>
      <c r="BL103" t="s">
        <v>40</v>
      </c>
      <c r="BM103" t="s">
        <v>28</v>
      </c>
      <c r="BN103" t="s">
        <v>40</v>
      </c>
      <c r="BO103" t="s">
        <v>964</v>
      </c>
      <c r="BP103" t="s">
        <v>967</v>
      </c>
      <c r="BQ103" t="s">
        <v>28</v>
      </c>
      <c r="BR103" t="s">
        <v>40</v>
      </c>
      <c r="BS103" t="s">
        <v>28</v>
      </c>
      <c r="BT103" t="s">
        <v>40</v>
      </c>
      <c r="BU103" t="s">
        <v>28</v>
      </c>
      <c r="BV103" t="s">
        <v>40</v>
      </c>
      <c r="BW103" t="s">
        <v>28</v>
      </c>
      <c r="BX103" t="s">
        <v>40</v>
      </c>
      <c r="BY103" t="s">
        <v>28</v>
      </c>
      <c r="BZ103" t="s">
        <v>40</v>
      </c>
      <c r="CA103" t="s">
        <v>198</v>
      </c>
      <c r="CB103" t="s">
        <v>37</v>
      </c>
      <c r="CC103">
        <v>866</v>
      </c>
      <c r="CD103" t="s">
        <v>30</v>
      </c>
      <c r="CE103" t="s">
        <v>968</v>
      </c>
      <c r="CF103">
        <v>0</v>
      </c>
      <c r="CG103" t="s">
        <v>99</v>
      </c>
      <c r="CH103">
        <v>1</v>
      </c>
      <c r="CI103" s="99">
        <v>922.73</v>
      </c>
      <c r="CJ103" s="93">
        <v>44184</v>
      </c>
      <c r="CK103" s="99">
        <v>922.73</v>
      </c>
      <c r="CL103" t="s">
        <v>574</v>
      </c>
      <c r="CM103" t="s">
        <v>574</v>
      </c>
      <c r="CN103" t="s">
        <v>574</v>
      </c>
      <c r="CO103" t="s">
        <v>574</v>
      </c>
      <c r="CP103" t="s">
        <v>574</v>
      </c>
      <c r="CQ103" t="s">
        <v>574</v>
      </c>
      <c r="CR103" t="s">
        <v>574</v>
      </c>
      <c r="CS103" t="s">
        <v>574</v>
      </c>
      <c r="CT103" t="s">
        <v>574</v>
      </c>
      <c r="CU103" t="s">
        <v>574</v>
      </c>
      <c r="CV103" t="s">
        <v>574</v>
      </c>
      <c r="CW103" t="s">
        <v>574</v>
      </c>
      <c r="CX103" t="s">
        <v>574</v>
      </c>
      <c r="CY103" t="s">
        <v>574</v>
      </c>
      <c r="CZ103" t="s">
        <v>574</v>
      </c>
      <c r="DA103" t="s">
        <v>574</v>
      </c>
      <c r="DB103" t="s">
        <v>574</v>
      </c>
      <c r="DC103" t="s">
        <v>574</v>
      </c>
      <c r="DD103">
        <v>0</v>
      </c>
      <c r="DE103" t="s">
        <v>970</v>
      </c>
      <c r="DF103">
        <v>0</v>
      </c>
      <c r="DG103" t="s">
        <v>970</v>
      </c>
      <c r="DH103">
        <v>0</v>
      </c>
      <c r="DI103" s="99">
        <v>0</v>
      </c>
      <c r="DJ103" s="99">
        <v>0</v>
      </c>
      <c r="DK103" s="99">
        <v>0</v>
      </c>
      <c r="DL103" s="99">
        <v>0</v>
      </c>
      <c r="DM103" s="99">
        <v>0</v>
      </c>
      <c r="DN103" s="99">
        <v>0</v>
      </c>
      <c r="DO103" s="99">
        <v>0</v>
      </c>
      <c r="DP103" s="99">
        <v>0</v>
      </c>
      <c r="DT103" s="100" t="s">
        <v>46</v>
      </c>
    </row>
    <row r="104" spans="1:124" x14ac:dyDescent="0.3">
      <c r="A104" s="92">
        <v>52020103</v>
      </c>
      <c r="B104">
        <v>2020103</v>
      </c>
      <c r="C104" t="s">
        <v>1376</v>
      </c>
      <c r="D104">
        <v>2046</v>
      </c>
      <c r="E104" t="s">
        <v>1377</v>
      </c>
      <c r="F104" t="s">
        <v>1378</v>
      </c>
      <c r="G104" t="s">
        <v>1379</v>
      </c>
      <c r="H104" t="s">
        <v>590</v>
      </c>
      <c r="I104" t="s">
        <v>954</v>
      </c>
      <c r="J104" t="s">
        <v>955</v>
      </c>
      <c r="K104">
        <v>1</v>
      </c>
      <c r="L104" t="s">
        <v>956</v>
      </c>
      <c r="M104" t="s">
        <v>957</v>
      </c>
      <c r="N104" t="s">
        <v>958</v>
      </c>
      <c r="O104" t="s">
        <v>959</v>
      </c>
      <c r="P104">
        <v>0</v>
      </c>
      <c r="Q104" t="s">
        <v>27</v>
      </c>
      <c r="R104" t="s">
        <v>45</v>
      </c>
      <c r="S104" s="93" t="s">
        <v>960</v>
      </c>
      <c r="T104" t="s">
        <v>961</v>
      </c>
      <c r="U104" s="93">
        <v>27484</v>
      </c>
      <c r="V104" t="s">
        <v>27</v>
      </c>
      <c r="W104" t="s">
        <v>45</v>
      </c>
      <c r="X104">
        <v>0</v>
      </c>
      <c r="Y104">
        <v>0</v>
      </c>
      <c r="Z104" s="93">
        <v>43629</v>
      </c>
      <c r="AA104">
        <v>1000</v>
      </c>
      <c r="AB104">
        <v>1000</v>
      </c>
      <c r="AC104">
        <v>0</v>
      </c>
      <c r="AD104" s="103" t="s">
        <v>27</v>
      </c>
      <c r="AE104">
        <v>0</v>
      </c>
      <c r="AF104">
        <v>0</v>
      </c>
      <c r="AG104">
        <v>0</v>
      </c>
      <c r="AH104">
        <v>0</v>
      </c>
      <c r="AI104">
        <v>1</v>
      </c>
      <c r="AJ104">
        <v>1</v>
      </c>
      <c r="AK104">
        <v>0</v>
      </c>
      <c r="AL104">
        <v>1</v>
      </c>
      <c r="AM104">
        <v>5</v>
      </c>
      <c r="AN104" s="97">
        <v>7220</v>
      </c>
      <c r="AO104" t="s">
        <v>40</v>
      </c>
      <c r="AP104" t="s">
        <v>28</v>
      </c>
      <c r="AQ104" t="s">
        <v>40</v>
      </c>
      <c r="AR104" s="101">
        <v>2200000</v>
      </c>
      <c r="AS104" t="s">
        <v>117</v>
      </c>
      <c r="AT104" t="s">
        <v>1007</v>
      </c>
      <c r="AU104" t="s">
        <v>963</v>
      </c>
      <c r="AV104" t="s">
        <v>304</v>
      </c>
      <c r="AW104" t="s">
        <v>964</v>
      </c>
      <c r="AX104">
        <v>0</v>
      </c>
      <c r="AY104" t="s">
        <v>137</v>
      </c>
      <c r="AZ104" t="s">
        <v>1002</v>
      </c>
      <c r="BA104" t="s">
        <v>1127</v>
      </c>
      <c r="BB104" t="s">
        <v>40</v>
      </c>
      <c r="BC104" t="s">
        <v>28</v>
      </c>
      <c r="BD104" t="s">
        <v>40</v>
      </c>
      <c r="BE104" t="s">
        <v>28</v>
      </c>
      <c r="BF104" t="s">
        <v>40</v>
      </c>
      <c r="BG104" t="s">
        <v>28</v>
      </c>
      <c r="BH104" t="s">
        <v>40</v>
      </c>
      <c r="BI104" t="s">
        <v>28</v>
      </c>
      <c r="BJ104">
        <v>999</v>
      </c>
      <c r="BK104" t="s">
        <v>28</v>
      </c>
      <c r="BL104" t="s">
        <v>40</v>
      </c>
      <c r="BM104" t="s">
        <v>28</v>
      </c>
      <c r="BN104" t="s">
        <v>40</v>
      </c>
      <c r="BO104" t="s">
        <v>964</v>
      </c>
      <c r="BP104" t="s">
        <v>967</v>
      </c>
      <c r="BQ104" t="s">
        <v>28</v>
      </c>
      <c r="BR104" t="s">
        <v>40</v>
      </c>
      <c r="BS104" t="s">
        <v>28</v>
      </c>
      <c r="BT104" t="s">
        <v>40</v>
      </c>
      <c r="BU104" t="s">
        <v>28</v>
      </c>
      <c r="BV104" t="s">
        <v>40</v>
      </c>
      <c r="BW104" t="s">
        <v>28</v>
      </c>
      <c r="BX104" t="s">
        <v>40</v>
      </c>
      <c r="BY104" t="s">
        <v>28</v>
      </c>
      <c r="BZ104" t="s">
        <v>40</v>
      </c>
      <c r="CA104" t="s">
        <v>198</v>
      </c>
      <c r="CB104" t="s">
        <v>37</v>
      </c>
      <c r="CC104">
        <v>888</v>
      </c>
      <c r="CD104" t="s">
        <v>30</v>
      </c>
      <c r="CE104" t="s">
        <v>968</v>
      </c>
      <c r="CF104">
        <v>0</v>
      </c>
      <c r="CG104" t="s">
        <v>99</v>
      </c>
      <c r="CH104">
        <v>1</v>
      </c>
      <c r="CI104" s="99">
        <v>2210</v>
      </c>
      <c r="CJ104" s="93">
        <v>43629</v>
      </c>
      <c r="CK104" s="99">
        <v>2210</v>
      </c>
      <c r="CL104" t="s">
        <v>574</v>
      </c>
      <c r="CM104" t="s">
        <v>574</v>
      </c>
      <c r="CN104" t="s">
        <v>574</v>
      </c>
      <c r="CO104" t="s">
        <v>574</v>
      </c>
      <c r="CP104" t="s">
        <v>574</v>
      </c>
      <c r="CQ104" t="s">
        <v>574</v>
      </c>
      <c r="CR104" t="s">
        <v>574</v>
      </c>
      <c r="CS104" t="s">
        <v>574</v>
      </c>
      <c r="CT104" t="s">
        <v>574</v>
      </c>
      <c r="CU104" t="s">
        <v>574</v>
      </c>
      <c r="CV104" t="s">
        <v>574</v>
      </c>
      <c r="CW104" t="s">
        <v>574</v>
      </c>
      <c r="CX104" t="s">
        <v>574</v>
      </c>
      <c r="CY104" t="s">
        <v>574</v>
      </c>
      <c r="CZ104" t="s">
        <v>574</v>
      </c>
      <c r="DA104" t="s">
        <v>574</v>
      </c>
      <c r="DB104" t="s">
        <v>574</v>
      </c>
      <c r="DC104" t="s">
        <v>574</v>
      </c>
      <c r="DD104">
        <v>0</v>
      </c>
      <c r="DE104" t="s">
        <v>970</v>
      </c>
      <c r="DF104">
        <v>0</v>
      </c>
      <c r="DG104" t="s">
        <v>970</v>
      </c>
      <c r="DH104">
        <v>0</v>
      </c>
      <c r="DI104" s="99">
        <v>0</v>
      </c>
      <c r="DJ104" s="99">
        <v>0</v>
      </c>
      <c r="DK104" s="99">
        <v>0</v>
      </c>
      <c r="DL104" s="99">
        <v>0</v>
      </c>
      <c r="DM104" s="99">
        <v>0</v>
      </c>
      <c r="DN104" s="99">
        <v>0</v>
      </c>
      <c r="DO104" s="99">
        <v>0</v>
      </c>
      <c r="DP104" s="99">
        <v>0</v>
      </c>
      <c r="DT104" s="100" t="s">
        <v>46</v>
      </c>
    </row>
    <row r="105" spans="1:124" x14ac:dyDescent="0.3">
      <c r="A105" s="92">
        <v>52020104</v>
      </c>
      <c r="B105">
        <v>2020104</v>
      </c>
      <c r="C105" t="s">
        <v>1380</v>
      </c>
      <c r="D105">
        <v>2322</v>
      </c>
      <c r="E105" t="s">
        <v>1381</v>
      </c>
      <c r="F105" t="s">
        <v>1382</v>
      </c>
      <c r="G105" t="s">
        <v>953</v>
      </c>
      <c r="H105" t="s">
        <v>590</v>
      </c>
      <c r="I105" t="s">
        <v>954</v>
      </c>
      <c r="J105" t="s">
        <v>955</v>
      </c>
      <c r="K105">
        <v>1</v>
      </c>
      <c r="L105" t="s">
        <v>956</v>
      </c>
      <c r="M105" t="s">
        <v>957</v>
      </c>
      <c r="N105" t="s">
        <v>958</v>
      </c>
      <c r="O105" t="s">
        <v>959</v>
      </c>
      <c r="P105">
        <v>0</v>
      </c>
      <c r="Q105" t="s">
        <v>27</v>
      </c>
      <c r="R105" t="s">
        <v>45</v>
      </c>
      <c r="S105" s="93" t="s">
        <v>960</v>
      </c>
      <c r="T105" t="s">
        <v>961</v>
      </c>
      <c r="U105" s="93">
        <v>24307</v>
      </c>
      <c r="V105" t="s">
        <v>27</v>
      </c>
      <c r="W105" t="s">
        <v>45</v>
      </c>
      <c r="X105">
        <v>0</v>
      </c>
      <c r="Y105">
        <v>0</v>
      </c>
      <c r="Z105" s="93">
        <v>45113</v>
      </c>
      <c r="AA105">
        <v>1000</v>
      </c>
      <c r="AB105">
        <v>1000</v>
      </c>
      <c r="AC105">
        <v>0</v>
      </c>
      <c r="AD105" s="103" t="s">
        <v>27</v>
      </c>
      <c r="AE105">
        <v>0</v>
      </c>
      <c r="AF105">
        <v>0</v>
      </c>
      <c r="AG105">
        <v>1</v>
      </c>
      <c r="AH105">
        <v>1</v>
      </c>
      <c r="AI105">
        <v>1</v>
      </c>
      <c r="AJ105">
        <v>1</v>
      </c>
      <c r="AK105">
        <v>0</v>
      </c>
      <c r="AL105">
        <v>1</v>
      </c>
      <c r="AM105">
        <v>5</v>
      </c>
      <c r="AN105" s="97">
        <v>7735</v>
      </c>
      <c r="AO105" t="s">
        <v>40</v>
      </c>
      <c r="AP105" t="s">
        <v>28</v>
      </c>
      <c r="AQ105" t="s">
        <v>40</v>
      </c>
      <c r="AR105" s="101">
        <v>1100000</v>
      </c>
      <c r="AS105" t="s">
        <v>124</v>
      </c>
      <c r="AT105" t="s">
        <v>962</v>
      </c>
      <c r="AU105" t="s">
        <v>963</v>
      </c>
      <c r="AV105" t="s">
        <v>304</v>
      </c>
      <c r="AW105" t="s">
        <v>964</v>
      </c>
      <c r="AX105">
        <v>0</v>
      </c>
      <c r="AY105" t="s">
        <v>124</v>
      </c>
      <c r="AZ105" t="s">
        <v>962</v>
      </c>
      <c r="BA105" t="s">
        <v>965</v>
      </c>
      <c r="BB105" t="s">
        <v>966</v>
      </c>
      <c r="BC105" t="s">
        <v>28</v>
      </c>
      <c r="BD105" t="s">
        <v>40</v>
      </c>
      <c r="BE105" t="s">
        <v>28</v>
      </c>
      <c r="BF105" t="s">
        <v>40</v>
      </c>
      <c r="BG105" t="s">
        <v>28</v>
      </c>
      <c r="BH105" t="s">
        <v>40</v>
      </c>
      <c r="BI105" t="s">
        <v>28</v>
      </c>
      <c r="BJ105">
        <v>999</v>
      </c>
      <c r="BK105" t="s">
        <v>28</v>
      </c>
      <c r="BL105" t="s">
        <v>40</v>
      </c>
      <c r="BM105" t="s">
        <v>28</v>
      </c>
      <c r="BN105" t="s">
        <v>40</v>
      </c>
      <c r="BO105" t="s">
        <v>964</v>
      </c>
      <c r="BP105" t="s">
        <v>967</v>
      </c>
      <c r="BQ105" t="s">
        <v>28</v>
      </c>
      <c r="BR105" t="s">
        <v>40</v>
      </c>
      <c r="BS105" t="s">
        <v>28</v>
      </c>
      <c r="BT105" t="s">
        <v>40</v>
      </c>
      <c r="BU105" t="s">
        <v>28</v>
      </c>
      <c r="BV105" t="s">
        <v>40</v>
      </c>
      <c r="BW105" t="s">
        <v>28</v>
      </c>
      <c r="BX105" t="s">
        <v>40</v>
      </c>
      <c r="BY105" t="s">
        <v>28</v>
      </c>
      <c r="BZ105" t="s">
        <v>40</v>
      </c>
      <c r="CA105" t="s">
        <v>198</v>
      </c>
      <c r="CB105" t="s">
        <v>37</v>
      </c>
      <c r="CC105">
        <v>871</v>
      </c>
      <c r="CD105" t="s">
        <v>30</v>
      </c>
      <c r="CE105" t="s">
        <v>968</v>
      </c>
      <c r="CF105">
        <v>0</v>
      </c>
      <c r="CG105" t="s">
        <v>99</v>
      </c>
      <c r="CH105">
        <v>1</v>
      </c>
      <c r="CI105" s="99">
        <v>2600</v>
      </c>
      <c r="CJ105" s="93">
        <v>45113</v>
      </c>
      <c r="CK105" s="99">
        <v>2600</v>
      </c>
      <c r="CL105" t="s">
        <v>574</v>
      </c>
      <c r="CM105" t="s">
        <v>574</v>
      </c>
      <c r="CN105" t="s">
        <v>574</v>
      </c>
      <c r="CO105" t="s">
        <v>574</v>
      </c>
      <c r="CP105" t="s">
        <v>574</v>
      </c>
      <c r="CQ105" t="s">
        <v>574</v>
      </c>
      <c r="CR105" t="s">
        <v>574</v>
      </c>
      <c r="CS105" t="s">
        <v>574</v>
      </c>
      <c r="CT105" t="s">
        <v>574</v>
      </c>
      <c r="CU105" t="s">
        <v>574</v>
      </c>
      <c r="CV105" t="s">
        <v>574</v>
      </c>
      <c r="CW105" t="s">
        <v>574</v>
      </c>
      <c r="CX105" t="s">
        <v>574</v>
      </c>
      <c r="CY105" t="s">
        <v>574</v>
      </c>
      <c r="CZ105" t="s">
        <v>574</v>
      </c>
      <c r="DA105" t="s">
        <v>574</v>
      </c>
      <c r="DB105" t="s">
        <v>574</v>
      </c>
      <c r="DC105" t="s">
        <v>574</v>
      </c>
      <c r="DD105">
        <v>0</v>
      </c>
      <c r="DE105" t="s">
        <v>970</v>
      </c>
      <c r="DF105">
        <v>0</v>
      </c>
      <c r="DG105" t="s">
        <v>970</v>
      </c>
      <c r="DH105">
        <v>0</v>
      </c>
      <c r="DI105" s="99">
        <v>0</v>
      </c>
      <c r="DJ105" s="99">
        <v>0</v>
      </c>
      <c r="DK105" s="99">
        <v>0</v>
      </c>
      <c r="DL105" s="99">
        <v>0</v>
      </c>
      <c r="DM105" s="99">
        <v>0</v>
      </c>
      <c r="DN105" s="99">
        <v>0</v>
      </c>
      <c r="DO105" s="99">
        <v>0</v>
      </c>
      <c r="DP105" s="99">
        <v>0</v>
      </c>
      <c r="DT105" s="100" t="s">
        <v>46</v>
      </c>
    </row>
    <row r="106" spans="1:124" x14ac:dyDescent="0.3">
      <c r="A106" s="92">
        <v>52020105</v>
      </c>
      <c r="B106">
        <v>2020105</v>
      </c>
      <c r="C106" t="s">
        <v>1383</v>
      </c>
      <c r="D106">
        <v>3022</v>
      </c>
      <c r="E106" t="s">
        <v>1384</v>
      </c>
      <c r="F106" t="s">
        <v>1385</v>
      </c>
      <c r="G106" t="s">
        <v>1386</v>
      </c>
      <c r="H106" t="s">
        <v>590</v>
      </c>
      <c r="I106" t="s">
        <v>954</v>
      </c>
      <c r="J106" t="s">
        <v>955</v>
      </c>
      <c r="K106">
        <v>1</v>
      </c>
      <c r="L106" t="s">
        <v>956</v>
      </c>
      <c r="M106" t="s">
        <v>957</v>
      </c>
      <c r="N106" t="s">
        <v>42</v>
      </c>
      <c r="O106" t="s">
        <v>566</v>
      </c>
      <c r="P106">
        <v>0</v>
      </c>
      <c r="Q106" t="s">
        <v>27</v>
      </c>
      <c r="R106" t="s">
        <v>45</v>
      </c>
      <c r="S106" s="93" t="s">
        <v>960</v>
      </c>
      <c r="T106" t="s">
        <v>961</v>
      </c>
      <c r="U106" s="93">
        <v>29107</v>
      </c>
      <c r="V106" t="s">
        <v>27</v>
      </c>
      <c r="W106" t="s">
        <v>45</v>
      </c>
      <c r="X106">
        <v>0</v>
      </c>
      <c r="Y106">
        <v>0</v>
      </c>
      <c r="Z106" s="93">
        <v>45258</v>
      </c>
      <c r="AA106">
        <v>1000</v>
      </c>
      <c r="AB106">
        <v>1000</v>
      </c>
      <c r="AC106">
        <v>0</v>
      </c>
      <c r="AD106" s="103" t="s">
        <v>27</v>
      </c>
      <c r="AE106">
        <v>0</v>
      </c>
      <c r="AF106">
        <v>0</v>
      </c>
      <c r="AG106">
        <v>2</v>
      </c>
      <c r="AH106">
        <v>2</v>
      </c>
      <c r="AI106">
        <v>1</v>
      </c>
      <c r="AJ106">
        <v>1</v>
      </c>
      <c r="AK106">
        <v>0</v>
      </c>
      <c r="AL106">
        <v>0</v>
      </c>
      <c r="AM106">
        <v>5</v>
      </c>
      <c r="AN106" s="97">
        <v>3203</v>
      </c>
      <c r="AO106" t="s">
        <v>40</v>
      </c>
      <c r="AP106" t="s">
        <v>28</v>
      </c>
      <c r="AQ106" t="s">
        <v>40</v>
      </c>
      <c r="AR106" s="101">
        <v>1900000</v>
      </c>
      <c r="AS106" t="s">
        <v>124</v>
      </c>
      <c r="AT106" t="s">
        <v>962</v>
      </c>
      <c r="AU106" t="s">
        <v>963</v>
      </c>
      <c r="AV106" t="s">
        <v>304</v>
      </c>
      <c r="AW106" t="s">
        <v>964</v>
      </c>
      <c r="AX106">
        <v>0</v>
      </c>
      <c r="AY106" t="s">
        <v>124</v>
      </c>
      <c r="AZ106" t="s">
        <v>962</v>
      </c>
      <c r="BA106" t="s">
        <v>965</v>
      </c>
      <c r="BB106" t="s">
        <v>966</v>
      </c>
      <c r="BC106" t="s">
        <v>28</v>
      </c>
      <c r="BD106" t="s">
        <v>40</v>
      </c>
      <c r="BE106" t="s">
        <v>28</v>
      </c>
      <c r="BF106" t="s">
        <v>40</v>
      </c>
      <c r="BG106" t="s">
        <v>28</v>
      </c>
      <c r="BH106" t="s">
        <v>40</v>
      </c>
      <c r="BI106" t="s">
        <v>28</v>
      </c>
      <c r="BJ106">
        <v>999</v>
      </c>
      <c r="BK106" t="s">
        <v>28</v>
      </c>
      <c r="BL106" t="s">
        <v>40</v>
      </c>
      <c r="BM106" t="s">
        <v>28</v>
      </c>
      <c r="BN106" t="s">
        <v>40</v>
      </c>
      <c r="BO106" t="s">
        <v>964</v>
      </c>
      <c r="BP106" t="s">
        <v>967</v>
      </c>
      <c r="BQ106" t="s">
        <v>28</v>
      </c>
      <c r="BR106" t="s">
        <v>40</v>
      </c>
      <c r="BS106" t="s">
        <v>28</v>
      </c>
      <c r="BT106" t="s">
        <v>40</v>
      </c>
      <c r="BU106" t="s">
        <v>28</v>
      </c>
      <c r="BV106" t="s">
        <v>40</v>
      </c>
      <c r="BW106" t="s">
        <v>28</v>
      </c>
      <c r="BX106" t="s">
        <v>40</v>
      </c>
      <c r="BY106" t="s">
        <v>28</v>
      </c>
      <c r="BZ106" t="s">
        <v>40</v>
      </c>
      <c r="CA106" t="s">
        <v>198</v>
      </c>
      <c r="CB106" t="s">
        <v>37</v>
      </c>
      <c r="CC106">
        <v>889</v>
      </c>
      <c r="CD106" t="s">
        <v>30</v>
      </c>
      <c r="CE106" t="s">
        <v>968</v>
      </c>
      <c r="CF106">
        <v>0</v>
      </c>
      <c r="CG106" t="s">
        <v>99</v>
      </c>
      <c r="CH106">
        <v>1</v>
      </c>
      <c r="CI106" s="99">
        <v>2238.1799999999998</v>
      </c>
      <c r="CJ106" s="93">
        <v>45258</v>
      </c>
      <c r="CK106" s="99">
        <v>2238.1799999999998</v>
      </c>
      <c r="CL106" t="s">
        <v>574</v>
      </c>
      <c r="CM106" t="s">
        <v>574</v>
      </c>
      <c r="CN106" t="s">
        <v>574</v>
      </c>
      <c r="CO106" t="s">
        <v>574</v>
      </c>
      <c r="CP106" t="s">
        <v>574</v>
      </c>
      <c r="CQ106" t="s">
        <v>574</v>
      </c>
      <c r="CR106" t="s">
        <v>574</v>
      </c>
      <c r="CS106" t="s">
        <v>574</v>
      </c>
      <c r="CT106" t="s">
        <v>574</v>
      </c>
      <c r="CU106" t="s">
        <v>574</v>
      </c>
      <c r="CV106" t="s">
        <v>574</v>
      </c>
      <c r="CW106" t="s">
        <v>574</v>
      </c>
      <c r="CX106" t="s">
        <v>574</v>
      </c>
      <c r="CY106" t="s">
        <v>574</v>
      </c>
      <c r="CZ106" t="s">
        <v>574</v>
      </c>
      <c r="DA106" t="s">
        <v>574</v>
      </c>
      <c r="DB106" t="s">
        <v>574</v>
      </c>
      <c r="DC106" t="s">
        <v>574</v>
      </c>
      <c r="DD106">
        <v>0</v>
      </c>
      <c r="DE106" t="s">
        <v>970</v>
      </c>
      <c r="DF106">
        <v>0</v>
      </c>
      <c r="DG106" t="s">
        <v>970</v>
      </c>
      <c r="DH106">
        <v>0</v>
      </c>
      <c r="DI106" s="99">
        <v>0</v>
      </c>
      <c r="DJ106" s="99">
        <v>0</v>
      </c>
      <c r="DK106" s="99">
        <v>0</v>
      </c>
      <c r="DL106" s="99">
        <v>0</v>
      </c>
      <c r="DM106" s="99">
        <v>0</v>
      </c>
      <c r="DN106" s="99">
        <v>0</v>
      </c>
      <c r="DO106" s="99">
        <v>0</v>
      </c>
      <c r="DP106" s="99">
        <v>0</v>
      </c>
      <c r="DT106" s="100" t="s">
        <v>46</v>
      </c>
    </row>
    <row r="107" spans="1:124" x14ac:dyDescent="0.3">
      <c r="A107" s="92">
        <v>52020106</v>
      </c>
      <c r="B107">
        <v>2020106</v>
      </c>
      <c r="C107" t="s">
        <v>1387</v>
      </c>
      <c r="D107">
        <v>2998</v>
      </c>
      <c r="E107" t="s">
        <v>1388</v>
      </c>
      <c r="F107" t="s">
        <v>1389</v>
      </c>
      <c r="G107" t="s">
        <v>1390</v>
      </c>
      <c r="H107" t="s">
        <v>590</v>
      </c>
      <c r="I107" t="s">
        <v>954</v>
      </c>
      <c r="J107" t="s">
        <v>955</v>
      </c>
      <c r="K107">
        <v>1</v>
      </c>
      <c r="L107" t="s">
        <v>956</v>
      </c>
      <c r="M107" t="s">
        <v>957</v>
      </c>
      <c r="N107" t="s">
        <v>42</v>
      </c>
      <c r="O107" t="s">
        <v>566</v>
      </c>
      <c r="P107">
        <v>0</v>
      </c>
      <c r="Q107" t="s">
        <v>27</v>
      </c>
      <c r="R107" t="s">
        <v>45</v>
      </c>
      <c r="S107" s="93" t="s">
        <v>960</v>
      </c>
      <c r="T107" t="s">
        <v>961</v>
      </c>
      <c r="U107" s="93">
        <v>30109</v>
      </c>
      <c r="V107" t="s">
        <v>27</v>
      </c>
      <c r="W107" t="s">
        <v>45</v>
      </c>
      <c r="X107">
        <v>0</v>
      </c>
      <c r="Y107">
        <v>0</v>
      </c>
      <c r="Z107" s="93">
        <v>43219</v>
      </c>
      <c r="AA107" t="s">
        <v>975</v>
      </c>
      <c r="AB107">
        <v>0</v>
      </c>
      <c r="AC107">
        <v>0</v>
      </c>
      <c r="AD107" s="103" t="s">
        <v>27</v>
      </c>
      <c r="AE107">
        <v>0</v>
      </c>
      <c r="AF107">
        <v>0</v>
      </c>
      <c r="AG107">
        <v>2</v>
      </c>
      <c r="AH107">
        <v>2</v>
      </c>
      <c r="AI107">
        <v>1</v>
      </c>
      <c r="AJ107">
        <v>1</v>
      </c>
      <c r="AK107">
        <v>0</v>
      </c>
      <c r="AL107">
        <v>0</v>
      </c>
      <c r="AM107">
        <v>5</v>
      </c>
      <c r="AN107" s="97">
        <v>6602</v>
      </c>
      <c r="AO107" t="s">
        <v>40</v>
      </c>
      <c r="AP107" t="s">
        <v>28</v>
      </c>
      <c r="AQ107" t="s">
        <v>40</v>
      </c>
      <c r="AR107" s="101">
        <v>900000</v>
      </c>
      <c r="AS107" t="s">
        <v>124</v>
      </c>
      <c r="AT107" t="s">
        <v>962</v>
      </c>
      <c r="AU107" t="s">
        <v>963</v>
      </c>
      <c r="AV107" t="s">
        <v>304</v>
      </c>
      <c r="AW107" t="s">
        <v>964</v>
      </c>
      <c r="AX107">
        <v>0</v>
      </c>
      <c r="AY107" t="s">
        <v>124</v>
      </c>
      <c r="AZ107" t="s">
        <v>962</v>
      </c>
      <c r="BA107" t="s">
        <v>965</v>
      </c>
      <c r="BB107" t="s">
        <v>966</v>
      </c>
      <c r="BC107" t="s">
        <v>28</v>
      </c>
      <c r="BD107" t="s">
        <v>40</v>
      </c>
      <c r="BE107" t="s">
        <v>28</v>
      </c>
      <c r="BF107" t="s">
        <v>40</v>
      </c>
      <c r="BG107" t="s">
        <v>28</v>
      </c>
      <c r="BH107" t="s">
        <v>40</v>
      </c>
      <c r="BI107" t="s">
        <v>28</v>
      </c>
      <c r="BJ107">
        <v>999</v>
      </c>
      <c r="BK107" t="s">
        <v>28</v>
      </c>
      <c r="BL107" t="s">
        <v>40</v>
      </c>
      <c r="BM107" t="s">
        <v>28</v>
      </c>
      <c r="BN107" t="s">
        <v>40</v>
      </c>
      <c r="BO107" t="s">
        <v>964</v>
      </c>
      <c r="BP107" t="s">
        <v>967</v>
      </c>
      <c r="BQ107" t="s">
        <v>28</v>
      </c>
      <c r="BR107" t="s">
        <v>40</v>
      </c>
      <c r="BS107" t="s">
        <v>28</v>
      </c>
      <c r="BT107" t="s">
        <v>40</v>
      </c>
      <c r="BU107" t="s">
        <v>28</v>
      </c>
      <c r="BV107" t="s">
        <v>40</v>
      </c>
      <c r="BW107" t="s">
        <v>28</v>
      </c>
      <c r="BX107" t="s">
        <v>40</v>
      </c>
      <c r="BY107" t="s">
        <v>28</v>
      </c>
      <c r="BZ107" t="s">
        <v>40</v>
      </c>
      <c r="CA107" t="s">
        <v>198</v>
      </c>
      <c r="CB107" t="s">
        <v>37</v>
      </c>
      <c r="CC107">
        <v>894</v>
      </c>
      <c r="CD107" t="s">
        <v>30</v>
      </c>
      <c r="CE107" t="s">
        <v>968</v>
      </c>
      <c r="CF107">
        <v>0</v>
      </c>
      <c r="CG107" t="s">
        <v>99</v>
      </c>
      <c r="CH107">
        <v>1</v>
      </c>
      <c r="CI107" s="99">
        <v>1136.3599999999999</v>
      </c>
      <c r="CJ107" s="93">
        <v>43219</v>
      </c>
      <c r="CK107" s="99">
        <v>1136.3599999999999</v>
      </c>
      <c r="CL107" t="s">
        <v>574</v>
      </c>
      <c r="CM107" t="s">
        <v>574</v>
      </c>
      <c r="CN107" t="s">
        <v>574</v>
      </c>
      <c r="CO107" t="s">
        <v>574</v>
      </c>
      <c r="CP107" t="s">
        <v>574</v>
      </c>
      <c r="CQ107" t="s">
        <v>574</v>
      </c>
      <c r="CR107" t="s">
        <v>574</v>
      </c>
      <c r="CS107" t="s">
        <v>574</v>
      </c>
      <c r="CT107" t="s">
        <v>574</v>
      </c>
      <c r="CU107" t="s">
        <v>574</v>
      </c>
      <c r="CV107" t="s">
        <v>574</v>
      </c>
      <c r="CW107" t="s">
        <v>574</v>
      </c>
      <c r="CX107" t="s">
        <v>574</v>
      </c>
      <c r="CY107" t="s">
        <v>574</v>
      </c>
      <c r="CZ107" t="s">
        <v>574</v>
      </c>
      <c r="DA107" t="s">
        <v>574</v>
      </c>
      <c r="DB107" t="s">
        <v>574</v>
      </c>
      <c r="DC107" t="s">
        <v>574</v>
      </c>
      <c r="DD107">
        <v>0</v>
      </c>
      <c r="DE107" t="s">
        <v>970</v>
      </c>
      <c r="DF107">
        <v>0</v>
      </c>
      <c r="DG107" t="s">
        <v>970</v>
      </c>
      <c r="DH107">
        <v>0</v>
      </c>
      <c r="DI107" s="99">
        <v>0</v>
      </c>
      <c r="DJ107" s="99">
        <v>0</v>
      </c>
      <c r="DK107" s="99">
        <v>0</v>
      </c>
      <c r="DL107" s="99">
        <v>0</v>
      </c>
      <c r="DM107" s="99">
        <v>0</v>
      </c>
      <c r="DN107" s="99">
        <v>0</v>
      </c>
      <c r="DO107" s="99">
        <v>0</v>
      </c>
      <c r="DP107" s="99">
        <v>0</v>
      </c>
      <c r="DT107" s="100" t="s">
        <v>46</v>
      </c>
    </row>
    <row r="108" spans="1:124" x14ac:dyDescent="0.3">
      <c r="A108" s="92">
        <v>52020107</v>
      </c>
      <c r="B108">
        <v>2020107</v>
      </c>
      <c r="C108" t="s">
        <v>1391</v>
      </c>
      <c r="D108">
        <v>2277</v>
      </c>
      <c r="E108" t="s">
        <v>1392</v>
      </c>
      <c r="F108" t="s">
        <v>1393</v>
      </c>
      <c r="G108" t="s">
        <v>1394</v>
      </c>
      <c r="H108" t="s">
        <v>590</v>
      </c>
      <c r="I108" t="s">
        <v>954</v>
      </c>
      <c r="J108" t="s">
        <v>955</v>
      </c>
      <c r="K108">
        <v>1</v>
      </c>
      <c r="L108" t="s">
        <v>956</v>
      </c>
      <c r="M108" t="s">
        <v>957</v>
      </c>
      <c r="N108" t="s">
        <v>42</v>
      </c>
      <c r="O108" t="s">
        <v>566</v>
      </c>
      <c r="P108">
        <v>0</v>
      </c>
      <c r="Q108" t="s">
        <v>27</v>
      </c>
      <c r="R108" t="s">
        <v>45</v>
      </c>
      <c r="S108" s="93" t="s">
        <v>960</v>
      </c>
      <c r="T108" t="s">
        <v>961</v>
      </c>
      <c r="U108" s="93">
        <v>17668</v>
      </c>
      <c r="V108" t="s">
        <v>25</v>
      </c>
      <c r="W108" t="s">
        <v>46</v>
      </c>
      <c r="X108">
        <v>0</v>
      </c>
      <c r="Y108">
        <v>0</v>
      </c>
      <c r="Z108" s="93">
        <v>44818</v>
      </c>
      <c r="AA108" t="s">
        <v>975</v>
      </c>
      <c r="AB108">
        <v>0</v>
      </c>
      <c r="AC108">
        <v>0</v>
      </c>
      <c r="AD108" s="103" t="s">
        <v>27</v>
      </c>
      <c r="AE108">
        <v>0</v>
      </c>
      <c r="AF108">
        <v>0</v>
      </c>
      <c r="AG108">
        <v>2</v>
      </c>
      <c r="AH108">
        <v>2</v>
      </c>
      <c r="AI108">
        <v>2</v>
      </c>
      <c r="AJ108">
        <v>2</v>
      </c>
      <c r="AK108">
        <v>0</v>
      </c>
      <c r="AL108">
        <v>2</v>
      </c>
      <c r="AM108">
        <v>5</v>
      </c>
      <c r="AN108" s="97">
        <v>8200</v>
      </c>
      <c r="AO108" t="s">
        <v>40</v>
      </c>
      <c r="AP108" t="s">
        <v>28</v>
      </c>
      <c r="AQ108" t="s">
        <v>40</v>
      </c>
      <c r="AR108" s="101">
        <v>2800000</v>
      </c>
      <c r="AS108" t="s">
        <v>662</v>
      </c>
      <c r="AT108" t="s">
        <v>1018</v>
      </c>
      <c r="AU108" t="s">
        <v>963</v>
      </c>
      <c r="AV108" t="s">
        <v>304</v>
      </c>
      <c r="AW108" t="s">
        <v>964</v>
      </c>
      <c r="AX108">
        <v>0</v>
      </c>
      <c r="AY108" t="s">
        <v>1073</v>
      </c>
      <c r="AZ108" t="s">
        <v>1074</v>
      </c>
      <c r="BA108" t="s">
        <v>1108</v>
      </c>
      <c r="BB108" t="s">
        <v>1109</v>
      </c>
      <c r="BC108" t="s">
        <v>28</v>
      </c>
      <c r="BD108" t="s">
        <v>40</v>
      </c>
      <c r="BE108" t="s">
        <v>28</v>
      </c>
      <c r="BF108" t="s">
        <v>40</v>
      </c>
      <c r="BG108" t="s">
        <v>28</v>
      </c>
      <c r="BH108" t="s">
        <v>40</v>
      </c>
      <c r="BI108" t="s">
        <v>28</v>
      </c>
      <c r="BJ108">
        <v>999</v>
      </c>
      <c r="BK108" t="s">
        <v>28</v>
      </c>
      <c r="BL108" t="s">
        <v>40</v>
      </c>
      <c r="BM108" t="s">
        <v>28</v>
      </c>
      <c r="BN108" t="s">
        <v>40</v>
      </c>
      <c r="BO108" t="s">
        <v>964</v>
      </c>
      <c r="BP108" t="s">
        <v>967</v>
      </c>
      <c r="BQ108" t="s">
        <v>28</v>
      </c>
      <c r="BR108" t="s">
        <v>40</v>
      </c>
      <c r="BS108" t="s">
        <v>28</v>
      </c>
      <c r="BT108" t="s">
        <v>40</v>
      </c>
      <c r="BU108" t="s">
        <v>28</v>
      </c>
      <c r="BV108" t="s">
        <v>40</v>
      </c>
      <c r="BW108" t="s">
        <v>28</v>
      </c>
      <c r="BX108" t="s">
        <v>40</v>
      </c>
      <c r="BY108" t="s">
        <v>28</v>
      </c>
      <c r="BZ108" t="s">
        <v>40</v>
      </c>
      <c r="CA108" t="s">
        <v>198</v>
      </c>
      <c r="CB108" t="s">
        <v>37</v>
      </c>
      <c r="CC108">
        <v>901</v>
      </c>
      <c r="CD108" t="s">
        <v>30</v>
      </c>
      <c r="CE108" t="s">
        <v>968</v>
      </c>
      <c r="CF108">
        <v>0</v>
      </c>
      <c r="CG108" t="s">
        <v>99</v>
      </c>
      <c r="CH108">
        <v>1</v>
      </c>
      <c r="CI108" s="99">
        <v>1452.73</v>
      </c>
      <c r="CJ108" s="93">
        <v>44818</v>
      </c>
      <c r="CK108" s="99">
        <v>1452.73</v>
      </c>
      <c r="CL108" t="s">
        <v>574</v>
      </c>
      <c r="CM108" t="s">
        <v>574</v>
      </c>
      <c r="CN108" t="s">
        <v>574</v>
      </c>
      <c r="CO108" t="s">
        <v>574</v>
      </c>
      <c r="CP108" t="s">
        <v>574</v>
      </c>
      <c r="CQ108" t="s">
        <v>574</v>
      </c>
      <c r="CR108" t="s">
        <v>574</v>
      </c>
      <c r="CS108" t="s">
        <v>574</v>
      </c>
      <c r="CT108" t="s">
        <v>574</v>
      </c>
      <c r="CU108" t="s">
        <v>574</v>
      </c>
      <c r="CV108" t="s">
        <v>574</v>
      </c>
      <c r="CW108" t="s">
        <v>574</v>
      </c>
      <c r="CX108" t="s">
        <v>574</v>
      </c>
      <c r="CY108" t="s">
        <v>574</v>
      </c>
      <c r="CZ108" t="s">
        <v>574</v>
      </c>
      <c r="DA108" t="s">
        <v>574</v>
      </c>
      <c r="DB108" t="s">
        <v>574</v>
      </c>
      <c r="DC108" t="s">
        <v>574</v>
      </c>
      <c r="DD108">
        <v>0</v>
      </c>
      <c r="DE108" t="s">
        <v>970</v>
      </c>
      <c r="DF108">
        <v>0</v>
      </c>
      <c r="DG108" t="s">
        <v>970</v>
      </c>
      <c r="DH108">
        <v>0</v>
      </c>
      <c r="DI108" s="99">
        <v>0</v>
      </c>
      <c r="DJ108" s="99">
        <v>0</v>
      </c>
      <c r="DK108" s="99">
        <v>0</v>
      </c>
      <c r="DL108" s="99">
        <v>0</v>
      </c>
      <c r="DM108" s="99">
        <v>0</v>
      </c>
      <c r="DN108" s="99">
        <v>0</v>
      </c>
      <c r="DO108" s="99">
        <v>0</v>
      </c>
      <c r="DP108" s="99">
        <v>0</v>
      </c>
      <c r="DT108" s="100" t="s">
        <v>46</v>
      </c>
    </row>
    <row r="109" spans="1:124" x14ac:dyDescent="0.3">
      <c r="A109" s="92">
        <v>52020108</v>
      </c>
      <c r="B109">
        <v>2020108</v>
      </c>
      <c r="C109" t="s">
        <v>1395</v>
      </c>
      <c r="D109">
        <v>2670</v>
      </c>
      <c r="E109" t="s">
        <v>1396</v>
      </c>
      <c r="F109" t="s">
        <v>1362</v>
      </c>
      <c r="G109" t="s">
        <v>1251</v>
      </c>
      <c r="H109" t="s">
        <v>590</v>
      </c>
      <c r="I109" t="s">
        <v>954</v>
      </c>
      <c r="J109" t="s">
        <v>955</v>
      </c>
      <c r="K109">
        <v>1</v>
      </c>
      <c r="L109" t="s">
        <v>956</v>
      </c>
      <c r="M109" t="s">
        <v>957</v>
      </c>
      <c r="N109" t="s">
        <v>958</v>
      </c>
      <c r="O109" t="s">
        <v>959</v>
      </c>
      <c r="P109">
        <v>0</v>
      </c>
      <c r="Q109" t="s">
        <v>27</v>
      </c>
      <c r="R109" t="s">
        <v>45</v>
      </c>
      <c r="S109" s="93" t="s">
        <v>960</v>
      </c>
      <c r="T109" t="s">
        <v>961</v>
      </c>
      <c r="U109" s="93">
        <v>27889</v>
      </c>
      <c r="V109" t="s">
        <v>27</v>
      </c>
      <c r="W109" t="s">
        <v>45</v>
      </c>
      <c r="X109">
        <v>0</v>
      </c>
      <c r="Y109">
        <v>0</v>
      </c>
      <c r="Z109" s="93">
        <v>44697</v>
      </c>
      <c r="AA109">
        <v>1000</v>
      </c>
      <c r="AB109">
        <v>1000</v>
      </c>
      <c r="AC109">
        <v>0</v>
      </c>
      <c r="AD109" s="103" t="s">
        <v>27</v>
      </c>
      <c r="AE109">
        <v>0</v>
      </c>
      <c r="AF109">
        <v>0</v>
      </c>
      <c r="AG109">
        <v>2</v>
      </c>
      <c r="AH109">
        <v>2</v>
      </c>
      <c r="AI109">
        <v>1</v>
      </c>
      <c r="AJ109">
        <v>1</v>
      </c>
      <c r="AK109">
        <v>0</v>
      </c>
      <c r="AL109">
        <v>0</v>
      </c>
      <c r="AM109">
        <v>5</v>
      </c>
      <c r="AN109" s="97">
        <v>6950</v>
      </c>
      <c r="AO109" t="s">
        <v>40</v>
      </c>
      <c r="AP109" t="s">
        <v>28</v>
      </c>
      <c r="AQ109" t="s">
        <v>40</v>
      </c>
      <c r="AR109" s="101">
        <v>1800000</v>
      </c>
      <c r="AS109" t="s">
        <v>122</v>
      </c>
      <c r="AT109" t="s">
        <v>50</v>
      </c>
      <c r="AU109" t="s">
        <v>963</v>
      </c>
      <c r="AV109" t="s">
        <v>304</v>
      </c>
      <c r="AW109" t="s">
        <v>964</v>
      </c>
      <c r="AX109">
        <v>0</v>
      </c>
      <c r="AY109" t="s">
        <v>126</v>
      </c>
      <c r="AZ109" t="s">
        <v>1079</v>
      </c>
      <c r="BA109" t="s">
        <v>965</v>
      </c>
      <c r="BB109" t="s">
        <v>966</v>
      </c>
      <c r="BC109" t="s">
        <v>28</v>
      </c>
      <c r="BD109" t="s">
        <v>40</v>
      </c>
      <c r="BE109" t="s">
        <v>28</v>
      </c>
      <c r="BF109" t="s">
        <v>40</v>
      </c>
      <c r="BG109" t="s">
        <v>28</v>
      </c>
      <c r="BH109" t="s">
        <v>40</v>
      </c>
      <c r="BI109" t="s">
        <v>28</v>
      </c>
      <c r="BJ109">
        <v>999</v>
      </c>
      <c r="BK109" t="s">
        <v>28</v>
      </c>
      <c r="BL109" t="s">
        <v>40</v>
      </c>
      <c r="BM109" t="s">
        <v>28</v>
      </c>
      <c r="BN109" t="s">
        <v>40</v>
      </c>
      <c r="BO109" t="s">
        <v>964</v>
      </c>
      <c r="BP109" t="s">
        <v>967</v>
      </c>
      <c r="BQ109" t="s">
        <v>28</v>
      </c>
      <c r="BR109" t="s">
        <v>40</v>
      </c>
      <c r="BS109" t="s">
        <v>28</v>
      </c>
      <c r="BT109" t="s">
        <v>40</v>
      </c>
      <c r="BU109" t="s">
        <v>28</v>
      </c>
      <c r="BV109" t="s">
        <v>40</v>
      </c>
      <c r="BW109" t="s">
        <v>28</v>
      </c>
      <c r="BX109" t="s">
        <v>40</v>
      </c>
      <c r="BY109" t="s">
        <v>28</v>
      </c>
      <c r="BZ109" t="s">
        <v>40</v>
      </c>
      <c r="CA109" t="s">
        <v>198</v>
      </c>
      <c r="CB109" t="s">
        <v>37</v>
      </c>
      <c r="CC109">
        <v>936</v>
      </c>
      <c r="CD109" t="s">
        <v>30</v>
      </c>
      <c r="CE109" t="s">
        <v>968</v>
      </c>
      <c r="CF109">
        <v>0</v>
      </c>
      <c r="CG109" t="s">
        <v>99</v>
      </c>
      <c r="CH109">
        <v>1</v>
      </c>
      <c r="CI109" s="99">
        <v>805.45</v>
      </c>
      <c r="CJ109" s="93">
        <v>44697</v>
      </c>
      <c r="CK109" s="99">
        <v>805.45</v>
      </c>
      <c r="CL109" t="s">
        <v>574</v>
      </c>
      <c r="CM109" t="s">
        <v>574</v>
      </c>
      <c r="CN109" t="s">
        <v>574</v>
      </c>
      <c r="CO109" t="s">
        <v>574</v>
      </c>
      <c r="CP109" t="s">
        <v>101</v>
      </c>
      <c r="CQ109" t="s">
        <v>922</v>
      </c>
      <c r="CR109" t="s">
        <v>574</v>
      </c>
      <c r="CS109" t="s">
        <v>574</v>
      </c>
      <c r="CT109" t="s">
        <v>574</v>
      </c>
      <c r="CU109" t="s">
        <v>574</v>
      </c>
      <c r="CV109" t="s">
        <v>574</v>
      </c>
      <c r="CW109" t="s">
        <v>574</v>
      </c>
      <c r="CX109" t="s">
        <v>574</v>
      </c>
      <c r="CY109" t="s">
        <v>574</v>
      </c>
      <c r="CZ109" t="s">
        <v>574</v>
      </c>
      <c r="DA109" t="s">
        <v>574</v>
      </c>
      <c r="DB109" t="s">
        <v>574</v>
      </c>
      <c r="DC109" t="s">
        <v>574</v>
      </c>
      <c r="DD109">
        <v>0</v>
      </c>
      <c r="DE109" t="s">
        <v>970</v>
      </c>
      <c r="DF109">
        <v>0</v>
      </c>
      <c r="DG109">
        <v>250000</v>
      </c>
      <c r="DH109">
        <v>250000</v>
      </c>
      <c r="DI109" s="99">
        <v>0</v>
      </c>
      <c r="DJ109" s="99">
        <v>0</v>
      </c>
      <c r="DK109" s="99">
        <v>0</v>
      </c>
      <c r="DL109" s="99">
        <v>0</v>
      </c>
      <c r="DM109" s="99">
        <v>0</v>
      </c>
      <c r="DN109" s="99">
        <v>0</v>
      </c>
      <c r="DO109" s="99">
        <v>0</v>
      </c>
      <c r="DP109" s="99">
        <v>75</v>
      </c>
      <c r="DT109" s="100" t="s">
        <v>46</v>
      </c>
    </row>
    <row r="110" spans="1:124" x14ac:dyDescent="0.3">
      <c r="A110" s="92">
        <v>52020109</v>
      </c>
      <c r="B110">
        <v>2020109</v>
      </c>
      <c r="C110" t="s">
        <v>1397</v>
      </c>
      <c r="D110">
        <v>2181</v>
      </c>
      <c r="E110" t="s">
        <v>1398</v>
      </c>
      <c r="F110" t="s">
        <v>1399</v>
      </c>
      <c r="G110" t="s">
        <v>1400</v>
      </c>
      <c r="H110" t="s">
        <v>590</v>
      </c>
      <c r="I110" t="s">
        <v>954</v>
      </c>
      <c r="J110" t="s">
        <v>955</v>
      </c>
      <c r="K110">
        <v>1</v>
      </c>
      <c r="L110" t="s">
        <v>956</v>
      </c>
      <c r="M110" t="s">
        <v>957</v>
      </c>
      <c r="N110" t="s">
        <v>42</v>
      </c>
      <c r="O110" t="s">
        <v>566</v>
      </c>
      <c r="P110">
        <v>0</v>
      </c>
      <c r="Q110" t="s">
        <v>27</v>
      </c>
      <c r="R110" t="s">
        <v>45</v>
      </c>
      <c r="S110" s="93" t="s">
        <v>960</v>
      </c>
      <c r="T110" t="s">
        <v>961</v>
      </c>
      <c r="U110" s="93">
        <v>35806</v>
      </c>
      <c r="V110" t="s">
        <v>27</v>
      </c>
      <c r="W110" t="s">
        <v>45</v>
      </c>
      <c r="X110">
        <v>0</v>
      </c>
      <c r="Y110">
        <v>0</v>
      </c>
      <c r="Z110" s="93">
        <v>44529</v>
      </c>
      <c r="AA110" t="s">
        <v>975</v>
      </c>
      <c r="AB110">
        <v>0</v>
      </c>
      <c r="AC110">
        <v>0</v>
      </c>
      <c r="AD110" s="103" t="s">
        <v>27</v>
      </c>
      <c r="AE110">
        <v>0</v>
      </c>
      <c r="AF110">
        <v>0</v>
      </c>
      <c r="AG110">
        <v>1</v>
      </c>
      <c r="AH110">
        <v>1</v>
      </c>
      <c r="AI110">
        <v>2</v>
      </c>
      <c r="AJ110">
        <v>2</v>
      </c>
      <c r="AK110">
        <v>0</v>
      </c>
      <c r="AL110">
        <v>1</v>
      </c>
      <c r="AM110">
        <v>5</v>
      </c>
      <c r="AN110" s="97">
        <v>4635</v>
      </c>
      <c r="AO110" t="s">
        <v>40</v>
      </c>
      <c r="AP110" t="s">
        <v>28</v>
      </c>
      <c r="AQ110" t="s">
        <v>40</v>
      </c>
      <c r="AR110" s="101">
        <v>2000000</v>
      </c>
      <c r="AS110" t="s">
        <v>664</v>
      </c>
      <c r="AT110" t="s">
        <v>1027</v>
      </c>
      <c r="AU110" t="s">
        <v>963</v>
      </c>
      <c r="AV110" t="s">
        <v>304</v>
      </c>
      <c r="AW110" t="s">
        <v>964</v>
      </c>
      <c r="AX110">
        <v>0</v>
      </c>
      <c r="AY110" t="s">
        <v>124</v>
      </c>
      <c r="AZ110" t="s">
        <v>962</v>
      </c>
      <c r="BA110" t="s">
        <v>70</v>
      </c>
      <c r="BB110" t="s">
        <v>1116</v>
      </c>
      <c r="BC110" t="s">
        <v>28</v>
      </c>
      <c r="BD110" t="s">
        <v>40</v>
      </c>
      <c r="BE110" t="s">
        <v>28</v>
      </c>
      <c r="BF110" t="s">
        <v>40</v>
      </c>
      <c r="BG110" t="s">
        <v>28</v>
      </c>
      <c r="BH110" t="s">
        <v>40</v>
      </c>
      <c r="BI110" t="s">
        <v>28</v>
      </c>
      <c r="BJ110">
        <v>999</v>
      </c>
      <c r="BK110" t="s">
        <v>28</v>
      </c>
      <c r="BL110" t="s">
        <v>40</v>
      </c>
      <c r="BM110" t="s">
        <v>28</v>
      </c>
      <c r="BN110" t="s">
        <v>40</v>
      </c>
      <c r="BO110" t="s">
        <v>964</v>
      </c>
      <c r="BP110" t="s">
        <v>967</v>
      </c>
      <c r="BQ110" t="s">
        <v>28</v>
      </c>
      <c r="BR110" t="s">
        <v>40</v>
      </c>
      <c r="BS110" t="s">
        <v>28</v>
      </c>
      <c r="BT110" t="s">
        <v>40</v>
      </c>
      <c r="BU110" t="s">
        <v>28</v>
      </c>
      <c r="BV110" t="s">
        <v>40</v>
      </c>
      <c r="BW110" t="s">
        <v>28</v>
      </c>
      <c r="BX110" t="s">
        <v>40</v>
      </c>
      <c r="BY110" t="s">
        <v>28</v>
      </c>
      <c r="BZ110" t="s">
        <v>40</v>
      </c>
      <c r="CA110" t="s">
        <v>198</v>
      </c>
      <c r="CB110" t="s">
        <v>37</v>
      </c>
      <c r="CC110">
        <v>819</v>
      </c>
      <c r="CD110" t="s">
        <v>30</v>
      </c>
      <c r="CE110" t="s">
        <v>968</v>
      </c>
      <c r="CF110">
        <v>0</v>
      </c>
      <c r="CG110" t="s">
        <v>99</v>
      </c>
      <c r="CH110">
        <v>1</v>
      </c>
      <c r="CI110" s="99">
        <v>1735.45</v>
      </c>
      <c r="CJ110" s="93">
        <v>44529</v>
      </c>
      <c r="CK110" s="99">
        <v>1735.45</v>
      </c>
      <c r="CL110" t="s">
        <v>574</v>
      </c>
      <c r="CM110" t="s">
        <v>574</v>
      </c>
      <c r="CN110" t="s">
        <v>574</v>
      </c>
      <c r="CO110" t="s">
        <v>574</v>
      </c>
      <c r="CP110" t="s">
        <v>574</v>
      </c>
      <c r="CQ110" t="s">
        <v>574</v>
      </c>
      <c r="CR110" t="s">
        <v>574</v>
      </c>
      <c r="CS110" t="s">
        <v>574</v>
      </c>
      <c r="CT110" t="s">
        <v>574</v>
      </c>
      <c r="CU110" t="s">
        <v>574</v>
      </c>
      <c r="CV110" t="s">
        <v>574</v>
      </c>
      <c r="CW110" t="s">
        <v>574</v>
      </c>
      <c r="CX110" t="s">
        <v>574</v>
      </c>
      <c r="CY110" t="s">
        <v>574</v>
      </c>
      <c r="CZ110" t="s">
        <v>574</v>
      </c>
      <c r="DA110" t="s">
        <v>574</v>
      </c>
      <c r="DB110" t="s">
        <v>574</v>
      </c>
      <c r="DC110" t="s">
        <v>574</v>
      </c>
      <c r="DD110">
        <v>0</v>
      </c>
      <c r="DE110" t="s">
        <v>970</v>
      </c>
      <c r="DF110">
        <v>0</v>
      </c>
      <c r="DG110" t="s">
        <v>970</v>
      </c>
      <c r="DH110">
        <v>0</v>
      </c>
      <c r="DI110" s="99">
        <v>0</v>
      </c>
      <c r="DJ110" s="99">
        <v>0</v>
      </c>
      <c r="DK110" s="99">
        <v>0</v>
      </c>
      <c r="DL110" s="99">
        <v>0</v>
      </c>
      <c r="DM110" s="99">
        <v>0</v>
      </c>
      <c r="DN110" s="99">
        <v>0</v>
      </c>
      <c r="DO110" s="99">
        <v>0</v>
      </c>
      <c r="DP110" s="99">
        <v>0</v>
      </c>
      <c r="DT110" s="100" t="s">
        <v>46</v>
      </c>
    </row>
    <row r="111" spans="1:124" x14ac:dyDescent="0.3">
      <c r="A111" s="92">
        <v>52020110</v>
      </c>
      <c r="B111">
        <v>2020110</v>
      </c>
      <c r="C111" t="s">
        <v>1401</v>
      </c>
      <c r="D111">
        <v>2292</v>
      </c>
      <c r="E111" t="s">
        <v>1402</v>
      </c>
      <c r="F111" t="s">
        <v>1403</v>
      </c>
      <c r="G111" t="s">
        <v>1404</v>
      </c>
      <c r="H111" t="s">
        <v>590</v>
      </c>
      <c r="I111" t="s">
        <v>954</v>
      </c>
      <c r="J111" t="s">
        <v>955</v>
      </c>
      <c r="K111">
        <v>1</v>
      </c>
      <c r="L111" t="s">
        <v>956</v>
      </c>
      <c r="M111" t="s">
        <v>957</v>
      </c>
      <c r="N111" t="s">
        <v>958</v>
      </c>
      <c r="O111" t="s">
        <v>959</v>
      </c>
      <c r="P111">
        <v>0</v>
      </c>
      <c r="Q111" t="s">
        <v>27</v>
      </c>
      <c r="R111" t="s">
        <v>45</v>
      </c>
      <c r="S111" s="93" t="s">
        <v>960</v>
      </c>
      <c r="T111" t="s">
        <v>961</v>
      </c>
      <c r="U111" s="93">
        <v>12254</v>
      </c>
      <c r="V111" t="s">
        <v>25</v>
      </c>
      <c r="W111" t="s">
        <v>46</v>
      </c>
      <c r="X111">
        <v>0</v>
      </c>
      <c r="Y111">
        <v>0</v>
      </c>
      <c r="Z111" s="93">
        <v>43762</v>
      </c>
      <c r="AA111">
        <v>1000</v>
      </c>
      <c r="AB111">
        <v>1000</v>
      </c>
      <c r="AC111">
        <v>0</v>
      </c>
      <c r="AD111" s="103" t="s">
        <v>27</v>
      </c>
      <c r="AE111">
        <v>0</v>
      </c>
      <c r="AF111">
        <v>0</v>
      </c>
      <c r="AG111">
        <v>1</v>
      </c>
      <c r="AH111">
        <v>1</v>
      </c>
      <c r="AI111">
        <v>1</v>
      </c>
      <c r="AJ111">
        <v>1</v>
      </c>
      <c r="AK111">
        <v>0</v>
      </c>
      <c r="AL111">
        <v>2</v>
      </c>
      <c r="AM111">
        <v>5</v>
      </c>
      <c r="AN111" s="97">
        <v>1791</v>
      </c>
      <c r="AO111" t="s">
        <v>40</v>
      </c>
      <c r="AP111" t="s">
        <v>28</v>
      </c>
      <c r="AQ111" t="s">
        <v>40</v>
      </c>
      <c r="AR111" s="101">
        <v>1800000</v>
      </c>
      <c r="AS111" t="s">
        <v>124</v>
      </c>
      <c r="AT111" t="s">
        <v>962</v>
      </c>
      <c r="AU111" t="s">
        <v>963</v>
      </c>
      <c r="AV111" t="s">
        <v>304</v>
      </c>
      <c r="AW111" t="s">
        <v>964</v>
      </c>
      <c r="AX111">
        <v>0</v>
      </c>
      <c r="AY111" t="s">
        <v>124</v>
      </c>
      <c r="AZ111" t="s">
        <v>962</v>
      </c>
      <c r="BA111" t="s">
        <v>965</v>
      </c>
      <c r="BB111" t="s">
        <v>966</v>
      </c>
      <c r="BC111" t="s">
        <v>28</v>
      </c>
      <c r="BD111" t="s">
        <v>40</v>
      </c>
      <c r="BE111" t="s">
        <v>28</v>
      </c>
      <c r="BF111" t="s">
        <v>40</v>
      </c>
      <c r="BG111" t="s">
        <v>28</v>
      </c>
      <c r="BH111" t="s">
        <v>40</v>
      </c>
      <c r="BI111" t="s">
        <v>28</v>
      </c>
      <c r="BJ111">
        <v>999</v>
      </c>
      <c r="BK111" t="s">
        <v>28</v>
      </c>
      <c r="BL111" t="s">
        <v>40</v>
      </c>
      <c r="BM111" t="s">
        <v>28</v>
      </c>
      <c r="BN111" t="s">
        <v>40</v>
      </c>
      <c r="BO111" t="s">
        <v>964</v>
      </c>
      <c r="BP111" t="s">
        <v>967</v>
      </c>
      <c r="BQ111" t="s">
        <v>28</v>
      </c>
      <c r="BR111" t="s">
        <v>40</v>
      </c>
      <c r="BS111" t="s">
        <v>28</v>
      </c>
      <c r="BT111" t="s">
        <v>40</v>
      </c>
      <c r="BU111" t="s">
        <v>28</v>
      </c>
      <c r="BV111" t="s">
        <v>40</v>
      </c>
      <c r="BW111" t="s">
        <v>28</v>
      </c>
      <c r="BX111" t="s">
        <v>40</v>
      </c>
      <c r="BY111" t="s">
        <v>28</v>
      </c>
      <c r="BZ111" t="s">
        <v>40</v>
      </c>
      <c r="CA111" t="s">
        <v>198</v>
      </c>
      <c r="CB111" t="s">
        <v>37</v>
      </c>
      <c r="CC111">
        <v>921</v>
      </c>
      <c r="CD111" t="s">
        <v>30</v>
      </c>
      <c r="CE111" t="s">
        <v>968</v>
      </c>
      <c r="CF111">
        <v>0</v>
      </c>
      <c r="CG111" t="s">
        <v>99</v>
      </c>
      <c r="CH111">
        <v>1</v>
      </c>
      <c r="CI111" s="99">
        <v>2140</v>
      </c>
      <c r="CJ111" s="93">
        <v>43762</v>
      </c>
      <c r="CK111" s="99">
        <v>2140</v>
      </c>
      <c r="CL111" t="s">
        <v>574</v>
      </c>
      <c r="CM111" t="s">
        <v>574</v>
      </c>
      <c r="CN111" t="s">
        <v>574</v>
      </c>
      <c r="CO111" t="s">
        <v>574</v>
      </c>
      <c r="CP111" t="s">
        <v>574</v>
      </c>
      <c r="CQ111" t="s">
        <v>574</v>
      </c>
      <c r="CR111" t="s">
        <v>574</v>
      </c>
      <c r="CS111" t="s">
        <v>574</v>
      </c>
      <c r="CT111" t="s">
        <v>574</v>
      </c>
      <c r="CU111" t="s">
        <v>574</v>
      </c>
      <c r="CV111" t="s">
        <v>574</v>
      </c>
      <c r="CW111" t="s">
        <v>574</v>
      </c>
      <c r="CX111" t="s">
        <v>574</v>
      </c>
      <c r="CY111" t="s">
        <v>574</v>
      </c>
      <c r="CZ111" t="s">
        <v>574</v>
      </c>
      <c r="DA111" t="s">
        <v>574</v>
      </c>
      <c r="DB111" t="s">
        <v>574</v>
      </c>
      <c r="DC111" t="s">
        <v>574</v>
      </c>
      <c r="DD111">
        <v>0</v>
      </c>
      <c r="DE111" t="s">
        <v>970</v>
      </c>
      <c r="DF111">
        <v>0</v>
      </c>
      <c r="DG111" t="s">
        <v>970</v>
      </c>
      <c r="DH111">
        <v>0</v>
      </c>
      <c r="DI111" s="99">
        <v>0</v>
      </c>
      <c r="DJ111" s="99">
        <v>0</v>
      </c>
      <c r="DK111" s="99">
        <v>0</v>
      </c>
      <c r="DL111" s="99">
        <v>0</v>
      </c>
      <c r="DM111" s="99">
        <v>0</v>
      </c>
      <c r="DN111" s="99">
        <v>0</v>
      </c>
      <c r="DO111" s="99">
        <v>0</v>
      </c>
      <c r="DP111" s="99">
        <v>0</v>
      </c>
      <c r="DT111" s="100" t="s">
        <v>46</v>
      </c>
    </row>
    <row r="112" spans="1:124" x14ac:dyDescent="0.3">
      <c r="A112" s="92">
        <v>52020111</v>
      </c>
      <c r="B112">
        <v>2020111</v>
      </c>
      <c r="C112" t="s">
        <v>1405</v>
      </c>
      <c r="D112">
        <v>2390</v>
      </c>
      <c r="E112" t="s">
        <v>1406</v>
      </c>
      <c r="F112" t="s">
        <v>1407</v>
      </c>
      <c r="G112" t="s">
        <v>1408</v>
      </c>
      <c r="H112" t="s">
        <v>590</v>
      </c>
      <c r="I112" t="s">
        <v>954</v>
      </c>
      <c r="J112" t="s">
        <v>955</v>
      </c>
      <c r="K112">
        <v>1</v>
      </c>
      <c r="L112" t="s">
        <v>956</v>
      </c>
      <c r="M112" t="s">
        <v>957</v>
      </c>
      <c r="N112" t="s">
        <v>958</v>
      </c>
      <c r="O112" t="s">
        <v>959</v>
      </c>
      <c r="P112">
        <v>0</v>
      </c>
      <c r="Q112" t="s">
        <v>27</v>
      </c>
      <c r="R112" t="s">
        <v>45</v>
      </c>
      <c r="S112" s="93" t="s">
        <v>960</v>
      </c>
      <c r="T112" t="s">
        <v>961</v>
      </c>
      <c r="U112" s="93">
        <v>25585</v>
      </c>
      <c r="V112" t="s">
        <v>27</v>
      </c>
      <c r="W112" t="s">
        <v>45</v>
      </c>
      <c r="X112">
        <v>0</v>
      </c>
      <c r="Y112">
        <v>0</v>
      </c>
      <c r="Z112" s="93">
        <v>45165</v>
      </c>
      <c r="AA112" t="s">
        <v>975</v>
      </c>
      <c r="AB112">
        <v>0</v>
      </c>
      <c r="AC112">
        <v>0</v>
      </c>
      <c r="AD112" s="103">
        <v>1000</v>
      </c>
      <c r="AE112">
        <v>1000</v>
      </c>
      <c r="AF112">
        <v>0</v>
      </c>
      <c r="AG112">
        <v>0</v>
      </c>
      <c r="AH112">
        <v>0</v>
      </c>
      <c r="AI112">
        <v>1</v>
      </c>
      <c r="AJ112">
        <v>1</v>
      </c>
      <c r="AK112">
        <v>0</v>
      </c>
      <c r="AL112">
        <v>0</v>
      </c>
      <c r="AM112">
        <v>5</v>
      </c>
      <c r="AN112" s="97">
        <v>4321</v>
      </c>
      <c r="AO112" t="s">
        <v>40</v>
      </c>
      <c r="AP112" t="s">
        <v>28</v>
      </c>
      <c r="AQ112" t="s">
        <v>40</v>
      </c>
      <c r="AR112" s="101">
        <v>2000000</v>
      </c>
      <c r="AS112" t="s">
        <v>1029</v>
      </c>
      <c r="AT112" t="s">
        <v>1030</v>
      </c>
      <c r="AU112" t="s">
        <v>963</v>
      </c>
      <c r="AV112" t="s">
        <v>304</v>
      </c>
      <c r="AW112" t="s">
        <v>964</v>
      </c>
      <c r="AX112">
        <v>0</v>
      </c>
      <c r="AY112" t="s">
        <v>122</v>
      </c>
      <c r="AZ112" t="s">
        <v>50</v>
      </c>
      <c r="BA112" t="s">
        <v>965</v>
      </c>
      <c r="BB112" t="s">
        <v>966</v>
      </c>
      <c r="BC112" t="s">
        <v>28</v>
      </c>
      <c r="BD112" t="s">
        <v>40</v>
      </c>
      <c r="BE112" t="s">
        <v>28</v>
      </c>
      <c r="BF112" t="s">
        <v>40</v>
      </c>
      <c r="BG112" t="s">
        <v>28</v>
      </c>
      <c r="BH112" t="s">
        <v>40</v>
      </c>
      <c r="BI112" t="s">
        <v>28</v>
      </c>
      <c r="BJ112">
        <v>999</v>
      </c>
      <c r="BK112" t="s">
        <v>28</v>
      </c>
      <c r="BL112" t="s">
        <v>40</v>
      </c>
      <c r="BM112" t="s">
        <v>28</v>
      </c>
      <c r="BN112" t="s">
        <v>40</v>
      </c>
      <c r="BO112" t="s">
        <v>964</v>
      </c>
      <c r="BP112" t="s">
        <v>967</v>
      </c>
      <c r="BQ112" t="s">
        <v>28</v>
      </c>
      <c r="BR112" t="s">
        <v>40</v>
      </c>
      <c r="BS112" t="s">
        <v>28</v>
      </c>
      <c r="BT112" t="s">
        <v>40</v>
      </c>
      <c r="BU112" t="s">
        <v>28</v>
      </c>
      <c r="BV112" t="s">
        <v>40</v>
      </c>
      <c r="BW112" t="s">
        <v>28</v>
      </c>
      <c r="BX112" t="s">
        <v>40</v>
      </c>
      <c r="BY112" t="s">
        <v>28</v>
      </c>
      <c r="BZ112" t="s">
        <v>40</v>
      </c>
      <c r="CA112" t="s">
        <v>198</v>
      </c>
      <c r="CB112" t="s">
        <v>37</v>
      </c>
      <c r="CC112">
        <v>886</v>
      </c>
      <c r="CD112" t="s">
        <v>30</v>
      </c>
      <c r="CE112" t="s">
        <v>968</v>
      </c>
      <c r="CF112">
        <v>0</v>
      </c>
      <c r="CG112" t="s">
        <v>99</v>
      </c>
      <c r="CH112">
        <v>1</v>
      </c>
      <c r="CI112" s="99">
        <v>1615.45</v>
      </c>
      <c r="CJ112" s="93">
        <v>45165</v>
      </c>
      <c r="CK112" s="99">
        <v>1615.45</v>
      </c>
      <c r="CL112" t="s">
        <v>574</v>
      </c>
      <c r="CM112" t="s">
        <v>574</v>
      </c>
      <c r="CN112" t="s">
        <v>574</v>
      </c>
      <c r="CO112" t="s">
        <v>574</v>
      </c>
      <c r="CP112" t="s">
        <v>574</v>
      </c>
      <c r="CQ112" t="s">
        <v>574</v>
      </c>
      <c r="CR112" t="s">
        <v>574</v>
      </c>
      <c r="CS112" t="s">
        <v>574</v>
      </c>
      <c r="CT112" t="s">
        <v>574</v>
      </c>
      <c r="CU112" t="s">
        <v>574</v>
      </c>
      <c r="CV112" t="s">
        <v>574</v>
      </c>
      <c r="CW112" t="s">
        <v>574</v>
      </c>
      <c r="CX112" t="s">
        <v>574</v>
      </c>
      <c r="CY112" t="s">
        <v>574</v>
      </c>
      <c r="CZ112" t="s">
        <v>574</v>
      </c>
      <c r="DA112" t="s">
        <v>574</v>
      </c>
      <c r="DB112" t="s">
        <v>574</v>
      </c>
      <c r="DC112" t="s">
        <v>574</v>
      </c>
      <c r="DD112">
        <v>0</v>
      </c>
      <c r="DE112" t="s">
        <v>970</v>
      </c>
      <c r="DF112">
        <v>0</v>
      </c>
      <c r="DG112" t="s">
        <v>970</v>
      </c>
      <c r="DH112">
        <v>0</v>
      </c>
      <c r="DI112" s="99">
        <v>0</v>
      </c>
      <c r="DJ112" s="99">
        <v>0</v>
      </c>
      <c r="DK112" s="99">
        <v>0</v>
      </c>
      <c r="DL112" s="99">
        <v>0</v>
      </c>
      <c r="DM112" s="99">
        <v>0</v>
      </c>
      <c r="DN112" s="99">
        <v>0</v>
      </c>
      <c r="DO112" s="99">
        <v>0</v>
      </c>
      <c r="DP112" s="99">
        <v>0</v>
      </c>
      <c r="DT112" s="100" t="s">
        <v>46</v>
      </c>
    </row>
    <row r="113" spans="1:124" x14ac:dyDescent="0.3">
      <c r="A113" s="92">
        <v>52020112</v>
      </c>
      <c r="B113">
        <v>2020112</v>
      </c>
      <c r="C113" t="s">
        <v>1409</v>
      </c>
      <c r="D113">
        <v>2261</v>
      </c>
      <c r="E113" t="s">
        <v>1410</v>
      </c>
      <c r="F113" t="s">
        <v>1411</v>
      </c>
      <c r="G113" t="s">
        <v>1412</v>
      </c>
      <c r="H113" t="s">
        <v>590</v>
      </c>
      <c r="I113" t="s">
        <v>954</v>
      </c>
      <c r="J113" t="s">
        <v>955</v>
      </c>
      <c r="K113">
        <v>1</v>
      </c>
      <c r="L113" t="s">
        <v>956</v>
      </c>
      <c r="M113" t="s">
        <v>957</v>
      </c>
      <c r="N113" t="s">
        <v>42</v>
      </c>
      <c r="O113" t="s">
        <v>566</v>
      </c>
      <c r="P113">
        <v>0</v>
      </c>
      <c r="Q113" t="s">
        <v>27</v>
      </c>
      <c r="R113" t="s">
        <v>45</v>
      </c>
      <c r="S113" s="93" t="s">
        <v>960</v>
      </c>
      <c r="T113" t="s">
        <v>961</v>
      </c>
      <c r="U113" s="93">
        <v>23472</v>
      </c>
      <c r="V113" t="s">
        <v>27</v>
      </c>
      <c r="W113" t="s">
        <v>45</v>
      </c>
      <c r="X113">
        <v>0</v>
      </c>
      <c r="Y113">
        <v>0</v>
      </c>
      <c r="Z113" s="93">
        <v>41293</v>
      </c>
      <c r="AA113">
        <v>1000</v>
      </c>
      <c r="AB113">
        <v>1000</v>
      </c>
      <c r="AC113">
        <v>0</v>
      </c>
      <c r="AD113" s="103">
        <v>2000</v>
      </c>
      <c r="AE113">
        <v>2000</v>
      </c>
      <c r="AF113">
        <v>0</v>
      </c>
      <c r="AG113">
        <v>2</v>
      </c>
      <c r="AH113">
        <v>2</v>
      </c>
      <c r="AI113">
        <v>1</v>
      </c>
      <c r="AJ113">
        <v>1</v>
      </c>
      <c r="AK113">
        <v>0</v>
      </c>
      <c r="AL113">
        <v>0</v>
      </c>
      <c r="AM113">
        <v>5</v>
      </c>
      <c r="AN113" s="97">
        <v>7105</v>
      </c>
      <c r="AO113" t="s">
        <v>40</v>
      </c>
      <c r="AP113" t="s">
        <v>28</v>
      </c>
      <c r="AQ113" t="s">
        <v>40</v>
      </c>
      <c r="AR113" s="101">
        <v>1700000</v>
      </c>
      <c r="AS113" t="s">
        <v>665</v>
      </c>
      <c r="AT113" t="s">
        <v>1035</v>
      </c>
      <c r="AU113" t="s">
        <v>963</v>
      </c>
      <c r="AV113" t="s">
        <v>304</v>
      </c>
      <c r="AW113" t="s">
        <v>964</v>
      </c>
      <c r="AX113">
        <v>0</v>
      </c>
      <c r="AY113" t="s">
        <v>122</v>
      </c>
      <c r="AZ113" t="s">
        <v>50</v>
      </c>
      <c r="BA113" t="s">
        <v>1113</v>
      </c>
      <c r="BB113" t="s">
        <v>1114</v>
      </c>
      <c r="BC113" t="s">
        <v>28</v>
      </c>
      <c r="BD113" t="s">
        <v>40</v>
      </c>
      <c r="BE113" t="s">
        <v>28</v>
      </c>
      <c r="BF113" t="s">
        <v>40</v>
      </c>
      <c r="BG113" t="s">
        <v>28</v>
      </c>
      <c r="BH113" t="s">
        <v>40</v>
      </c>
      <c r="BI113" t="s">
        <v>28</v>
      </c>
      <c r="BJ113">
        <v>999</v>
      </c>
      <c r="BK113" t="s">
        <v>28</v>
      </c>
      <c r="BL113" t="s">
        <v>40</v>
      </c>
      <c r="BM113" t="s">
        <v>28</v>
      </c>
      <c r="BN113" t="s">
        <v>40</v>
      </c>
      <c r="BO113" t="s">
        <v>964</v>
      </c>
      <c r="BP113" t="s">
        <v>967</v>
      </c>
      <c r="BQ113" t="s">
        <v>28</v>
      </c>
      <c r="BR113" t="s">
        <v>40</v>
      </c>
      <c r="BS113" t="s">
        <v>28</v>
      </c>
      <c r="BT113" t="s">
        <v>40</v>
      </c>
      <c r="BU113" t="s">
        <v>28</v>
      </c>
      <c r="BV113" t="s">
        <v>40</v>
      </c>
      <c r="BW113" t="s">
        <v>28</v>
      </c>
      <c r="BX113" t="s">
        <v>40</v>
      </c>
      <c r="BY113" t="s">
        <v>28</v>
      </c>
      <c r="BZ113" t="s">
        <v>40</v>
      </c>
      <c r="CA113" t="s">
        <v>198</v>
      </c>
      <c r="CB113" t="s">
        <v>37</v>
      </c>
      <c r="CC113">
        <v>844</v>
      </c>
      <c r="CD113" t="s">
        <v>30</v>
      </c>
      <c r="CE113" t="s">
        <v>968</v>
      </c>
      <c r="CF113">
        <v>0</v>
      </c>
      <c r="CG113" t="s">
        <v>99</v>
      </c>
      <c r="CH113">
        <v>1</v>
      </c>
      <c r="CI113" s="99">
        <v>1210.9100000000001</v>
      </c>
      <c r="CJ113" s="93">
        <v>41293</v>
      </c>
      <c r="CK113" s="99">
        <v>1210.9100000000001</v>
      </c>
      <c r="CL113" t="s">
        <v>574</v>
      </c>
      <c r="CM113" t="s">
        <v>574</v>
      </c>
      <c r="CN113" t="s">
        <v>574</v>
      </c>
      <c r="CO113" t="s">
        <v>574</v>
      </c>
      <c r="CP113" t="s">
        <v>574</v>
      </c>
      <c r="CQ113" t="s">
        <v>574</v>
      </c>
      <c r="CR113" t="s">
        <v>574</v>
      </c>
      <c r="CS113" t="s">
        <v>574</v>
      </c>
      <c r="CT113" t="s">
        <v>574</v>
      </c>
      <c r="CU113" t="s">
        <v>574</v>
      </c>
      <c r="CV113" t="s">
        <v>574</v>
      </c>
      <c r="CW113" t="s">
        <v>574</v>
      </c>
      <c r="CX113" t="s">
        <v>574</v>
      </c>
      <c r="CY113" t="s">
        <v>574</v>
      </c>
      <c r="CZ113" t="s">
        <v>574</v>
      </c>
      <c r="DA113" t="s">
        <v>574</v>
      </c>
      <c r="DB113" t="s">
        <v>574</v>
      </c>
      <c r="DC113" t="s">
        <v>574</v>
      </c>
      <c r="DD113">
        <v>0</v>
      </c>
      <c r="DE113" t="s">
        <v>970</v>
      </c>
      <c r="DF113">
        <v>0</v>
      </c>
      <c r="DG113" t="s">
        <v>970</v>
      </c>
      <c r="DH113">
        <v>0</v>
      </c>
      <c r="DI113" s="99">
        <v>0</v>
      </c>
      <c r="DJ113" s="99">
        <v>0</v>
      </c>
      <c r="DK113" s="99">
        <v>0</v>
      </c>
      <c r="DL113" s="99">
        <v>0</v>
      </c>
      <c r="DM113" s="99">
        <v>0</v>
      </c>
      <c r="DN113" s="99">
        <v>0</v>
      </c>
      <c r="DO113" s="99">
        <v>0</v>
      </c>
      <c r="DP113" s="99">
        <v>0</v>
      </c>
      <c r="DT113" s="100" t="s">
        <v>46</v>
      </c>
    </row>
    <row r="114" spans="1:124" x14ac:dyDescent="0.3">
      <c r="A114" s="92">
        <v>52020113</v>
      </c>
      <c r="B114">
        <v>2020113</v>
      </c>
      <c r="C114" t="s">
        <v>1413</v>
      </c>
      <c r="D114">
        <v>2959</v>
      </c>
      <c r="E114" t="s">
        <v>1414</v>
      </c>
      <c r="F114" t="s">
        <v>1415</v>
      </c>
      <c r="G114" t="s">
        <v>1416</v>
      </c>
      <c r="H114" t="s">
        <v>590</v>
      </c>
      <c r="I114" t="s">
        <v>954</v>
      </c>
      <c r="J114" t="s">
        <v>955</v>
      </c>
      <c r="K114">
        <v>1</v>
      </c>
      <c r="L114" t="s">
        <v>956</v>
      </c>
      <c r="M114" t="s">
        <v>957</v>
      </c>
      <c r="N114" t="s">
        <v>958</v>
      </c>
      <c r="O114" t="s">
        <v>959</v>
      </c>
      <c r="P114">
        <v>0</v>
      </c>
      <c r="Q114" t="s">
        <v>27</v>
      </c>
      <c r="R114" t="s">
        <v>45</v>
      </c>
      <c r="S114" s="93" t="s">
        <v>960</v>
      </c>
      <c r="T114" t="s">
        <v>961</v>
      </c>
      <c r="U114" s="93">
        <v>24136</v>
      </c>
      <c r="V114" t="s">
        <v>27</v>
      </c>
      <c r="W114" t="s">
        <v>45</v>
      </c>
      <c r="X114">
        <v>0</v>
      </c>
      <c r="Y114">
        <v>0</v>
      </c>
      <c r="Z114" s="93">
        <v>43085</v>
      </c>
      <c r="AA114">
        <v>1000</v>
      </c>
      <c r="AB114">
        <v>1000</v>
      </c>
      <c r="AC114">
        <v>0</v>
      </c>
      <c r="AD114" s="103">
        <v>3000</v>
      </c>
      <c r="AE114">
        <v>3000</v>
      </c>
      <c r="AF114">
        <v>0</v>
      </c>
      <c r="AG114">
        <v>1</v>
      </c>
      <c r="AH114">
        <v>1</v>
      </c>
      <c r="AI114">
        <v>2</v>
      </c>
      <c r="AJ114">
        <v>2</v>
      </c>
      <c r="AK114">
        <v>0</v>
      </c>
      <c r="AL114">
        <v>1</v>
      </c>
      <c r="AM114">
        <v>5</v>
      </c>
      <c r="AN114" s="97">
        <v>3208</v>
      </c>
      <c r="AO114" t="s">
        <v>40</v>
      </c>
      <c r="AP114" t="s">
        <v>28</v>
      </c>
      <c r="AQ114" t="s">
        <v>40</v>
      </c>
      <c r="AR114" s="101">
        <v>2000000</v>
      </c>
      <c r="AS114" t="s">
        <v>124</v>
      </c>
      <c r="AT114" t="s">
        <v>962</v>
      </c>
      <c r="AU114" t="s">
        <v>963</v>
      </c>
      <c r="AV114" t="s">
        <v>304</v>
      </c>
      <c r="AW114" t="s">
        <v>964</v>
      </c>
      <c r="AX114">
        <v>0</v>
      </c>
      <c r="AY114" t="s">
        <v>124</v>
      </c>
      <c r="AZ114" t="s">
        <v>962</v>
      </c>
      <c r="BA114" t="s">
        <v>965</v>
      </c>
      <c r="BB114" t="s">
        <v>966</v>
      </c>
      <c r="BC114" t="s">
        <v>28</v>
      </c>
      <c r="BD114" t="s">
        <v>40</v>
      </c>
      <c r="BE114" t="s">
        <v>28</v>
      </c>
      <c r="BF114" t="s">
        <v>40</v>
      </c>
      <c r="BG114" t="s">
        <v>28</v>
      </c>
      <c r="BH114" t="s">
        <v>40</v>
      </c>
      <c r="BI114" t="s">
        <v>28</v>
      </c>
      <c r="BJ114">
        <v>999</v>
      </c>
      <c r="BK114" t="s">
        <v>28</v>
      </c>
      <c r="BL114" t="s">
        <v>40</v>
      </c>
      <c r="BM114" t="s">
        <v>28</v>
      </c>
      <c r="BN114" t="s">
        <v>40</v>
      </c>
      <c r="BO114" t="s">
        <v>964</v>
      </c>
      <c r="BP114" t="s">
        <v>967</v>
      </c>
      <c r="BQ114" t="s">
        <v>28</v>
      </c>
      <c r="BR114" t="s">
        <v>40</v>
      </c>
      <c r="BS114" t="s">
        <v>28</v>
      </c>
      <c r="BT114" t="s">
        <v>40</v>
      </c>
      <c r="BU114" t="s">
        <v>28</v>
      </c>
      <c r="BV114" t="s">
        <v>40</v>
      </c>
      <c r="BW114" t="s">
        <v>28</v>
      </c>
      <c r="BX114" t="s">
        <v>40</v>
      </c>
      <c r="BY114" t="s">
        <v>28</v>
      </c>
      <c r="BZ114" t="s">
        <v>40</v>
      </c>
      <c r="CA114" t="s">
        <v>198</v>
      </c>
      <c r="CB114" t="s">
        <v>37</v>
      </c>
      <c r="CC114">
        <v>890</v>
      </c>
      <c r="CD114" t="s">
        <v>30</v>
      </c>
      <c r="CE114" t="s">
        <v>968</v>
      </c>
      <c r="CF114">
        <v>0</v>
      </c>
      <c r="CG114" t="s">
        <v>99</v>
      </c>
      <c r="CH114">
        <v>1</v>
      </c>
      <c r="CI114" s="99">
        <v>2570</v>
      </c>
      <c r="CJ114" s="93">
        <v>43085</v>
      </c>
      <c r="CK114" s="99">
        <v>2570</v>
      </c>
      <c r="CL114" t="s">
        <v>574</v>
      </c>
      <c r="CM114" t="s">
        <v>574</v>
      </c>
      <c r="CN114" t="s">
        <v>574</v>
      </c>
      <c r="CO114" t="s">
        <v>574</v>
      </c>
      <c r="CP114" t="s">
        <v>574</v>
      </c>
      <c r="CQ114" t="s">
        <v>574</v>
      </c>
      <c r="CR114" t="s">
        <v>574</v>
      </c>
      <c r="CS114" t="s">
        <v>574</v>
      </c>
      <c r="CT114" t="s">
        <v>574</v>
      </c>
      <c r="CU114" t="s">
        <v>574</v>
      </c>
      <c r="CV114" t="s">
        <v>574</v>
      </c>
      <c r="CW114" t="s">
        <v>574</v>
      </c>
      <c r="CX114" t="s">
        <v>574</v>
      </c>
      <c r="CY114" t="s">
        <v>574</v>
      </c>
      <c r="CZ114" t="s">
        <v>574</v>
      </c>
      <c r="DA114" t="s">
        <v>574</v>
      </c>
      <c r="DB114" t="s">
        <v>574</v>
      </c>
      <c r="DC114" t="s">
        <v>574</v>
      </c>
      <c r="DD114">
        <v>0</v>
      </c>
      <c r="DE114" t="s">
        <v>970</v>
      </c>
      <c r="DF114">
        <v>0</v>
      </c>
      <c r="DG114" t="s">
        <v>970</v>
      </c>
      <c r="DH114">
        <v>0</v>
      </c>
      <c r="DI114" s="99">
        <v>0</v>
      </c>
      <c r="DJ114" s="99">
        <v>0</v>
      </c>
      <c r="DK114" s="99">
        <v>0</v>
      </c>
      <c r="DL114" s="99">
        <v>0</v>
      </c>
      <c r="DM114" s="99">
        <v>0</v>
      </c>
      <c r="DN114" s="99">
        <v>0</v>
      </c>
      <c r="DO114" s="99">
        <v>0</v>
      </c>
      <c r="DP114" s="99">
        <v>0</v>
      </c>
      <c r="DT114" s="100" t="s">
        <v>46</v>
      </c>
    </row>
    <row r="115" spans="1:124" x14ac:dyDescent="0.3">
      <c r="A115" s="92">
        <v>52020114</v>
      </c>
      <c r="B115">
        <v>2020114</v>
      </c>
      <c r="C115" t="s">
        <v>1417</v>
      </c>
      <c r="D115">
        <v>2211</v>
      </c>
      <c r="E115" t="s">
        <v>1418</v>
      </c>
      <c r="F115" t="s">
        <v>1419</v>
      </c>
      <c r="G115" t="s">
        <v>1420</v>
      </c>
      <c r="H115" t="s">
        <v>590</v>
      </c>
      <c r="I115" t="s">
        <v>954</v>
      </c>
      <c r="J115" t="s">
        <v>955</v>
      </c>
      <c r="K115">
        <v>1</v>
      </c>
      <c r="L115" t="s">
        <v>956</v>
      </c>
      <c r="M115" t="s">
        <v>957</v>
      </c>
      <c r="N115" t="s">
        <v>42</v>
      </c>
      <c r="O115" t="s">
        <v>566</v>
      </c>
      <c r="P115">
        <v>0</v>
      </c>
      <c r="Q115" t="s">
        <v>27</v>
      </c>
      <c r="R115" t="s">
        <v>45</v>
      </c>
      <c r="S115" s="93" t="s">
        <v>960</v>
      </c>
      <c r="T115" t="s">
        <v>961</v>
      </c>
      <c r="U115" s="93">
        <v>25434</v>
      </c>
      <c r="V115" t="s">
        <v>1421</v>
      </c>
      <c r="W115" t="s">
        <v>40</v>
      </c>
      <c r="X115">
        <v>0</v>
      </c>
      <c r="Y115">
        <v>0</v>
      </c>
      <c r="Z115" s="93">
        <v>41277</v>
      </c>
      <c r="AA115">
        <v>1000</v>
      </c>
      <c r="AB115">
        <v>1000</v>
      </c>
      <c r="AC115">
        <v>0</v>
      </c>
      <c r="AD115" s="103" t="s">
        <v>27</v>
      </c>
      <c r="AE115">
        <v>0</v>
      </c>
      <c r="AF115">
        <v>0</v>
      </c>
      <c r="AG115">
        <v>1</v>
      </c>
      <c r="AH115">
        <v>1</v>
      </c>
      <c r="AI115">
        <v>0</v>
      </c>
      <c r="AJ115">
        <v>0</v>
      </c>
      <c r="AK115">
        <v>0</v>
      </c>
      <c r="AL115">
        <v>2</v>
      </c>
      <c r="AM115">
        <v>5</v>
      </c>
      <c r="AN115" s="97">
        <v>1748</v>
      </c>
      <c r="AO115" t="s">
        <v>40</v>
      </c>
      <c r="AP115" t="s">
        <v>28</v>
      </c>
      <c r="AQ115" t="s">
        <v>40</v>
      </c>
      <c r="AR115" s="101">
        <v>1100000</v>
      </c>
      <c r="AS115" t="s">
        <v>124</v>
      </c>
      <c r="AT115" t="s">
        <v>962</v>
      </c>
      <c r="AU115" t="s">
        <v>963</v>
      </c>
      <c r="AV115" t="s">
        <v>304</v>
      </c>
      <c r="AW115" t="s">
        <v>964</v>
      </c>
      <c r="AX115">
        <v>0</v>
      </c>
      <c r="AY115" t="s">
        <v>124</v>
      </c>
      <c r="AZ115" t="s">
        <v>962</v>
      </c>
      <c r="BA115" t="s">
        <v>965</v>
      </c>
      <c r="BB115" t="s">
        <v>966</v>
      </c>
      <c r="BC115" t="s">
        <v>28</v>
      </c>
      <c r="BD115" t="s">
        <v>40</v>
      </c>
      <c r="BE115" t="s">
        <v>28</v>
      </c>
      <c r="BF115" t="s">
        <v>40</v>
      </c>
      <c r="BG115" t="s">
        <v>28</v>
      </c>
      <c r="BH115" t="s">
        <v>40</v>
      </c>
      <c r="BI115" t="s">
        <v>28</v>
      </c>
      <c r="BJ115">
        <v>999</v>
      </c>
      <c r="BK115" t="s">
        <v>28</v>
      </c>
      <c r="BL115" t="s">
        <v>40</v>
      </c>
      <c r="BM115" t="s">
        <v>28</v>
      </c>
      <c r="BN115" t="s">
        <v>40</v>
      </c>
      <c r="BO115" t="s">
        <v>964</v>
      </c>
      <c r="BP115" t="s">
        <v>967</v>
      </c>
      <c r="BQ115" t="s">
        <v>28</v>
      </c>
      <c r="BR115" t="s">
        <v>40</v>
      </c>
      <c r="BS115" t="s">
        <v>28</v>
      </c>
      <c r="BT115" t="s">
        <v>40</v>
      </c>
      <c r="BU115" t="s">
        <v>28</v>
      </c>
      <c r="BV115" t="s">
        <v>40</v>
      </c>
      <c r="BW115" t="s">
        <v>28</v>
      </c>
      <c r="BX115" t="s">
        <v>40</v>
      </c>
      <c r="BY115" t="s">
        <v>28</v>
      </c>
      <c r="BZ115" t="s">
        <v>40</v>
      </c>
      <c r="CA115" t="s">
        <v>198</v>
      </c>
      <c r="CB115" t="s">
        <v>37</v>
      </c>
      <c r="CC115">
        <v>892</v>
      </c>
      <c r="CD115" t="s">
        <v>30</v>
      </c>
      <c r="CE115" t="s">
        <v>968</v>
      </c>
      <c r="CF115">
        <v>0</v>
      </c>
      <c r="CG115" t="s">
        <v>99</v>
      </c>
      <c r="CH115">
        <v>1</v>
      </c>
      <c r="CI115" s="99">
        <v>1266.3599999999999</v>
      </c>
      <c r="CJ115" s="93">
        <v>41277</v>
      </c>
      <c r="CK115" s="99">
        <v>1266.3599999999999</v>
      </c>
      <c r="CL115" t="s">
        <v>574</v>
      </c>
      <c r="CM115" t="s">
        <v>574</v>
      </c>
      <c r="CN115" t="s">
        <v>574</v>
      </c>
      <c r="CO115" t="s">
        <v>574</v>
      </c>
      <c r="CP115" t="s">
        <v>574</v>
      </c>
      <c r="CQ115" t="s">
        <v>574</v>
      </c>
      <c r="CR115" t="s">
        <v>574</v>
      </c>
      <c r="CS115" t="s">
        <v>574</v>
      </c>
      <c r="CT115" t="s">
        <v>574</v>
      </c>
      <c r="CU115" t="s">
        <v>574</v>
      </c>
      <c r="CV115" t="s">
        <v>828</v>
      </c>
      <c r="CW115" t="s">
        <v>928</v>
      </c>
      <c r="CX115" t="s">
        <v>574</v>
      </c>
      <c r="CY115" t="s">
        <v>574</v>
      </c>
      <c r="CZ115" t="s">
        <v>574</v>
      </c>
      <c r="DA115" t="s">
        <v>574</v>
      </c>
      <c r="DB115" t="s">
        <v>574</v>
      </c>
      <c r="DC115" t="s">
        <v>574</v>
      </c>
      <c r="DD115">
        <v>0</v>
      </c>
      <c r="DE115" t="s">
        <v>970</v>
      </c>
      <c r="DF115">
        <v>0</v>
      </c>
      <c r="DG115" t="s">
        <v>970</v>
      </c>
      <c r="DH115">
        <v>0</v>
      </c>
      <c r="DI115" s="99">
        <v>0</v>
      </c>
      <c r="DJ115" s="99">
        <v>0</v>
      </c>
      <c r="DK115" s="99">
        <v>0</v>
      </c>
      <c r="DL115" s="99">
        <v>0</v>
      </c>
      <c r="DM115" s="99">
        <v>0</v>
      </c>
      <c r="DN115" s="99">
        <v>200</v>
      </c>
      <c r="DO115" s="99">
        <v>0</v>
      </c>
      <c r="DP115" s="99">
        <v>0</v>
      </c>
      <c r="DT115" s="100" t="s">
        <v>46</v>
      </c>
    </row>
    <row r="116" spans="1:124" x14ac:dyDescent="0.3">
      <c r="A116" s="92">
        <v>52020115</v>
      </c>
      <c r="B116">
        <v>2020115</v>
      </c>
      <c r="C116" t="s">
        <v>1422</v>
      </c>
      <c r="D116">
        <v>3049</v>
      </c>
      <c r="E116" t="s">
        <v>1423</v>
      </c>
      <c r="F116" t="s">
        <v>1424</v>
      </c>
      <c r="G116" t="s">
        <v>1425</v>
      </c>
      <c r="H116" t="s">
        <v>590</v>
      </c>
      <c r="I116" t="s">
        <v>954</v>
      </c>
      <c r="J116" t="s">
        <v>955</v>
      </c>
      <c r="K116">
        <v>1</v>
      </c>
      <c r="L116" t="s">
        <v>956</v>
      </c>
      <c r="M116" t="s">
        <v>957</v>
      </c>
      <c r="N116" t="s">
        <v>958</v>
      </c>
      <c r="O116" t="s">
        <v>959</v>
      </c>
      <c r="P116">
        <v>0</v>
      </c>
      <c r="Q116" t="s">
        <v>27</v>
      </c>
      <c r="R116" t="s">
        <v>45</v>
      </c>
      <c r="S116" s="93" t="s">
        <v>960</v>
      </c>
      <c r="T116" t="s">
        <v>961</v>
      </c>
      <c r="U116" s="93">
        <v>33785</v>
      </c>
      <c r="V116" t="s">
        <v>27</v>
      </c>
      <c r="W116" t="s">
        <v>45</v>
      </c>
      <c r="X116">
        <v>0</v>
      </c>
      <c r="Y116">
        <v>0</v>
      </c>
      <c r="Z116" s="93">
        <v>44660</v>
      </c>
      <c r="AA116">
        <v>1000</v>
      </c>
      <c r="AB116">
        <v>1000</v>
      </c>
      <c r="AC116">
        <v>0</v>
      </c>
      <c r="AD116" s="103" t="s">
        <v>27</v>
      </c>
      <c r="AE116">
        <v>0</v>
      </c>
      <c r="AF116">
        <v>0</v>
      </c>
      <c r="AG116">
        <v>0</v>
      </c>
      <c r="AH116">
        <v>0</v>
      </c>
      <c r="AI116">
        <v>0</v>
      </c>
      <c r="AJ116">
        <v>0</v>
      </c>
      <c r="AK116">
        <v>0</v>
      </c>
      <c r="AL116">
        <v>0</v>
      </c>
      <c r="AM116">
        <v>5</v>
      </c>
      <c r="AN116" s="97">
        <v>2123</v>
      </c>
      <c r="AO116" t="s">
        <v>40</v>
      </c>
      <c r="AP116" t="s">
        <v>28</v>
      </c>
      <c r="AQ116" t="s">
        <v>40</v>
      </c>
      <c r="AR116" s="101">
        <v>1900000</v>
      </c>
      <c r="AS116" t="s">
        <v>124</v>
      </c>
      <c r="AT116" t="s">
        <v>962</v>
      </c>
      <c r="AU116" t="s">
        <v>963</v>
      </c>
      <c r="AV116" t="s">
        <v>304</v>
      </c>
      <c r="AW116" t="s">
        <v>964</v>
      </c>
      <c r="AX116">
        <v>0</v>
      </c>
      <c r="AY116" t="s">
        <v>124</v>
      </c>
      <c r="AZ116" t="s">
        <v>962</v>
      </c>
      <c r="BA116" t="s">
        <v>1098</v>
      </c>
      <c r="BB116" t="s">
        <v>1099</v>
      </c>
      <c r="BC116" t="s">
        <v>28</v>
      </c>
      <c r="BD116" t="s">
        <v>40</v>
      </c>
      <c r="BE116" t="s">
        <v>28</v>
      </c>
      <c r="BF116" t="s">
        <v>40</v>
      </c>
      <c r="BG116" t="s">
        <v>28</v>
      </c>
      <c r="BH116" t="s">
        <v>40</v>
      </c>
      <c r="BI116" t="s">
        <v>28</v>
      </c>
      <c r="BJ116">
        <v>999</v>
      </c>
      <c r="BK116" t="s">
        <v>28</v>
      </c>
      <c r="BL116" t="s">
        <v>40</v>
      </c>
      <c r="BM116" t="s">
        <v>28</v>
      </c>
      <c r="BN116" t="s">
        <v>40</v>
      </c>
      <c r="BO116" t="s">
        <v>964</v>
      </c>
      <c r="BP116" t="s">
        <v>967</v>
      </c>
      <c r="BQ116" t="s">
        <v>28</v>
      </c>
      <c r="BR116" t="s">
        <v>40</v>
      </c>
      <c r="BS116" t="s">
        <v>28</v>
      </c>
      <c r="BT116" t="s">
        <v>40</v>
      </c>
      <c r="BU116" t="s">
        <v>28</v>
      </c>
      <c r="BV116" t="s">
        <v>40</v>
      </c>
      <c r="BW116" t="s">
        <v>28</v>
      </c>
      <c r="BX116" t="s">
        <v>40</v>
      </c>
      <c r="BY116" t="s">
        <v>28</v>
      </c>
      <c r="BZ116" t="s">
        <v>40</v>
      </c>
      <c r="CA116" t="s">
        <v>198</v>
      </c>
      <c r="CB116" t="s">
        <v>37</v>
      </c>
      <c r="CC116">
        <v>856</v>
      </c>
      <c r="CD116" t="s">
        <v>30</v>
      </c>
      <c r="CE116" t="s">
        <v>968</v>
      </c>
      <c r="CF116">
        <v>0</v>
      </c>
      <c r="CG116" t="s">
        <v>99</v>
      </c>
      <c r="CH116">
        <v>1</v>
      </c>
      <c r="CI116" s="99">
        <v>1638.18</v>
      </c>
      <c r="CJ116" s="93">
        <v>44660</v>
      </c>
      <c r="CK116" s="99">
        <v>1638.18</v>
      </c>
      <c r="CL116" t="s">
        <v>574</v>
      </c>
      <c r="CM116" t="s">
        <v>574</v>
      </c>
      <c r="CN116" t="s">
        <v>574</v>
      </c>
      <c r="CO116" t="s">
        <v>574</v>
      </c>
      <c r="CP116" t="s">
        <v>574</v>
      </c>
      <c r="CQ116" t="s">
        <v>574</v>
      </c>
      <c r="CR116" t="s">
        <v>574</v>
      </c>
      <c r="CS116" t="s">
        <v>574</v>
      </c>
      <c r="CT116" t="s">
        <v>574</v>
      </c>
      <c r="CU116" t="s">
        <v>574</v>
      </c>
      <c r="CV116" t="s">
        <v>574</v>
      </c>
      <c r="CW116" t="s">
        <v>574</v>
      </c>
      <c r="CX116" t="s">
        <v>574</v>
      </c>
      <c r="CY116" t="s">
        <v>574</v>
      </c>
      <c r="CZ116" t="s">
        <v>574</v>
      </c>
      <c r="DA116" t="s">
        <v>574</v>
      </c>
      <c r="DB116" t="s">
        <v>574</v>
      </c>
      <c r="DC116" t="s">
        <v>574</v>
      </c>
      <c r="DD116">
        <v>0</v>
      </c>
      <c r="DE116" t="s">
        <v>970</v>
      </c>
      <c r="DF116">
        <v>0</v>
      </c>
      <c r="DG116" t="s">
        <v>970</v>
      </c>
      <c r="DH116">
        <v>0</v>
      </c>
      <c r="DI116" s="99">
        <v>0</v>
      </c>
      <c r="DJ116" s="99">
        <v>0</v>
      </c>
      <c r="DK116" s="99">
        <v>0</v>
      </c>
      <c r="DL116" s="99">
        <v>0</v>
      </c>
      <c r="DM116" s="99">
        <v>0</v>
      </c>
      <c r="DN116" s="99">
        <v>0</v>
      </c>
      <c r="DO116" s="99">
        <v>0</v>
      </c>
      <c r="DP116" s="99">
        <v>0</v>
      </c>
      <c r="DT116" s="100" t="s">
        <v>46</v>
      </c>
    </row>
    <row r="117" spans="1:124" x14ac:dyDescent="0.3">
      <c r="A117" s="92">
        <v>52020116</v>
      </c>
      <c r="B117">
        <v>2020116</v>
      </c>
      <c r="C117" t="s">
        <v>1426</v>
      </c>
      <c r="D117">
        <v>2784</v>
      </c>
      <c r="E117" t="s">
        <v>1427</v>
      </c>
      <c r="F117" t="s">
        <v>1428</v>
      </c>
      <c r="G117" t="s">
        <v>1429</v>
      </c>
      <c r="H117" t="s">
        <v>590</v>
      </c>
      <c r="I117" t="s">
        <v>954</v>
      </c>
      <c r="J117" t="s">
        <v>955</v>
      </c>
      <c r="K117">
        <v>1</v>
      </c>
      <c r="L117" t="s">
        <v>956</v>
      </c>
      <c r="M117" t="s">
        <v>957</v>
      </c>
      <c r="N117" t="s">
        <v>958</v>
      </c>
      <c r="O117" t="s">
        <v>959</v>
      </c>
      <c r="P117">
        <v>0</v>
      </c>
      <c r="Q117" t="s">
        <v>27</v>
      </c>
      <c r="R117" t="s">
        <v>45</v>
      </c>
      <c r="S117" s="93" t="s">
        <v>960</v>
      </c>
      <c r="T117" t="s">
        <v>961</v>
      </c>
      <c r="U117" s="93">
        <v>30104</v>
      </c>
      <c r="V117" t="s">
        <v>27</v>
      </c>
      <c r="W117" t="s">
        <v>45</v>
      </c>
      <c r="X117">
        <v>0</v>
      </c>
      <c r="Y117">
        <v>0</v>
      </c>
      <c r="Z117" s="93">
        <v>41623</v>
      </c>
      <c r="AA117" t="s">
        <v>975</v>
      </c>
      <c r="AB117">
        <v>0</v>
      </c>
      <c r="AC117">
        <v>0</v>
      </c>
      <c r="AD117" s="103">
        <v>15000</v>
      </c>
      <c r="AE117">
        <v>15000</v>
      </c>
      <c r="AF117">
        <v>0</v>
      </c>
      <c r="AG117">
        <v>2</v>
      </c>
      <c r="AH117">
        <v>2</v>
      </c>
      <c r="AI117">
        <v>0</v>
      </c>
      <c r="AJ117">
        <v>0</v>
      </c>
      <c r="AK117">
        <v>0</v>
      </c>
      <c r="AL117">
        <v>1</v>
      </c>
      <c r="AM117">
        <v>5</v>
      </c>
      <c r="AN117" s="97">
        <v>6531</v>
      </c>
      <c r="AO117" t="s">
        <v>40</v>
      </c>
      <c r="AP117" t="s">
        <v>28</v>
      </c>
      <c r="AQ117" t="s">
        <v>40</v>
      </c>
      <c r="AR117" s="101">
        <v>1900000</v>
      </c>
      <c r="AS117" t="s">
        <v>124</v>
      </c>
      <c r="AT117" t="s">
        <v>962</v>
      </c>
      <c r="AU117" t="s">
        <v>963</v>
      </c>
      <c r="AV117" t="s">
        <v>304</v>
      </c>
      <c r="AW117" t="s">
        <v>964</v>
      </c>
      <c r="AX117">
        <v>0</v>
      </c>
      <c r="AY117" t="s">
        <v>124</v>
      </c>
      <c r="AZ117" t="s">
        <v>962</v>
      </c>
      <c r="BA117" t="s">
        <v>1098</v>
      </c>
      <c r="BB117" t="s">
        <v>1099</v>
      </c>
      <c r="BC117" t="s">
        <v>28</v>
      </c>
      <c r="BD117" t="s">
        <v>40</v>
      </c>
      <c r="BE117" t="s">
        <v>28</v>
      </c>
      <c r="BF117" t="s">
        <v>40</v>
      </c>
      <c r="BG117" t="s">
        <v>28</v>
      </c>
      <c r="BH117" t="s">
        <v>40</v>
      </c>
      <c r="BI117" t="s">
        <v>28</v>
      </c>
      <c r="BJ117">
        <v>999</v>
      </c>
      <c r="BK117" t="s">
        <v>28</v>
      </c>
      <c r="BL117" t="s">
        <v>40</v>
      </c>
      <c r="BM117" t="s">
        <v>28</v>
      </c>
      <c r="BN117" t="s">
        <v>40</v>
      </c>
      <c r="BO117" t="s">
        <v>964</v>
      </c>
      <c r="BP117" t="s">
        <v>967</v>
      </c>
      <c r="BQ117" t="s">
        <v>28</v>
      </c>
      <c r="BR117" t="s">
        <v>40</v>
      </c>
      <c r="BS117" t="s">
        <v>28</v>
      </c>
      <c r="BT117" t="s">
        <v>40</v>
      </c>
      <c r="BU117" t="s">
        <v>28</v>
      </c>
      <c r="BV117" t="s">
        <v>40</v>
      </c>
      <c r="BW117" t="s">
        <v>28</v>
      </c>
      <c r="BX117" t="s">
        <v>40</v>
      </c>
      <c r="BY117" t="s">
        <v>28</v>
      </c>
      <c r="BZ117" t="s">
        <v>40</v>
      </c>
      <c r="CA117" t="s">
        <v>198</v>
      </c>
      <c r="CB117" t="s">
        <v>37</v>
      </c>
      <c r="CC117">
        <v>881</v>
      </c>
      <c r="CD117" t="s">
        <v>30</v>
      </c>
      <c r="CE117" t="s">
        <v>968</v>
      </c>
      <c r="CF117">
        <v>0</v>
      </c>
      <c r="CG117" t="s">
        <v>99</v>
      </c>
      <c r="CH117">
        <v>1</v>
      </c>
      <c r="CI117" s="99">
        <v>2001.82</v>
      </c>
      <c r="CJ117" s="93">
        <v>41623</v>
      </c>
      <c r="CK117" s="99">
        <v>2001.82</v>
      </c>
      <c r="CL117" t="s">
        <v>574</v>
      </c>
      <c r="CM117" t="s">
        <v>574</v>
      </c>
      <c r="CN117" t="s">
        <v>574</v>
      </c>
      <c r="CO117" t="s">
        <v>574</v>
      </c>
      <c r="CP117" t="s">
        <v>574</v>
      </c>
      <c r="CQ117" t="s">
        <v>574</v>
      </c>
      <c r="CR117" t="s">
        <v>574</v>
      </c>
      <c r="CS117" t="s">
        <v>574</v>
      </c>
      <c r="CT117" t="s">
        <v>574</v>
      </c>
      <c r="CU117" t="s">
        <v>574</v>
      </c>
      <c r="CV117" t="s">
        <v>574</v>
      </c>
      <c r="CW117" t="s">
        <v>574</v>
      </c>
      <c r="CX117" t="s">
        <v>574</v>
      </c>
      <c r="CY117" t="s">
        <v>574</v>
      </c>
      <c r="CZ117" t="s">
        <v>574</v>
      </c>
      <c r="DA117" t="s">
        <v>574</v>
      </c>
      <c r="DB117" t="s">
        <v>574</v>
      </c>
      <c r="DC117" t="s">
        <v>574</v>
      </c>
      <c r="DD117">
        <v>0</v>
      </c>
      <c r="DE117" t="s">
        <v>970</v>
      </c>
      <c r="DF117">
        <v>0</v>
      </c>
      <c r="DG117" t="s">
        <v>970</v>
      </c>
      <c r="DH117">
        <v>0</v>
      </c>
      <c r="DI117" s="99">
        <v>0</v>
      </c>
      <c r="DJ117" s="99">
        <v>0</v>
      </c>
      <c r="DK117" s="99">
        <v>0</v>
      </c>
      <c r="DL117" s="99">
        <v>0</v>
      </c>
      <c r="DM117" s="99">
        <v>0</v>
      </c>
      <c r="DN117" s="99">
        <v>0</v>
      </c>
      <c r="DO117" s="99">
        <v>0</v>
      </c>
      <c r="DP117" s="99">
        <v>0</v>
      </c>
      <c r="DT117" s="100" t="s">
        <v>46</v>
      </c>
    </row>
    <row r="118" spans="1:124" x14ac:dyDescent="0.3">
      <c r="A118" s="92">
        <v>52020117</v>
      </c>
      <c r="B118">
        <v>2020117</v>
      </c>
      <c r="C118" t="s">
        <v>1430</v>
      </c>
      <c r="D118">
        <v>2971</v>
      </c>
      <c r="E118" t="s">
        <v>1431</v>
      </c>
      <c r="F118" t="s">
        <v>1432</v>
      </c>
      <c r="G118" t="s">
        <v>1433</v>
      </c>
      <c r="H118" t="s">
        <v>590</v>
      </c>
      <c r="I118" t="s">
        <v>954</v>
      </c>
      <c r="J118" t="s">
        <v>955</v>
      </c>
      <c r="K118">
        <v>1</v>
      </c>
      <c r="L118" t="s">
        <v>956</v>
      </c>
      <c r="M118" t="s">
        <v>957</v>
      </c>
      <c r="N118" t="s">
        <v>958</v>
      </c>
      <c r="O118" t="s">
        <v>959</v>
      </c>
      <c r="P118">
        <v>0</v>
      </c>
      <c r="Q118" t="s">
        <v>27</v>
      </c>
      <c r="R118" t="s">
        <v>45</v>
      </c>
      <c r="S118" s="93" t="s">
        <v>960</v>
      </c>
      <c r="T118" t="s">
        <v>961</v>
      </c>
      <c r="U118" s="93">
        <v>20510</v>
      </c>
      <c r="V118" t="s">
        <v>25</v>
      </c>
      <c r="W118" t="s">
        <v>46</v>
      </c>
      <c r="X118">
        <v>0</v>
      </c>
      <c r="Y118">
        <v>0</v>
      </c>
      <c r="Z118" s="93">
        <v>41275</v>
      </c>
      <c r="AA118" t="s">
        <v>975</v>
      </c>
      <c r="AB118">
        <v>0</v>
      </c>
      <c r="AC118">
        <v>0</v>
      </c>
      <c r="AD118" s="103">
        <v>20000</v>
      </c>
      <c r="AE118">
        <v>20000</v>
      </c>
      <c r="AF118">
        <v>0</v>
      </c>
      <c r="AG118">
        <v>0</v>
      </c>
      <c r="AH118">
        <v>0</v>
      </c>
      <c r="AI118">
        <v>1</v>
      </c>
      <c r="AJ118">
        <v>1</v>
      </c>
      <c r="AK118">
        <v>0</v>
      </c>
      <c r="AL118">
        <v>1</v>
      </c>
      <c r="AM118">
        <v>5</v>
      </c>
      <c r="AN118" s="97">
        <v>3007</v>
      </c>
      <c r="AO118" t="s">
        <v>40</v>
      </c>
      <c r="AP118" t="s">
        <v>28</v>
      </c>
      <c r="AQ118" t="s">
        <v>40</v>
      </c>
      <c r="AR118" s="101">
        <v>900000</v>
      </c>
      <c r="AS118" t="s">
        <v>151</v>
      </c>
      <c r="AT118" t="s">
        <v>1040</v>
      </c>
      <c r="AU118" t="s">
        <v>963</v>
      </c>
      <c r="AV118" t="s">
        <v>304</v>
      </c>
      <c r="AW118" t="s">
        <v>964</v>
      </c>
      <c r="AX118">
        <v>0</v>
      </c>
      <c r="AY118" t="s">
        <v>124</v>
      </c>
      <c r="AZ118" t="s">
        <v>962</v>
      </c>
      <c r="BA118" t="s">
        <v>965</v>
      </c>
      <c r="BB118" t="s">
        <v>966</v>
      </c>
      <c r="BC118" t="s">
        <v>28</v>
      </c>
      <c r="BD118" t="s">
        <v>40</v>
      </c>
      <c r="BE118" t="s">
        <v>28</v>
      </c>
      <c r="BF118" t="s">
        <v>40</v>
      </c>
      <c r="BG118" t="s">
        <v>28</v>
      </c>
      <c r="BH118" t="s">
        <v>40</v>
      </c>
      <c r="BI118" t="s">
        <v>28</v>
      </c>
      <c r="BJ118">
        <v>999</v>
      </c>
      <c r="BK118" t="s">
        <v>28</v>
      </c>
      <c r="BL118" t="s">
        <v>40</v>
      </c>
      <c r="BM118" t="s">
        <v>28</v>
      </c>
      <c r="BN118" t="s">
        <v>40</v>
      </c>
      <c r="BO118" t="s">
        <v>964</v>
      </c>
      <c r="BP118" t="s">
        <v>967</v>
      </c>
      <c r="BQ118" t="s">
        <v>28</v>
      </c>
      <c r="BR118" t="s">
        <v>40</v>
      </c>
      <c r="BS118" t="s">
        <v>28</v>
      </c>
      <c r="BT118" t="s">
        <v>40</v>
      </c>
      <c r="BU118" t="s">
        <v>28</v>
      </c>
      <c r="BV118" t="s">
        <v>40</v>
      </c>
      <c r="BW118" t="s">
        <v>28</v>
      </c>
      <c r="BX118" t="s">
        <v>40</v>
      </c>
      <c r="BY118" t="s">
        <v>28</v>
      </c>
      <c r="BZ118" t="s">
        <v>40</v>
      </c>
      <c r="CA118" t="s">
        <v>198</v>
      </c>
      <c r="CB118" t="s">
        <v>37</v>
      </c>
      <c r="CC118">
        <v>866</v>
      </c>
      <c r="CD118" t="s">
        <v>30</v>
      </c>
      <c r="CE118" t="s">
        <v>968</v>
      </c>
      <c r="CF118">
        <v>0</v>
      </c>
      <c r="CG118" t="s">
        <v>99</v>
      </c>
      <c r="CH118">
        <v>1</v>
      </c>
      <c r="CI118" s="99">
        <v>1181.82</v>
      </c>
      <c r="CJ118" s="93">
        <v>41275</v>
      </c>
      <c r="CK118" s="99">
        <v>1181.82</v>
      </c>
      <c r="CL118" t="s">
        <v>574</v>
      </c>
      <c r="CM118" t="s">
        <v>574</v>
      </c>
      <c r="CN118" t="s">
        <v>574</v>
      </c>
      <c r="CO118" t="s">
        <v>574</v>
      </c>
      <c r="CP118" t="s">
        <v>574</v>
      </c>
      <c r="CQ118" t="s">
        <v>574</v>
      </c>
      <c r="CR118" t="s">
        <v>574</v>
      </c>
      <c r="CS118" t="s">
        <v>574</v>
      </c>
      <c r="CT118" t="s">
        <v>574</v>
      </c>
      <c r="CU118" t="s">
        <v>574</v>
      </c>
      <c r="CV118" t="s">
        <v>574</v>
      </c>
      <c r="CW118" t="s">
        <v>574</v>
      </c>
      <c r="CX118" t="s">
        <v>574</v>
      </c>
      <c r="CY118" t="s">
        <v>574</v>
      </c>
      <c r="CZ118" t="s">
        <v>574</v>
      </c>
      <c r="DA118" t="s">
        <v>574</v>
      </c>
      <c r="DB118" t="s">
        <v>574</v>
      </c>
      <c r="DC118" t="s">
        <v>574</v>
      </c>
      <c r="DD118">
        <v>0</v>
      </c>
      <c r="DE118" t="s">
        <v>970</v>
      </c>
      <c r="DF118">
        <v>0</v>
      </c>
      <c r="DG118" t="s">
        <v>970</v>
      </c>
      <c r="DH118">
        <v>0</v>
      </c>
      <c r="DI118" s="99">
        <v>0</v>
      </c>
      <c r="DJ118" s="99">
        <v>0</v>
      </c>
      <c r="DK118" s="99">
        <v>0</v>
      </c>
      <c r="DL118" s="99">
        <v>0</v>
      </c>
      <c r="DM118" s="99">
        <v>0</v>
      </c>
      <c r="DN118" s="99">
        <v>0</v>
      </c>
      <c r="DO118" s="99">
        <v>0</v>
      </c>
      <c r="DP118" s="99">
        <v>0</v>
      </c>
      <c r="DT118" s="100" t="s">
        <v>46</v>
      </c>
    </row>
    <row r="119" spans="1:124" x14ac:dyDescent="0.3">
      <c r="A119" s="92">
        <v>52020118</v>
      </c>
      <c r="B119">
        <v>2020118</v>
      </c>
      <c r="C119" t="s">
        <v>1434</v>
      </c>
      <c r="D119">
        <v>2754</v>
      </c>
      <c r="E119" t="s">
        <v>1435</v>
      </c>
      <c r="F119" t="s">
        <v>1436</v>
      </c>
      <c r="G119" t="s">
        <v>1437</v>
      </c>
      <c r="H119" t="s">
        <v>590</v>
      </c>
      <c r="I119" t="s">
        <v>954</v>
      </c>
      <c r="J119" t="s">
        <v>955</v>
      </c>
      <c r="K119">
        <v>1</v>
      </c>
      <c r="L119" t="s">
        <v>956</v>
      </c>
      <c r="M119" t="s">
        <v>957</v>
      </c>
      <c r="N119" t="s">
        <v>958</v>
      </c>
      <c r="O119" t="s">
        <v>959</v>
      </c>
      <c r="P119">
        <v>0</v>
      </c>
      <c r="Q119" t="s">
        <v>27</v>
      </c>
      <c r="R119" t="s">
        <v>45</v>
      </c>
      <c r="S119" s="93" t="s">
        <v>960</v>
      </c>
      <c r="T119" t="s">
        <v>961</v>
      </c>
      <c r="U119" s="93">
        <v>29044</v>
      </c>
      <c r="V119" t="s">
        <v>27</v>
      </c>
      <c r="W119" t="s">
        <v>45</v>
      </c>
      <c r="X119">
        <v>0</v>
      </c>
      <c r="Y119">
        <v>0</v>
      </c>
      <c r="Z119" s="93">
        <v>41870</v>
      </c>
      <c r="AA119">
        <v>1000</v>
      </c>
      <c r="AB119">
        <v>1000</v>
      </c>
      <c r="AC119">
        <v>0</v>
      </c>
      <c r="AD119" s="103">
        <v>2000</v>
      </c>
      <c r="AE119">
        <v>2000</v>
      </c>
      <c r="AF119">
        <v>0</v>
      </c>
      <c r="AG119">
        <v>1</v>
      </c>
      <c r="AH119">
        <v>1</v>
      </c>
      <c r="AI119">
        <v>0</v>
      </c>
      <c r="AJ119">
        <v>0</v>
      </c>
      <c r="AK119">
        <v>0</v>
      </c>
      <c r="AL119">
        <v>1</v>
      </c>
      <c r="AM119">
        <v>5</v>
      </c>
      <c r="AN119" s="97">
        <v>7270</v>
      </c>
      <c r="AO119" t="s">
        <v>40</v>
      </c>
      <c r="AP119" t="s">
        <v>28</v>
      </c>
      <c r="AQ119" t="s">
        <v>40</v>
      </c>
      <c r="AR119" s="101">
        <v>2400000</v>
      </c>
      <c r="AS119" t="s">
        <v>124</v>
      </c>
      <c r="AT119" t="s">
        <v>962</v>
      </c>
      <c r="AU119" t="s">
        <v>963</v>
      </c>
      <c r="AV119" t="s">
        <v>304</v>
      </c>
      <c r="AW119" t="s">
        <v>964</v>
      </c>
      <c r="AX119">
        <v>0</v>
      </c>
      <c r="AY119" t="s">
        <v>124</v>
      </c>
      <c r="AZ119" t="s">
        <v>962</v>
      </c>
      <c r="BA119" t="s">
        <v>965</v>
      </c>
      <c r="BB119" t="s">
        <v>966</v>
      </c>
      <c r="BC119" t="s">
        <v>28</v>
      </c>
      <c r="BD119" t="s">
        <v>40</v>
      </c>
      <c r="BE119" t="s">
        <v>28</v>
      </c>
      <c r="BF119" t="s">
        <v>40</v>
      </c>
      <c r="BG119" t="s">
        <v>28</v>
      </c>
      <c r="BH119" t="s">
        <v>40</v>
      </c>
      <c r="BI119" t="s">
        <v>28</v>
      </c>
      <c r="BJ119">
        <v>999</v>
      </c>
      <c r="BK119" t="s">
        <v>28</v>
      </c>
      <c r="BL119" t="s">
        <v>40</v>
      </c>
      <c r="BM119" t="s">
        <v>28</v>
      </c>
      <c r="BN119" t="s">
        <v>40</v>
      </c>
      <c r="BO119" t="s">
        <v>964</v>
      </c>
      <c r="BP119" t="s">
        <v>967</v>
      </c>
      <c r="BQ119" t="s">
        <v>28</v>
      </c>
      <c r="BR119" t="s">
        <v>40</v>
      </c>
      <c r="BS119" t="s">
        <v>28</v>
      </c>
      <c r="BT119" t="s">
        <v>40</v>
      </c>
      <c r="BU119" t="s">
        <v>28</v>
      </c>
      <c r="BV119" t="s">
        <v>40</v>
      </c>
      <c r="BW119" t="s">
        <v>28</v>
      </c>
      <c r="BX119" t="s">
        <v>40</v>
      </c>
      <c r="BY119" t="s">
        <v>28</v>
      </c>
      <c r="BZ119" t="s">
        <v>40</v>
      </c>
      <c r="CA119" t="s">
        <v>198</v>
      </c>
      <c r="CB119" t="s">
        <v>37</v>
      </c>
      <c r="CC119">
        <v>836</v>
      </c>
      <c r="CD119" t="s">
        <v>30</v>
      </c>
      <c r="CE119" t="s">
        <v>968</v>
      </c>
      <c r="CF119">
        <v>0</v>
      </c>
      <c r="CG119" t="s">
        <v>99</v>
      </c>
      <c r="CH119">
        <v>1</v>
      </c>
      <c r="CI119" s="99">
        <v>1139.0899999999999</v>
      </c>
      <c r="CJ119" s="93">
        <v>41870</v>
      </c>
      <c r="CK119" s="99">
        <v>1139.0899999999999</v>
      </c>
      <c r="CL119" t="s">
        <v>574</v>
      </c>
      <c r="CM119" t="s">
        <v>574</v>
      </c>
      <c r="CN119" t="s">
        <v>574</v>
      </c>
      <c r="CO119" t="s">
        <v>574</v>
      </c>
      <c r="CP119" t="s">
        <v>574</v>
      </c>
      <c r="CQ119" t="s">
        <v>574</v>
      </c>
      <c r="CR119" t="s">
        <v>574</v>
      </c>
      <c r="CS119" t="s">
        <v>574</v>
      </c>
      <c r="CT119" t="s">
        <v>574</v>
      </c>
      <c r="CU119" t="s">
        <v>574</v>
      </c>
      <c r="CV119" t="s">
        <v>574</v>
      </c>
      <c r="CW119" t="s">
        <v>574</v>
      </c>
      <c r="CX119" t="s">
        <v>574</v>
      </c>
      <c r="CY119" t="s">
        <v>574</v>
      </c>
      <c r="CZ119" t="s">
        <v>574</v>
      </c>
      <c r="DA119" t="s">
        <v>574</v>
      </c>
      <c r="DB119" t="s">
        <v>574</v>
      </c>
      <c r="DC119" t="s">
        <v>574</v>
      </c>
      <c r="DD119">
        <v>0</v>
      </c>
      <c r="DE119" t="s">
        <v>970</v>
      </c>
      <c r="DF119">
        <v>0</v>
      </c>
      <c r="DG119" t="s">
        <v>970</v>
      </c>
      <c r="DH119">
        <v>0</v>
      </c>
      <c r="DI119" s="99">
        <v>0</v>
      </c>
      <c r="DJ119" s="99">
        <v>0</v>
      </c>
      <c r="DK119" s="99">
        <v>0</v>
      </c>
      <c r="DL119" s="99">
        <v>0</v>
      </c>
      <c r="DM119" s="99">
        <v>0</v>
      </c>
      <c r="DN119" s="99">
        <v>0</v>
      </c>
      <c r="DO119" s="99">
        <v>0</v>
      </c>
      <c r="DP119" s="99">
        <v>0</v>
      </c>
      <c r="DT119" s="100" t="s">
        <v>46</v>
      </c>
    </row>
    <row r="120" spans="1:124" x14ac:dyDescent="0.3">
      <c r="A120" s="92">
        <v>52020119</v>
      </c>
      <c r="B120">
        <v>2020119</v>
      </c>
      <c r="C120" t="s">
        <v>1438</v>
      </c>
      <c r="D120">
        <v>2159</v>
      </c>
      <c r="E120" t="s">
        <v>1439</v>
      </c>
      <c r="F120" t="s">
        <v>1440</v>
      </c>
      <c r="G120" t="s">
        <v>1441</v>
      </c>
      <c r="H120" t="s">
        <v>590</v>
      </c>
      <c r="I120" t="s">
        <v>954</v>
      </c>
      <c r="J120" t="s">
        <v>955</v>
      </c>
      <c r="K120">
        <v>1</v>
      </c>
      <c r="L120" t="s">
        <v>956</v>
      </c>
      <c r="M120" t="s">
        <v>957</v>
      </c>
      <c r="N120" t="s">
        <v>42</v>
      </c>
      <c r="O120" t="s">
        <v>566</v>
      </c>
      <c r="P120">
        <v>0</v>
      </c>
      <c r="Q120" t="s">
        <v>27</v>
      </c>
      <c r="R120" t="s">
        <v>45</v>
      </c>
      <c r="S120" s="93" t="s">
        <v>960</v>
      </c>
      <c r="T120" t="s">
        <v>961</v>
      </c>
      <c r="U120" s="93">
        <v>37061</v>
      </c>
      <c r="V120" t="s">
        <v>27</v>
      </c>
      <c r="W120" t="s">
        <v>45</v>
      </c>
      <c r="X120">
        <v>0</v>
      </c>
      <c r="Y120">
        <v>0</v>
      </c>
      <c r="Z120" s="93">
        <v>41531</v>
      </c>
      <c r="AA120" t="s">
        <v>975</v>
      </c>
      <c r="AB120">
        <v>0</v>
      </c>
      <c r="AC120">
        <v>0</v>
      </c>
      <c r="AD120" s="103">
        <v>3000</v>
      </c>
      <c r="AE120">
        <v>3000</v>
      </c>
      <c r="AF120">
        <v>0</v>
      </c>
      <c r="AG120">
        <v>1</v>
      </c>
      <c r="AH120">
        <v>1</v>
      </c>
      <c r="AI120">
        <v>1</v>
      </c>
      <c r="AJ120">
        <v>1</v>
      </c>
      <c r="AK120">
        <v>0</v>
      </c>
      <c r="AL120">
        <v>0</v>
      </c>
      <c r="AM120">
        <v>5</v>
      </c>
      <c r="AN120" s="97">
        <v>7433</v>
      </c>
      <c r="AO120" t="s">
        <v>40</v>
      </c>
      <c r="AP120" t="s">
        <v>28</v>
      </c>
      <c r="AQ120" t="s">
        <v>40</v>
      </c>
      <c r="AR120" s="101">
        <v>2300000</v>
      </c>
      <c r="AS120" t="s">
        <v>124</v>
      </c>
      <c r="AT120" t="s">
        <v>962</v>
      </c>
      <c r="AU120" t="s">
        <v>963</v>
      </c>
      <c r="AV120" t="s">
        <v>304</v>
      </c>
      <c r="AW120" t="s">
        <v>964</v>
      </c>
      <c r="AX120">
        <v>0</v>
      </c>
      <c r="AY120" t="s">
        <v>128</v>
      </c>
      <c r="AZ120" t="s">
        <v>1084</v>
      </c>
      <c r="BA120" t="s">
        <v>965</v>
      </c>
      <c r="BB120" t="s">
        <v>966</v>
      </c>
      <c r="BC120" t="s">
        <v>28</v>
      </c>
      <c r="BD120" t="s">
        <v>40</v>
      </c>
      <c r="BE120" t="s">
        <v>28</v>
      </c>
      <c r="BF120" t="s">
        <v>40</v>
      </c>
      <c r="BG120" t="s">
        <v>28</v>
      </c>
      <c r="BH120" t="s">
        <v>40</v>
      </c>
      <c r="BI120" t="s">
        <v>28</v>
      </c>
      <c r="BJ120">
        <v>999</v>
      </c>
      <c r="BK120" t="s">
        <v>28</v>
      </c>
      <c r="BL120" t="s">
        <v>40</v>
      </c>
      <c r="BM120" t="s">
        <v>28</v>
      </c>
      <c r="BN120" t="s">
        <v>40</v>
      </c>
      <c r="BO120" t="s">
        <v>964</v>
      </c>
      <c r="BP120" t="s">
        <v>967</v>
      </c>
      <c r="BQ120" t="s">
        <v>28</v>
      </c>
      <c r="BR120" t="s">
        <v>40</v>
      </c>
      <c r="BS120" t="s">
        <v>28</v>
      </c>
      <c r="BT120" t="s">
        <v>40</v>
      </c>
      <c r="BU120" t="s">
        <v>28</v>
      </c>
      <c r="BV120" t="s">
        <v>40</v>
      </c>
      <c r="BW120" t="s">
        <v>28</v>
      </c>
      <c r="BX120" t="s">
        <v>40</v>
      </c>
      <c r="BY120" t="s">
        <v>28</v>
      </c>
      <c r="BZ120" t="s">
        <v>40</v>
      </c>
      <c r="CA120" t="s">
        <v>198</v>
      </c>
      <c r="CB120" t="s">
        <v>37</v>
      </c>
      <c r="CC120">
        <v>794</v>
      </c>
      <c r="CD120" t="s">
        <v>30</v>
      </c>
      <c r="CE120" t="s">
        <v>968</v>
      </c>
      <c r="CF120">
        <v>0</v>
      </c>
      <c r="CG120" t="s">
        <v>99</v>
      </c>
      <c r="CH120">
        <v>1</v>
      </c>
      <c r="CI120" s="99">
        <v>2334.5500000000002</v>
      </c>
      <c r="CJ120" s="93">
        <v>41531</v>
      </c>
      <c r="CK120" s="99">
        <v>2334.5500000000002</v>
      </c>
      <c r="CL120" t="s">
        <v>574</v>
      </c>
      <c r="CM120" t="s">
        <v>574</v>
      </c>
      <c r="CN120" t="s">
        <v>574</v>
      </c>
      <c r="CO120" t="s">
        <v>574</v>
      </c>
      <c r="CP120" t="s">
        <v>574</v>
      </c>
      <c r="CQ120" t="s">
        <v>574</v>
      </c>
      <c r="CR120" t="s">
        <v>574</v>
      </c>
      <c r="CS120" t="s">
        <v>574</v>
      </c>
      <c r="CT120" t="s">
        <v>574</v>
      </c>
      <c r="CU120" t="s">
        <v>574</v>
      </c>
      <c r="CV120" t="s">
        <v>574</v>
      </c>
      <c r="CW120" t="s">
        <v>574</v>
      </c>
      <c r="CX120" t="s">
        <v>574</v>
      </c>
      <c r="CY120" t="s">
        <v>574</v>
      </c>
      <c r="CZ120" t="s">
        <v>574</v>
      </c>
      <c r="DA120" t="s">
        <v>574</v>
      </c>
      <c r="DB120" t="s">
        <v>574</v>
      </c>
      <c r="DC120" t="s">
        <v>574</v>
      </c>
      <c r="DD120">
        <v>0</v>
      </c>
      <c r="DE120" t="s">
        <v>970</v>
      </c>
      <c r="DF120">
        <v>0</v>
      </c>
      <c r="DG120" t="s">
        <v>970</v>
      </c>
      <c r="DH120">
        <v>0</v>
      </c>
      <c r="DI120" s="99">
        <v>0</v>
      </c>
      <c r="DJ120" s="99">
        <v>0</v>
      </c>
      <c r="DK120" s="99">
        <v>0</v>
      </c>
      <c r="DL120" s="99">
        <v>0</v>
      </c>
      <c r="DM120" s="99">
        <v>0</v>
      </c>
      <c r="DN120" s="99">
        <v>0</v>
      </c>
      <c r="DO120" s="99">
        <v>0</v>
      </c>
      <c r="DP120" s="99">
        <v>0</v>
      </c>
      <c r="DT120" s="100" t="s">
        <v>46</v>
      </c>
    </row>
    <row r="121" spans="1:124" x14ac:dyDescent="0.3">
      <c r="A121" s="92">
        <v>52020120</v>
      </c>
      <c r="B121">
        <v>2020120</v>
      </c>
      <c r="C121" t="s">
        <v>1442</v>
      </c>
      <c r="D121">
        <v>2297</v>
      </c>
      <c r="E121" t="s">
        <v>1443</v>
      </c>
      <c r="F121" t="s">
        <v>1444</v>
      </c>
      <c r="G121" t="s">
        <v>1445</v>
      </c>
      <c r="H121" t="s">
        <v>590</v>
      </c>
      <c r="I121" t="s">
        <v>954</v>
      </c>
      <c r="J121" t="s">
        <v>955</v>
      </c>
      <c r="K121">
        <v>1</v>
      </c>
      <c r="L121" t="s">
        <v>956</v>
      </c>
      <c r="M121" t="s">
        <v>957</v>
      </c>
      <c r="N121" t="s">
        <v>42</v>
      </c>
      <c r="O121" t="s">
        <v>566</v>
      </c>
      <c r="P121">
        <v>0</v>
      </c>
      <c r="Q121" t="s">
        <v>27</v>
      </c>
      <c r="R121" t="s">
        <v>45</v>
      </c>
      <c r="S121" s="93" t="s">
        <v>960</v>
      </c>
      <c r="T121" t="s">
        <v>961</v>
      </c>
      <c r="U121" s="93">
        <v>33392</v>
      </c>
      <c r="V121" t="s">
        <v>27</v>
      </c>
      <c r="W121" t="s">
        <v>45</v>
      </c>
      <c r="X121">
        <v>0</v>
      </c>
      <c r="Y121">
        <v>0</v>
      </c>
      <c r="Z121" s="93">
        <v>45049</v>
      </c>
      <c r="AA121" t="s">
        <v>975</v>
      </c>
      <c r="AB121">
        <v>0</v>
      </c>
      <c r="AC121">
        <v>0</v>
      </c>
      <c r="AD121" s="103" t="s">
        <v>27</v>
      </c>
      <c r="AE121">
        <v>0</v>
      </c>
      <c r="AF121">
        <v>0</v>
      </c>
      <c r="AG121">
        <v>1</v>
      </c>
      <c r="AH121">
        <v>1</v>
      </c>
      <c r="AI121">
        <v>1</v>
      </c>
      <c r="AJ121">
        <v>1</v>
      </c>
      <c r="AK121">
        <v>0</v>
      </c>
      <c r="AL121">
        <v>0</v>
      </c>
      <c r="AM121">
        <v>5</v>
      </c>
      <c r="AN121" s="97">
        <v>7448</v>
      </c>
      <c r="AO121" t="s">
        <v>40</v>
      </c>
      <c r="AP121" t="s">
        <v>28</v>
      </c>
      <c r="AQ121" t="s">
        <v>40</v>
      </c>
      <c r="AR121" s="101">
        <v>2500000</v>
      </c>
      <c r="AS121" t="s">
        <v>124</v>
      </c>
      <c r="AT121" t="s">
        <v>962</v>
      </c>
      <c r="AU121" t="s">
        <v>963</v>
      </c>
      <c r="AV121" t="s">
        <v>304</v>
      </c>
      <c r="AW121" t="s">
        <v>964</v>
      </c>
      <c r="AX121">
        <v>0</v>
      </c>
      <c r="AY121" t="s">
        <v>119</v>
      </c>
      <c r="AZ121" t="s">
        <v>1045</v>
      </c>
      <c r="BA121" t="s">
        <v>965</v>
      </c>
      <c r="BB121" t="s">
        <v>966</v>
      </c>
      <c r="BC121" t="s">
        <v>28</v>
      </c>
      <c r="BD121" t="s">
        <v>40</v>
      </c>
      <c r="BE121" t="s">
        <v>28</v>
      </c>
      <c r="BF121" t="s">
        <v>40</v>
      </c>
      <c r="BG121" t="s">
        <v>28</v>
      </c>
      <c r="BH121" t="s">
        <v>40</v>
      </c>
      <c r="BI121" t="s">
        <v>28</v>
      </c>
      <c r="BJ121">
        <v>999</v>
      </c>
      <c r="BK121" t="s">
        <v>28</v>
      </c>
      <c r="BL121" t="s">
        <v>40</v>
      </c>
      <c r="BM121" t="s">
        <v>28</v>
      </c>
      <c r="BN121" t="s">
        <v>40</v>
      </c>
      <c r="BO121" t="s">
        <v>964</v>
      </c>
      <c r="BP121" t="s">
        <v>967</v>
      </c>
      <c r="BQ121" t="s">
        <v>28</v>
      </c>
      <c r="BR121" t="s">
        <v>40</v>
      </c>
      <c r="BS121" t="s">
        <v>28</v>
      </c>
      <c r="BT121" t="s">
        <v>40</v>
      </c>
      <c r="BU121" t="s">
        <v>28</v>
      </c>
      <c r="BV121" t="s">
        <v>40</v>
      </c>
      <c r="BW121" t="s">
        <v>28</v>
      </c>
      <c r="BX121" t="s">
        <v>40</v>
      </c>
      <c r="BY121" t="s">
        <v>28</v>
      </c>
      <c r="BZ121" t="s">
        <v>40</v>
      </c>
      <c r="CA121" t="s">
        <v>198</v>
      </c>
      <c r="CB121" t="s">
        <v>37</v>
      </c>
      <c r="CC121">
        <v>889</v>
      </c>
      <c r="CD121" t="s">
        <v>30</v>
      </c>
      <c r="CE121" t="s">
        <v>968</v>
      </c>
      <c r="CF121">
        <v>0</v>
      </c>
      <c r="CG121" t="s">
        <v>99</v>
      </c>
      <c r="CH121">
        <v>1</v>
      </c>
      <c r="CI121" s="99">
        <v>1950.91</v>
      </c>
      <c r="CJ121" s="93">
        <v>45049</v>
      </c>
      <c r="CK121" s="99">
        <v>1950.91</v>
      </c>
      <c r="CL121" t="s">
        <v>574</v>
      </c>
      <c r="CM121" t="s">
        <v>574</v>
      </c>
      <c r="CN121" t="s">
        <v>574</v>
      </c>
      <c r="CO121" t="s">
        <v>574</v>
      </c>
      <c r="CP121" t="s">
        <v>574</v>
      </c>
      <c r="CQ121" t="s">
        <v>574</v>
      </c>
      <c r="CR121" t="s">
        <v>574</v>
      </c>
      <c r="CS121" t="s">
        <v>574</v>
      </c>
      <c r="CT121" t="s">
        <v>574</v>
      </c>
      <c r="CU121" t="s">
        <v>574</v>
      </c>
      <c r="CV121" t="s">
        <v>574</v>
      </c>
      <c r="CW121" t="s">
        <v>574</v>
      </c>
      <c r="CX121" t="s">
        <v>574</v>
      </c>
      <c r="CY121" t="s">
        <v>574</v>
      </c>
      <c r="CZ121" t="s">
        <v>574</v>
      </c>
      <c r="DA121" t="s">
        <v>574</v>
      </c>
      <c r="DB121" t="s">
        <v>574</v>
      </c>
      <c r="DC121" t="s">
        <v>574</v>
      </c>
      <c r="DD121">
        <v>0</v>
      </c>
      <c r="DE121" t="s">
        <v>970</v>
      </c>
      <c r="DF121">
        <v>0</v>
      </c>
      <c r="DG121" t="s">
        <v>970</v>
      </c>
      <c r="DH121">
        <v>0</v>
      </c>
      <c r="DI121" s="99">
        <v>0</v>
      </c>
      <c r="DJ121" s="99">
        <v>0</v>
      </c>
      <c r="DK121" s="99">
        <v>0</v>
      </c>
      <c r="DL121" s="99">
        <v>0</v>
      </c>
      <c r="DM121" s="99">
        <v>0</v>
      </c>
      <c r="DN121" s="99">
        <v>0</v>
      </c>
      <c r="DO121" s="99">
        <v>0</v>
      </c>
      <c r="DP121" s="99">
        <v>0</v>
      </c>
      <c r="DT121" s="100" t="s">
        <v>46</v>
      </c>
    </row>
    <row r="122" spans="1:124" x14ac:dyDescent="0.3">
      <c r="A122" s="92">
        <v>52020121</v>
      </c>
      <c r="B122">
        <v>2020121</v>
      </c>
      <c r="C122" t="s">
        <v>1446</v>
      </c>
      <c r="D122">
        <v>2829</v>
      </c>
      <c r="E122" t="s">
        <v>1447</v>
      </c>
      <c r="F122" t="s">
        <v>1448</v>
      </c>
      <c r="G122" t="s">
        <v>469</v>
      </c>
      <c r="H122" t="s">
        <v>590</v>
      </c>
      <c r="I122" t="s">
        <v>954</v>
      </c>
      <c r="J122" t="s">
        <v>955</v>
      </c>
      <c r="K122">
        <v>1</v>
      </c>
      <c r="L122" t="s">
        <v>956</v>
      </c>
      <c r="M122" t="s">
        <v>957</v>
      </c>
      <c r="N122" t="s">
        <v>42</v>
      </c>
      <c r="O122" t="s">
        <v>566</v>
      </c>
      <c r="P122">
        <v>0</v>
      </c>
      <c r="Q122" t="s">
        <v>27</v>
      </c>
      <c r="R122" t="s">
        <v>45</v>
      </c>
      <c r="S122" s="93" t="s">
        <v>960</v>
      </c>
      <c r="T122" t="s">
        <v>961</v>
      </c>
      <c r="U122" s="93">
        <v>37478</v>
      </c>
      <c r="V122" t="s">
        <v>27</v>
      </c>
      <c r="W122" t="s">
        <v>45</v>
      </c>
      <c r="X122">
        <v>0</v>
      </c>
      <c r="Y122">
        <v>0</v>
      </c>
      <c r="Z122" s="93">
        <v>43892</v>
      </c>
      <c r="AA122">
        <v>1000</v>
      </c>
      <c r="AB122">
        <v>1000</v>
      </c>
      <c r="AC122">
        <v>0</v>
      </c>
      <c r="AD122" s="103" t="s">
        <v>27</v>
      </c>
      <c r="AE122">
        <v>0</v>
      </c>
      <c r="AF122">
        <v>0</v>
      </c>
      <c r="AG122">
        <v>0</v>
      </c>
      <c r="AH122">
        <v>0</v>
      </c>
      <c r="AI122">
        <v>2</v>
      </c>
      <c r="AJ122">
        <v>2</v>
      </c>
      <c r="AK122">
        <v>0</v>
      </c>
      <c r="AL122">
        <v>2</v>
      </c>
      <c r="AM122">
        <v>5</v>
      </c>
      <c r="AN122" s="97">
        <v>2163</v>
      </c>
      <c r="AO122" t="s">
        <v>40</v>
      </c>
      <c r="AP122" t="s">
        <v>28</v>
      </c>
      <c r="AQ122" t="s">
        <v>40</v>
      </c>
      <c r="AR122" s="101">
        <v>2200000</v>
      </c>
      <c r="AS122" t="s">
        <v>151</v>
      </c>
      <c r="AT122" t="s">
        <v>1040</v>
      </c>
      <c r="AU122" t="s">
        <v>963</v>
      </c>
      <c r="AV122" t="s">
        <v>304</v>
      </c>
      <c r="AW122" t="s">
        <v>964</v>
      </c>
      <c r="AX122">
        <v>0</v>
      </c>
      <c r="AY122" t="s">
        <v>124</v>
      </c>
      <c r="AZ122" t="s">
        <v>962</v>
      </c>
      <c r="BA122" t="s">
        <v>1127</v>
      </c>
      <c r="BB122" t="s">
        <v>40</v>
      </c>
      <c r="BC122" t="s">
        <v>28</v>
      </c>
      <c r="BD122" t="s">
        <v>40</v>
      </c>
      <c r="BE122" t="s">
        <v>28</v>
      </c>
      <c r="BF122" t="s">
        <v>40</v>
      </c>
      <c r="BG122" t="s">
        <v>28</v>
      </c>
      <c r="BH122" t="s">
        <v>40</v>
      </c>
      <c r="BI122" t="s">
        <v>28</v>
      </c>
      <c r="BJ122">
        <v>999</v>
      </c>
      <c r="BK122" t="s">
        <v>28</v>
      </c>
      <c r="BL122" t="s">
        <v>40</v>
      </c>
      <c r="BM122" t="s">
        <v>28</v>
      </c>
      <c r="BN122" t="s">
        <v>40</v>
      </c>
      <c r="BO122" t="s">
        <v>964</v>
      </c>
      <c r="BP122" t="s">
        <v>967</v>
      </c>
      <c r="BQ122" t="s">
        <v>28</v>
      </c>
      <c r="BR122" t="s">
        <v>40</v>
      </c>
      <c r="BS122" t="s">
        <v>28</v>
      </c>
      <c r="BT122" t="s">
        <v>40</v>
      </c>
      <c r="BU122" t="s">
        <v>28</v>
      </c>
      <c r="BV122" t="s">
        <v>40</v>
      </c>
      <c r="BW122" t="s">
        <v>28</v>
      </c>
      <c r="BX122" t="s">
        <v>40</v>
      </c>
      <c r="BY122" t="s">
        <v>28</v>
      </c>
      <c r="BZ122" t="s">
        <v>40</v>
      </c>
      <c r="CA122" t="s">
        <v>198</v>
      </c>
      <c r="CB122" t="s">
        <v>37</v>
      </c>
      <c r="CC122">
        <v>850</v>
      </c>
      <c r="CD122" t="s">
        <v>30</v>
      </c>
      <c r="CE122" t="s">
        <v>968</v>
      </c>
      <c r="CF122">
        <v>0</v>
      </c>
      <c r="CG122" t="s">
        <v>99</v>
      </c>
      <c r="CH122">
        <v>1</v>
      </c>
      <c r="CI122" s="99">
        <v>1340</v>
      </c>
      <c r="CJ122" s="93">
        <v>43892</v>
      </c>
      <c r="CK122" s="99">
        <v>1340</v>
      </c>
      <c r="CL122" t="s">
        <v>574</v>
      </c>
      <c r="CM122" t="s">
        <v>574</v>
      </c>
      <c r="CN122" t="s">
        <v>574</v>
      </c>
      <c r="CO122" t="s">
        <v>574</v>
      </c>
      <c r="CP122" t="s">
        <v>574</v>
      </c>
      <c r="CQ122" t="s">
        <v>574</v>
      </c>
      <c r="CR122" t="s">
        <v>574</v>
      </c>
      <c r="CS122" t="s">
        <v>574</v>
      </c>
      <c r="CT122" t="s">
        <v>574</v>
      </c>
      <c r="CU122" t="s">
        <v>574</v>
      </c>
      <c r="CV122" t="s">
        <v>574</v>
      </c>
      <c r="CW122" t="s">
        <v>574</v>
      </c>
      <c r="CX122" t="s">
        <v>574</v>
      </c>
      <c r="CY122" t="s">
        <v>574</v>
      </c>
      <c r="CZ122" t="s">
        <v>574</v>
      </c>
      <c r="DA122" t="s">
        <v>574</v>
      </c>
      <c r="DB122" t="s">
        <v>574</v>
      </c>
      <c r="DC122" t="s">
        <v>574</v>
      </c>
      <c r="DD122">
        <v>0</v>
      </c>
      <c r="DE122" t="s">
        <v>970</v>
      </c>
      <c r="DF122">
        <v>0</v>
      </c>
      <c r="DG122" t="s">
        <v>970</v>
      </c>
      <c r="DH122">
        <v>0</v>
      </c>
      <c r="DI122" s="99">
        <v>0</v>
      </c>
      <c r="DJ122" s="99">
        <v>0</v>
      </c>
      <c r="DK122" s="99">
        <v>0</v>
      </c>
      <c r="DL122" s="99">
        <v>0</v>
      </c>
      <c r="DM122" s="99">
        <v>0</v>
      </c>
      <c r="DN122" s="99">
        <v>0</v>
      </c>
      <c r="DO122" s="99">
        <v>0</v>
      </c>
      <c r="DP122" s="99">
        <v>0</v>
      </c>
      <c r="DT122" s="100" t="s">
        <v>46</v>
      </c>
    </row>
    <row r="123" spans="1:124" x14ac:dyDescent="0.3">
      <c r="A123" s="92">
        <v>52020122</v>
      </c>
      <c r="B123">
        <v>2020122</v>
      </c>
      <c r="C123" t="s">
        <v>1449</v>
      </c>
      <c r="D123">
        <v>2836</v>
      </c>
      <c r="E123" t="s">
        <v>1450</v>
      </c>
      <c r="F123" t="s">
        <v>1451</v>
      </c>
      <c r="G123" t="s">
        <v>1452</v>
      </c>
      <c r="H123" t="s">
        <v>590</v>
      </c>
      <c r="I123" t="s">
        <v>954</v>
      </c>
      <c r="J123" t="s">
        <v>955</v>
      </c>
      <c r="K123">
        <v>1</v>
      </c>
      <c r="L123" t="s">
        <v>956</v>
      </c>
      <c r="M123" t="s">
        <v>957</v>
      </c>
      <c r="N123" t="s">
        <v>42</v>
      </c>
      <c r="O123" t="s">
        <v>566</v>
      </c>
      <c r="P123">
        <v>0</v>
      </c>
      <c r="Q123" t="s">
        <v>27</v>
      </c>
      <c r="R123" t="s">
        <v>45</v>
      </c>
      <c r="S123" s="93" t="s">
        <v>960</v>
      </c>
      <c r="T123" t="s">
        <v>961</v>
      </c>
      <c r="U123" s="93">
        <v>37057</v>
      </c>
      <c r="V123" t="s">
        <v>27</v>
      </c>
      <c r="W123" t="s">
        <v>45</v>
      </c>
      <c r="X123">
        <v>0</v>
      </c>
      <c r="Y123">
        <v>0</v>
      </c>
      <c r="Z123" s="93">
        <v>44312</v>
      </c>
      <c r="AA123" t="s">
        <v>975</v>
      </c>
      <c r="AB123">
        <v>0</v>
      </c>
      <c r="AC123">
        <v>0</v>
      </c>
      <c r="AD123" s="103" t="s">
        <v>27</v>
      </c>
      <c r="AE123">
        <v>0</v>
      </c>
      <c r="AF123">
        <v>0</v>
      </c>
      <c r="AG123">
        <v>0</v>
      </c>
      <c r="AH123">
        <v>0</v>
      </c>
      <c r="AI123">
        <v>2</v>
      </c>
      <c r="AJ123">
        <v>2</v>
      </c>
      <c r="AK123">
        <v>0</v>
      </c>
      <c r="AL123">
        <v>2</v>
      </c>
      <c r="AM123">
        <v>5</v>
      </c>
      <c r="AN123" s="97">
        <v>7654</v>
      </c>
      <c r="AO123" t="s">
        <v>40</v>
      </c>
      <c r="AP123" t="s">
        <v>28</v>
      </c>
      <c r="AQ123" t="s">
        <v>40</v>
      </c>
      <c r="AR123" s="101">
        <v>2000000</v>
      </c>
      <c r="AS123" t="s">
        <v>119</v>
      </c>
      <c r="AT123" t="s">
        <v>1045</v>
      </c>
      <c r="AU123" t="s">
        <v>963</v>
      </c>
      <c r="AV123" t="s">
        <v>304</v>
      </c>
      <c r="AW123" t="s">
        <v>964</v>
      </c>
      <c r="AX123">
        <v>0</v>
      </c>
      <c r="AY123" t="s">
        <v>124</v>
      </c>
      <c r="AZ123" t="s">
        <v>962</v>
      </c>
      <c r="BA123" t="s">
        <v>965</v>
      </c>
      <c r="BB123" t="s">
        <v>966</v>
      </c>
      <c r="BC123" t="s">
        <v>28</v>
      </c>
      <c r="BD123" t="s">
        <v>40</v>
      </c>
      <c r="BE123" t="s">
        <v>28</v>
      </c>
      <c r="BF123" t="s">
        <v>40</v>
      </c>
      <c r="BG123" t="s">
        <v>28</v>
      </c>
      <c r="BH123" t="s">
        <v>40</v>
      </c>
      <c r="BI123" t="s">
        <v>28</v>
      </c>
      <c r="BJ123">
        <v>999</v>
      </c>
      <c r="BK123" t="s">
        <v>28</v>
      </c>
      <c r="BL123" t="s">
        <v>40</v>
      </c>
      <c r="BM123" t="s">
        <v>28</v>
      </c>
      <c r="BN123" t="s">
        <v>40</v>
      </c>
      <c r="BO123" t="s">
        <v>964</v>
      </c>
      <c r="BP123" t="s">
        <v>967</v>
      </c>
      <c r="BQ123" t="s">
        <v>28</v>
      </c>
      <c r="BR123" t="s">
        <v>40</v>
      </c>
      <c r="BS123" t="s">
        <v>28</v>
      </c>
      <c r="BT123" t="s">
        <v>40</v>
      </c>
      <c r="BU123" t="s">
        <v>28</v>
      </c>
      <c r="BV123" t="s">
        <v>40</v>
      </c>
      <c r="BW123" t="s">
        <v>28</v>
      </c>
      <c r="BX123" t="s">
        <v>40</v>
      </c>
      <c r="BY123" t="s">
        <v>28</v>
      </c>
      <c r="BZ123" t="s">
        <v>40</v>
      </c>
      <c r="CA123" t="s">
        <v>198</v>
      </c>
      <c r="CB123" t="s">
        <v>37</v>
      </c>
      <c r="CC123">
        <v>850</v>
      </c>
      <c r="CD123" t="s">
        <v>30</v>
      </c>
      <c r="CE123" t="s">
        <v>968</v>
      </c>
      <c r="CF123">
        <v>0</v>
      </c>
      <c r="CG123" t="s">
        <v>99</v>
      </c>
      <c r="CH123">
        <v>1</v>
      </c>
      <c r="CI123" s="99">
        <v>575.45000000000005</v>
      </c>
      <c r="CJ123" s="93">
        <v>44312</v>
      </c>
      <c r="CK123" s="99">
        <v>575.45000000000005</v>
      </c>
      <c r="CL123" t="s">
        <v>574</v>
      </c>
      <c r="CM123" t="s">
        <v>574</v>
      </c>
      <c r="CN123" t="s">
        <v>574</v>
      </c>
      <c r="CO123" t="s">
        <v>574</v>
      </c>
      <c r="CP123" t="s">
        <v>574</v>
      </c>
      <c r="CQ123" t="s">
        <v>574</v>
      </c>
      <c r="CR123" t="s">
        <v>574</v>
      </c>
      <c r="CS123" t="s">
        <v>574</v>
      </c>
      <c r="CT123" t="s">
        <v>574</v>
      </c>
      <c r="CU123" t="s">
        <v>574</v>
      </c>
      <c r="CV123" t="s">
        <v>574</v>
      </c>
      <c r="CW123" t="s">
        <v>574</v>
      </c>
      <c r="CX123" t="s">
        <v>574</v>
      </c>
      <c r="CY123" t="s">
        <v>574</v>
      </c>
      <c r="CZ123" t="s">
        <v>574</v>
      </c>
      <c r="DA123" t="s">
        <v>574</v>
      </c>
      <c r="DB123" t="s">
        <v>574</v>
      </c>
      <c r="DC123" t="s">
        <v>574</v>
      </c>
      <c r="DD123">
        <v>0</v>
      </c>
      <c r="DE123" t="s">
        <v>970</v>
      </c>
      <c r="DF123">
        <v>0</v>
      </c>
      <c r="DG123" t="s">
        <v>970</v>
      </c>
      <c r="DH123">
        <v>0</v>
      </c>
      <c r="DI123" s="99">
        <v>0</v>
      </c>
      <c r="DJ123" s="99">
        <v>0</v>
      </c>
      <c r="DK123" s="99">
        <v>0</v>
      </c>
      <c r="DL123" s="99">
        <v>0</v>
      </c>
      <c r="DM123" s="99">
        <v>0</v>
      </c>
      <c r="DN123" s="99">
        <v>0</v>
      </c>
      <c r="DO123" s="99">
        <v>0</v>
      </c>
      <c r="DP123" s="99">
        <v>0</v>
      </c>
      <c r="DT123" s="100" t="s">
        <v>46</v>
      </c>
    </row>
    <row r="124" spans="1:124" x14ac:dyDescent="0.3">
      <c r="A124" s="92">
        <v>52020123</v>
      </c>
      <c r="B124">
        <v>2020123</v>
      </c>
      <c r="C124" t="s">
        <v>1453</v>
      </c>
      <c r="D124">
        <v>2764</v>
      </c>
      <c r="E124" t="s">
        <v>1454</v>
      </c>
      <c r="F124" t="s">
        <v>1455</v>
      </c>
      <c r="G124" t="s">
        <v>1456</v>
      </c>
      <c r="H124" t="s">
        <v>590</v>
      </c>
      <c r="I124" t="s">
        <v>954</v>
      </c>
      <c r="J124" t="s">
        <v>955</v>
      </c>
      <c r="K124">
        <v>1</v>
      </c>
      <c r="L124" t="s">
        <v>956</v>
      </c>
      <c r="M124" t="s">
        <v>957</v>
      </c>
      <c r="N124" t="s">
        <v>42</v>
      </c>
      <c r="O124" t="s">
        <v>566</v>
      </c>
      <c r="P124">
        <v>0</v>
      </c>
      <c r="Q124" t="s">
        <v>27</v>
      </c>
      <c r="R124" t="s">
        <v>45</v>
      </c>
      <c r="S124" s="93" t="s">
        <v>960</v>
      </c>
      <c r="T124" t="s">
        <v>961</v>
      </c>
      <c r="U124" s="93">
        <v>26303</v>
      </c>
      <c r="V124" t="s">
        <v>27</v>
      </c>
      <c r="W124" t="s">
        <v>45</v>
      </c>
      <c r="X124">
        <v>0</v>
      </c>
      <c r="Y124">
        <v>0</v>
      </c>
      <c r="Z124" s="93">
        <v>42307</v>
      </c>
      <c r="AA124">
        <v>1000</v>
      </c>
      <c r="AB124">
        <v>1000</v>
      </c>
      <c r="AC124">
        <v>0</v>
      </c>
      <c r="AD124" s="103" t="s">
        <v>27</v>
      </c>
      <c r="AE124">
        <v>0</v>
      </c>
      <c r="AF124">
        <v>0</v>
      </c>
      <c r="AG124">
        <v>2</v>
      </c>
      <c r="AH124">
        <v>2</v>
      </c>
      <c r="AI124">
        <v>2</v>
      </c>
      <c r="AJ124">
        <v>2</v>
      </c>
      <c r="AK124">
        <v>0</v>
      </c>
      <c r="AL124">
        <v>2</v>
      </c>
      <c r="AM124">
        <v>5</v>
      </c>
      <c r="AN124" s="97">
        <v>7395</v>
      </c>
      <c r="AO124" t="s">
        <v>40</v>
      </c>
      <c r="AP124" t="s">
        <v>28</v>
      </c>
      <c r="AQ124" t="s">
        <v>40</v>
      </c>
      <c r="AR124" s="101">
        <v>2500000</v>
      </c>
      <c r="AS124" t="s">
        <v>1050</v>
      </c>
      <c r="AT124" t="s">
        <v>40</v>
      </c>
      <c r="AU124" t="s">
        <v>963</v>
      </c>
      <c r="AV124" t="s">
        <v>304</v>
      </c>
      <c r="AW124" t="s">
        <v>964</v>
      </c>
      <c r="AX124">
        <v>0</v>
      </c>
      <c r="AY124" t="s">
        <v>124</v>
      </c>
      <c r="AZ124" t="s">
        <v>962</v>
      </c>
      <c r="BA124" t="s">
        <v>965</v>
      </c>
      <c r="BB124" t="s">
        <v>966</v>
      </c>
      <c r="BC124" t="s">
        <v>28</v>
      </c>
      <c r="BD124" t="s">
        <v>40</v>
      </c>
      <c r="BE124" t="s">
        <v>28</v>
      </c>
      <c r="BF124" t="s">
        <v>40</v>
      </c>
      <c r="BG124" t="s">
        <v>28</v>
      </c>
      <c r="BH124" t="s">
        <v>40</v>
      </c>
      <c r="BI124" t="s">
        <v>28</v>
      </c>
      <c r="BJ124">
        <v>999</v>
      </c>
      <c r="BK124" t="s">
        <v>28</v>
      </c>
      <c r="BL124" t="s">
        <v>40</v>
      </c>
      <c r="BM124" t="s">
        <v>28</v>
      </c>
      <c r="BN124" t="s">
        <v>40</v>
      </c>
      <c r="BO124" t="s">
        <v>964</v>
      </c>
      <c r="BP124" t="s">
        <v>967</v>
      </c>
      <c r="BQ124" t="s">
        <v>28</v>
      </c>
      <c r="BR124" t="s">
        <v>40</v>
      </c>
      <c r="BS124" t="s">
        <v>28</v>
      </c>
      <c r="BT124" t="s">
        <v>40</v>
      </c>
      <c r="BU124" t="s">
        <v>28</v>
      </c>
      <c r="BV124" t="s">
        <v>40</v>
      </c>
      <c r="BW124" t="s">
        <v>28</v>
      </c>
      <c r="BX124" t="s">
        <v>40</v>
      </c>
      <c r="BY124" t="s">
        <v>28</v>
      </c>
      <c r="BZ124" t="s">
        <v>40</v>
      </c>
      <c r="CA124" t="s">
        <v>198</v>
      </c>
      <c r="CB124" t="s">
        <v>37</v>
      </c>
      <c r="CC124">
        <v>858</v>
      </c>
      <c r="CD124" t="s">
        <v>30</v>
      </c>
      <c r="CE124" t="s">
        <v>968</v>
      </c>
      <c r="CF124">
        <v>0</v>
      </c>
      <c r="CG124" t="s">
        <v>99</v>
      </c>
      <c r="CH124">
        <v>1</v>
      </c>
      <c r="CI124" s="99">
        <v>1342.73</v>
      </c>
      <c r="CJ124" s="93">
        <v>42307</v>
      </c>
      <c r="CK124" s="99">
        <v>1342.73</v>
      </c>
      <c r="CL124" t="s">
        <v>574</v>
      </c>
      <c r="CM124" t="s">
        <v>574</v>
      </c>
      <c r="CN124" t="s">
        <v>574</v>
      </c>
      <c r="CO124" t="s">
        <v>574</v>
      </c>
      <c r="CP124" t="s">
        <v>574</v>
      </c>
      <c r="CQ124" t="s">
        <v>574</v>
      </c>
      <c r="CR124" t="s">
        <v>969</v>
      </c>
      <c r="CS124" t="s">
        <v>924</v>
      </c>
      <c r="CT124" t="s">
        <v>574</v>
      </c>
      <c r="CU124" t="s">
        <v>574</v>
      </c>
      <c r="CV124" t="s">
        <v>574</v>
      </c>
      <c r="CW124" t="s">
        <v>574</v>
      </c>
      <c r="CX124" t="s">
        <v>574</v>
      </c>
      <c r="CY124" t="s">
        <v>574</v>
      </c>
      <c r="CZ124" t="s">
        <v>574</v>
      </c>
      <c r="DA124" t="s">
        <v>574</v>
      </c>
      <c r="DB124" t="s">
        <v>574</v>
      </c>
      <c r="DC124" t="s">
        <v>574</v>
      </c>
      <c r="DD124">
        <v>0</v>
      </c>
      <c r="DE124" t="s">
        <v>970</v>
      </c>
      <c r="DF124">
        <v>0</v>
      </c>
      <c r="DG124" t="s">
        <v>970</v>
      </c>
      <c r="DH124">
        <v>0</v>
      </c>
      <c r="DI124" s="99">
        <v>125</v>
      </c>
      <c r="DJ124" s="99">
        <v>0</v>
      </c>
      <c r="DK124" s="99">
        <v>0</v>
      </c>
      <c r="DL124" s="99">
        <v>0</v>
      </c>
      <c r="DM124" s="99">
        <v>0</v>
      </c>
      <c r="DN124" s="99">
        <v>0</v>
      </c>
      <c r="DO124" s="99">
        <v>0</v>
      </c>
      <c r="DP124" s="99">
        <v>0</v>
      </c>
      <c r="DT124" s="100" t="s">
        <v>46</v>
      </c>
    </row>
    <row r="125" spans="1:124" x14ac:dyDescent="0.3">
      <c r="A125" s="92">
        <v>52020124</v>
      </c>
      <c r="B125">
        <v>2020124</v>
      </c>
      <c r="C125" t="s">
        <v>1457</v>
      </c>
      <c r="D125">
        <v>2628</v>
      </c>
      <c r="E125" t="s">
        <v>1458</v>
      </c>
      <c r="F125" t="s">
        <v>1459</v>
      </c>
      <c r="G125" t="s">
        <v>1460</v>
      </c>
      <c r="H125" t="s">
        <v>590</v>
      </c>
      <c r="I125" t="s">
        <v>954</v>
      </c>
      <c r="J125" t="s">
        <v>955</v>
      </c>
      <c r="K125">
        <v>1</v>
      </c>
      <c r="L125" t="s">
        <v>956</v>
      </c>
      <c r="M125" t="s">
        <v>957</v>
      </c>
      <c r="N125" t="s">
        <v>958</v>
      </c>
      <c r="O125" t="s">
        <v>959</v>
      </c>
      <c r="P125">
        <v>0</v>
      </c>
      <c r="Q125" t="s">
        <v>27</v>
      </c>
      <c r="R125" t="s">
        <v>45</v>
      </c>
      <c r="S125" s="93" t="s">
        <v>960</v>
      </c>
      <c r="T125" t="s">
        <v>961</v>
      </c>
      <c r="U125" s="93">
        <v>26717</v>
      </c>
      <c r="V125" t="s">
        <v>27</v>
      </c>
      <c r="W125" t="s">
        <v>45</v>
      </c>
      <c r="X125">
        <v>0</v>
      </c>
      <c r="Y125">
        <v>0</v>
      </c>
      <c r="Z125" s="93">
        <v>44594</v>
      </c>
      <c r="AA125" t="s">
        <v>975</v>
      </c>
      <c r="AB125">
        <v>0</v>
      </c>
      <c r="AC125">
        <v>0</v>
      </c>
      <c r="AD125" s="103" t="s">
        <v>27</v>
      </c>
      <c r="AE125">
        <v>0</v>
      </c>
      <c r="AF125">
        <v>0</v>
      </c>
      <c r="AG125">
        <v>0</v>
      </c>
      <c r="AH125">
        <v>0</v>
      </c>
      <c r="AI125">
        <v>0</v>
      </c>
      <c r="AJ125">
        <v>0</v>
      </c>
      <c r="AK125">
        <v>0</v>
      </c>
      <c r="AL125">
        <v>2</v>
      </c>
      <c r="AM125">
        <v>5</v>
      </c>
      <c r="AN125" s="97">
        <v>4430</v>
      </c>
      <c r="AO125" t="s">
        <v>40</v>
      </c>
      <c r="AP125" t="s">
        <v>28</v>
      </c>
      <c r="AQ125" t="s">
        <v>40</v>
      </c>
      <c r="AR125" s="101">
        <v>2800000</v>
      </c>
      <c r="AS125" t="s">
        <v>124</v>
      </c>
      <c r="AT125" t="s">
        <v>962</v>
      </c>
      <c r="AU125" t="s">
        <v>963</v>
      </c>
      <c r="AV125" t="s">
        <v>304</v>
      </c>
      <c r="AW125" t="s">
        <v>964</v>
      </c>
      <c r="AX125">
        <v>0</v>
      </c>
      <c r="AY125" t="s">
        <v>124</v>
      </c>
      <c r="AZ125" t="s">
        <v>962</v>
      </c>
      <c r="BA125" t="s">
        <v>965</v>
      </c>
      <c r="BB125" t="s">
        <v>966</v>
      </c>
      <c r="BC125" t="s">
        <v>28</v>
      </c>
      <c r="BD125" t="s">
        <v>40</v>
      </c>
      <c r="BE125" t="s">
        <v>28</v>
      </c>
      <c r="BF125" t="s">
        <v>40</v>
      </c>
      <c r="BG125" t="s">
        <v>28</v>
      </c>
      <c r="BH125" t="s">
        <v>40</v>
      </c>
      <c r="BI125" t="s">
        <v>28</v>
      </c>
      <c r="BJ125">
        <v>999</v>
      </c>
      <c r="BK125" t="s">
        <v>28</v>
      </c>
      <c r="BL125" t="s">
        <v>40</v>
      </c>
      <c r="BM125" t="s">
        <v>28</v>
      </c>
      <c r="BN125" t="s">
        <v>40</v>
      </c>
      <c r="BO125" t="s">
        <v>964</v>
      </c>
      <c r="BP125" t="s">
        <v>967</v>
      </c>
      <c r="BQ125" t="s">
        <v>28</v>
      </c>
      <c r="BR125" t="s">
        <v>40</v>
      </c>
      <c r="BS125" t="s">
        <v>28</v>
      </c>
      <c r="BT125" t="s">
        <v>40</v>
      </c>
      <c r="BU125" t="s">
        <v>28</v>
      </c>
      <c r="BV125" t="s">
        <v>40</v>
      </c>
      <c r="BW125" t="s">
        <v>28</v>
      </c>
      <c r="BX125" t="s">
        <v>40</v>
      </c>
      <c r="BY125" t="s">
        <v>28</v>
      </c>
      <c r="BZ125" t="s">
        <v>40</v>
      </c>
      <c r="CA125" t="s">
        <v>198</v>
      </c>
      <c r="CB125" t="s">
        <v>37</v>
      </c>
      <c r="CC125">
        <v>896</v>
      </c>
      <c r="CD125" t="s">
        <v>30</v>
      </c>
      <c r="CE125" t="s">
        <v>968</v>
      </c>
      <c r="CF125">
        <v>0</v>
      </c>
      <c r="CG125" t="s">
        <v>99</v>
      </c>
      <c r="CH125">
        <v>1</v>
      </c>
      <c r="CI125" s="99">
        <v>2419.09</v>
      </c>
      <c r="CJ125" s="93">
        <v>44594</v>
      </c>
      <c r="CK125" s="99">
        <v>2419.09</v>
      </c>
      <c r="CL125" t="s">
        <v>574</v>
      </c>
      <c r="CM125" t="s">
        <v>574</v>
      </c>
      <c r="CN125" t="s">
        <v>574</v>
      </c>
      <c r="CO125" t="s">
        <v>574</v>
      </c>
      <c r="CP125" t="s">
        <v>574</v>
      </c>
      <c r="CQ125" t="s">
        <v>574</v>
      </c>
      <c r="CR125" t="s">
        <v>574</v>
      </c>
      <c r="CS125" t="s">
        <v>574</v>
      </c>
      <c r="CT125" t="s">
        <v>574</v>
      </c>
      <c r="CU125" t="s">
        <v>574</v>
      </c>
      <c r="CV125" t="s">
        <v>574</v>
      </c>
      <c r="CW125" t="s">
        <v>574</v>
      </c>
      <c r="CX125" t="s">
        <v>574</v>
      </c>
      <c r="CY125" t="s">
        <v>574</v>
      </c>
      <c r="CZ125" t="s">
        <v>574</v>
      </c>
      <c r="DA125" t="s">
        <v>574</v>
      </c>
      <c r="DB125" t="s">
        <v>574</v>
      </c>
      <c r="DC125" t="s">
        <v>574</v>
      </c>
      <c r="DD125">
        <v>0</v>
      </c>
      <c r="DE125" t="s">
        <v>970</v>
      </c>
      <c r="DF125">
        <v>0</v>
      </c>
      <c r="DG125" t="s">
        <v>970</v>
      </c>
      <c r="DH125">
        <v>0</v>
      </c>
      <c r="DI125" s="99">
        <v>0</v>
      </c>
      <c r="DJ125" s="99">
        <v>0</v>
      </c>
      <c r="DK125" s="99">
        <v>0</v>
      </c>
      <c r="DL125" s="99">
        <v>0</v>
      </c>
      <c r="DM125" s="99">
        <v>0</v>
      </c>
      <c r="DN125" s="99">
        <v>0</v>
      </c>
      <c r="DO125" s="99">
        <v>0</v>
      </c>
      <c r="DP125" s="99">
        <v>0</v>
      </c>
      <c r="DT125" s="100" t="s">
        <v>46</v>
      </c>
    </row>
    <row r="126" spans="1:124" x14ac:dyDescent="0.3">
      <c r="A126" s="92">
        <v>52020125</v>
      </c>
      <c r="B126">
        <v>2020125</v>
      </c>
      <c r="C126" t="s">
        <v>1461</v>
      </c>
      <c r="D126">
        <v>3076</v>
      </c>
      <c r="E126" t="s">
        <v>1462</v>
      </c>
      <c r="F126" t="s">
        <v>1463</v>
      </c>
      <c r="G126" t="s">
        <v>1464</v>
      </c>
      <c r="H126" t="s">
        <v>590</v>
      </c>
      <c r="I126" t="s">
        <v>954</v>
      </c>
      <c r="J126" t="s">
        <v>955</v>
      </c>
      <c r="K126">
        <v>1</v>
      </c>
      <c r="L126" t="s">
        <v>956</v>
      </c>
      <c r="M126" t="s">
        <v>957</v>
      </c>
      <c r="N126" t="s">
        <v>42</v>
      </c>
      <c r="O126" t="s">
        <v>566</v>
      </c>
      <c r="P126">
        <v>0</v>
      </c>
      <c r="Q126" t="s">
        <v>27</v>
      </c>
      <c r="R126" t="s">
        <v>45</v>
      </c>
      <c r="S126" s="93" t="s">
        <v>960</v>
      </c>
      <c r="T126" t="s">
        <v>961</v>
      </c>
      <c r="U126" s="93">
        <v>28126</v>
      </c>
      <c r="V126" t="s">
        <v>27</v>
      </c>
      <c r="W126" t="s">
        <v>45</v>
      </c>
      <c r="X126">
        <v>0</v>
      </c>
      <c r="Y126">
        <v>0</v>
      </c>
      <c r="Z126" s="93">
        <v>44722</v>
      </c>
      <c r="AA126">
        <v>1000</v>
      </c>
      <c r="AB126">
        <v>1000</v>
      </c>
      <c r="AC126">
        <v>0</v>
      </c>
      <c r="AD126" s="103" t="s">
        <v>27</v>
      </c>
      <c r="AE126">
        <v>0</v>
      </c>
      <c r="AF126">
        <v>0</v>
      </c>
      <c r="AG126">
        <v>0</v>
      </c>
      <c r="AH126">
        <v>0</v>
      </c>
      <c r="AI126">
        <v>0</v>
      </c>
      <c r="AJ126">
        <v>0</v>
      </c>
      <c r="AK126">
        <v>0</v>
      </c>
      <c r="AL126">
        <v>3</v>
      </c>
      <c r="AM126">
        <v>5</v>
      </c>
      <c r="AN126" s="97">
        <v>3388</v>
      </c>
      <c r="AO126" t="s">
        <v>40</v>
      </c>
      <c r="AP126" t="s">
        <v>28</v>
      </c>
      <c r="AQ126" t="s">
        <v>40</v>
      </c>
      <c r="AR126" s="101">
        <v>1100000</v>
      </c>
      <c r="AS126" t="s">
        <v>124</v>
      </c>
      <c r="AT126" t="s">
        <v>962</v>
      </c>
      <c r="AU126" t="s">
        <v>963</v>
      </c>
      <c r="AV126" t="s">
        <v>304</v>
      </c>
      <c r="AW126" t="s">
        <v>964</v>
      </c>
      <c r="AX126">
        <v>0</v>
      </c>
      <c r="AY126" t="s">
        <v>124</v>
      </c>
      <c r="AZ126" t="s">
        <v>962</v>
      </c>
      <c r="BA126" t="s">
        <v>1108</v>
      </c>
      <c r="BB126" t="s">
        <v>1109</v>
      </c>
      <c r="BC126" t="s">
        <v>28</v>
      </c>
      <c r="BD126" t="s">
        <v>40</v>
      </c>
      <c r="BE126" t="s">
        <v>28</v>
      </c>
      <c r="BF126" t="s">
        <v>40</v>
      </c>
      <c r="BG126" t="s">
        <v>28</v>
      </c>
      <c r="BH126" t="s">
        <v>40</v>
      </c>
      <c r="BI126" t="s">
        <v>28</v>
      </c>
      <c r="BJ126">
        <v>999</v>
      </c>
      <c r="BK126" t="s">
        <v>28</v>
      </c>
      <c r="BL126" t="s">
        <v>40</v>
      </c>
      <c r="BM126" t="s">
        <v>28</v>
      </c>
      <c r="BN126" t="s">
        <v>40</v>
      </c>
      <c r="BO126" t="s">
        <v>964</v>
      </c>
      <c r="BP126" t="s">
        <v>967</v>
      </c>
      <c r="BQ126" t="s">
        <v>28</v>
      </c>
      <c r="BR126" t="s">
        <v>40</v>
      </c>
      <c r="BS126" t="s">
        <v>28</v>
      </c>
      <c r="BT126" t="s">
        <v>40</v>
      </c>
      <c r="BU126" t="s">
        <v>28</v>
      </c>
      <c r="BV126" t="s">
        <v>40</v>
      </c>
      <c r="BW126" t="s">
        <v>28</v>
      </c>
      <c r="BX126" t="s">
        <v>40</v>
      </c>
      <c r="BY126" t="s">
        <v>28</v>
      </c>
      <c r="BZ126" t="s">
        <v>40</v>
      </c>
      <c r="CA126" t="s">
        <v>198</v>
      </c>
      <c r="CB126" t="s">
        <v>37</v>
      </c>
      <c r="CC126">
        <v>874</v>
      </c>
      <c r="CD126" t="s">
        <v>30</v>
      </c>
      <c r="CE126" t="s">
        <v>968</v>
      </c>
      <c r="CF126">
        <v>0</v>
      </c>
      <c r="CG126" t="s">
        <v>99</v>
      </c>
      <c r="CH126">
        <v>1</v>
      </c>
      <c r="CI126" s="99">
        <v>1227.27</v>
      </c>
      <c r="CJ126" s="93">
        <v>44722</v>
      </c>
      <c r="CK126" s="99">
        <v>1227.27</v>
      </c>
      <c r="CL126" t="s">
        <v>574</v>
      </c>
      <c r="CM126" t="s">
        <v>574</v>
      </c>
      <c r="CN126" t="s">
        <v>574</v>
      </c>
      <c r="CO126" t="s">
        <v>574</v>
      </c>
      <c r="CP126" t="s">
        <v>574</v>
      </c>
      <c r="CQ126" t="s">
        <v>574</v>
      </c>
      <c r="CR126" t="s">
        <v>574</v>
      </c>
      <c r="CS126" t="s">
        <v>574</v>
      </c>
      <c r="CT126" t="s">
        <v>574</v>
      </c>
      <c r="CU126" t="s">
        <v>574</v>
      </c>
      <c r="CV126" t="s">
        <v>574</v>
      </c>
      <c r="CW126" t="s">
        <v>574</v>
      </c>
      <c r="CX126" t="s">
        <v>574</v>
      </c>
      <c r="CY126" t="s">
        <v>574</v>
      </c>
      <c r="CZ126" t="s">
        <v>574</v>
      </c>
      <c r="DA126" t="s">
        <v>574</v>
      </c>
      <c r="DB126" t="s">
        <v>574</v>
      </c>
      <c r="DC126" t="s">
        <v>574</v>
      </c>
      <c r="DD126">
        <v>0</v>
      </c>
      <c r="DE126" t="s">
        <v>970</v>
      </c>
      <c r="DF126">
        <v>0</v>
      </c>
      <c r="DG126" t="s">
        <v>970</v>
      </c>
      <c r="DH126">
        <v>0</v>
      </c>
      <c r="DI126" s="99">
        <v>0</v>
      </c>
      <c r="DJ126" s="99">
        <v>0</v>
      </c>
      <c r="DK126" s="99">
        <v>0</v>
      </c>
      <c r="DL126" s="99">
        <v>0</v>
      </c>
      <c r="DM126" s="99">
        <v>0</v>
      </c>
      <c r="DN126" s="99">
        <v>0</v>
      </c>
      <c r="DO126" s="99">
        <v>0</v>
      </c>
      <c r="DP126" s="99">
        <v>0</v>
      </c>
      <c r="DT126" s="100" t="s">
        <v>46</v>
      </c>
    </row>
    <row r="127" spans="1:124" x14ac:dyDescent="0.3">
      <c r="A127" s="92">
        <v>52020126</v>
      </c>
      <c r="B127">
        <v>2020126</v>
      </c>
      <c r="C127" t="s">
        <v>1465</v>
      </c>
      <c r="D127">
        <v>2610</v>
      </c>
      <c r="E127" t="s">
        <v>1466</v>
      </c>
      <c r="F127" t="s">
        <v>1467</v>
      </c>
      <c r="G127" t="s">
        <v>1468</v>
      </c>
      <c r="H127" t="s">
        <v>590</v>
      </c>
      <c r="I127" t="s">
        <v>954</v>
      </c>
      <c r="J127" t="s">
        <v>955</v>
      </c>
      <c r="K127">
        <v>1</v>
      </c>
      <c r="L127" t="s">
        <v>956</v>
      </c>
      <c r="M127" t="s">
        <v>957</v>
      </c>
      <c r="N127" t="s">
        <v>958</v>
      </c>
      <c r="O127" t="s">
        <v>959</v>
      </c>
      <c r="P127">
        <v>0</v>
      </c>
      <c r="Q127" t="s">
        <v>27</v>
      </c>
      <c r="R127" t="s">
        <v>45</v>
      </c>
      <c r="S127" s="93" t="s">
        <v>960</v>
      </c>
      <c r="T127" t="s">
        <v>961</v>
      </c>
      <c r="U127" s="93">
        <v>21016</v>
      </c>
      <c r="V127" t="s">
        <v>25</v>
      </c>
      <c r="W127" t="s">
        <v>46</v>
      </c>
      <c r="X127">
        <v>0</v>
      </c>
      <c r="Y127">
        <v>0</v>
      </c>
      <c r="Z127" s="93">
        <v>44263</v>
      </c>
      <c r="AA127">
        <v>1000</v>
      </c>
      <c r="AB127">
        <v>1000</v>
      </c>
      <c r="AC127">
        <v>0</v>
      </c>
      <c r="AD127" s="103" t="s">
        <v>27</v>
      </c>
      <c r="AE127">
        <v>0</v>
      </c>
      <c r="AF127">
        <v>0</v>
      </c>
      <c r="AG127">
        <v>1</v>
      </c>
      <c r="AH127">
        <v>1</v>
      </c>
      <c r="AI127">
        <v>0</v>
      </c>
      <c r="AJ127">
        <v>0</v>
      </c>
      <c r="AK127">
        <v>0</v>
      </c>
      <c r="AL127">
        <v>2</v>
      </c>
      <c r="AM127">
        <v>5</v>
      </c>
      <c r="AN127" s="97">
        <v>1683</v>
      </c>
      <c r="AO127" t="s">
        <v>40</v>
      </c>
      <c r="AP127" t="s">
        <v>28</v>
      </c>
      <c r="AQ127" t="s">
        <v>40</v>
      </c>
      <c r="AR127" s="101">
        <v>2900000</v>
      </c>
      <c r="AS127" t="s">
        <v>124</v>
      </c>
      <c r="AT127" t="s">
        <v>962</v>
      </c>
      <c r="AU127" t="s">
        <v>963</v>
      </c>
      <c r="AV127" t="s">
        <v>304</v>
      </c>
      <c r="AW127" t="s">
        <v>964</v>
      </c>
      <c r="AX127">
        <v>0</v>
      </c>
      <c r="AY127" t="s">
        <v>110</v>
      </c>
      <c r="AZ127" t="s">
        <v>1059</v>
      </c>
      <c r="BA127" t="s">
        <v>965</v>
      </c>
      <c r="BB127" t="s">
        <v>966</v>
      </c>
      <c r="BC127" t="s">
        <v>28</v>
      </c>
      <c r="BD127" t="s">
        <v>40</v>
      </c>
      <c r="BE127" t="s">
        <v>28</v>
      </c>
      <c r="BF127" t="s">
        <v>40</v>
      </c>
      <c r="BG127" t="s">
        <v>28</v>
      </c>
      <c r="BH127" t="s">
        <v>40</v>
      </c>
      <c r="BI127" t="s">
        <v>28</v>
      </c>
      <c r="BJ127">
        <v>999</v>
      </c>
      <c r="BK127" t="s">
        <v>28</v>
      </c>
      <c r="BL127" t="s">
        <v>40</v>
      </c>
      <c r="BM127" t="s">
        <v>28</v>
      </c>
      <c r="BN127" t="s">
        <v>40</v>
      </c>
      <c r="BO127" t="s">
        <v>964</v>
      </c>
      <c r="BP127" t="s">
        <v>967</v>
      </c>
      <c r="BQ127" t="s">
        <v>28</v>
      </c>
      <c r="BR127" t="s">
        <v>40</v>
      </c>
      <c r="BS127" t="s">
        <v>28</v>
      </c>
      <c r="BT127" t="s">
        <v>40</v>
      </c>
      <c r="BU127" t="s">
        <v>28</v>
      </c>
      <c r="BV127" t="s">
        <v>40</v>
      </c>
      <c r="BW127" t="s">
        <v>28</v>
      </c>
      <c r="BX127" t="s">
        <v>40</v>
      </c>
      <c r="BY127" t="s">
        <v>28</v>
      </c>
      <c r="BZ127" t="s">
        <v>40</v>
      </c>
      <c r="CA127" t="s">
        <v>198</v>
      </c>
      <c r="CB127" t="s">
        <v>37</v>
      </c>
      <c r="CC127">
        <v>865</v>
      </c>
      <c r="CD127" t="s">
        <v>30</v>
      </c>
      <c r="CE127" t="s">
        <v>968</v>
      </c>
      <c r="CF127">
        <v>0</v>
      </c>
      <c r="CG127" t="s">
        <v>99</v>
      </c>
      <c r="CH127">
        <v>1</v>
      </c>
      <c r="CI127" s="99">
        <v>2350</v>
      </c>
      <c r="CJ127" s="93">
        <v>44263</v>
      </c>
      <c r="CK127" s="99">
        <v>2350</v>
      </c>
      <c r="CL127" t="s">
        <v>574</v>
      </c>
      <c r="CM127" t="s">
        <v>574</v>
      </c>
      <c r="CN127" t="s">
        <v>574</v>
      </c>
      <c r="CO127" t="s">
        <v>574</v>
      </c>
      <c r="CP127" t="s">
        <v>574</v>
      </c>
      <c r="CQ127" t="s">
        <v>574</v>
      </c>
      <c r="CR127" t="s">
        <v>574</v>
      </c>
      <c r="CS127" t="s">
        <v>574</v>
      </c>
      <c r="CT127" t="s">
        <v>574</v>
      </c>
      <c r="CU127" t="s">
        <v>574</v>
      </c>
      <c r="CV127" t="s">
        <v>574</v>
      </c>
      <c r="CW127" t="s">
        <v>574</v>
      </c>
      <c r="CX127" t="s">
        <v>574</v>
      </c>
      <c r="CY127" t="s">
        <v>574</v>
      </c>
      <c r="CZ127" t="s">
        <v>574</v>
      </c>
      <c r="DA127" t="s">
        <v>574</v>
      </c>
      <c r="DB127" t="s">
        <v>574</v>
      </c>
      <c r="DC127" t="s">
        <v>574</v>
      </c>
      <c r="DD127">
        <v>0</v>
      </c>
      <c r="DE127" t="s">
        <v>970</v>
      </c>
      <c r="DF127">
        <v>0</v>
      </c>
      <c r="DG127" t="s">
        <v>970</v>
      </c>
      <c r="DH127">
        <v>0</v>
      </c>
      <c r="DI127" s="99">
        <v>0</v>
      </c>
      <c r="DJ127" s="99">
        <v>0</v>
      </c>
      <c r="DK127" s="99">
        <v>0</v>
      </c>
      <c r="DL127" s="99">
        <v>0</v>
      </c>
      <c r="DM127" s="99">
        <v>0</v>
      </c>
      <c r="DN127" s="99">
        <v>0</v>
      </c>
      <c r="DO127" s="99">
        <v>0</v>
      </c>
      <c r="DP127" s="99">
        <v>0</v>
      </c>
      <c r="DT127" s="100" t="s">
        <v>46</v>
      </c>
    </row>
    <row r="128" spans="1:124" x14ac:dyDescent="0.3">
      <c r="A128" s="92">
        <v>52020127</v>
      </c>
      <c r="B128">
        <v>2020127</v>
      </c>
      <c r="C128" t="s">
        <v>1469</v>
      </c>
      <c r="D128">
        <v>2500</v>
      </c>
      <c r="E128" t="s">
        <v>1470</v>
      </c>
      <c r="F128" t="s">
        <v>1471</v>
      </c>
      <c r="G128" t="s">
        <v>1472</v>
      </c>
      <c r="H128" t="s">
        <v>590</v>
      </c>
      <c r="I128" t="s">
        <v>954</v>
      </c>
      <c r="J128" t="s">
        <v>955</v>
      </c>
      <c r="K128">
        <v>1</v>
      </c>
      <c r="L128" t="s">
        <v>956</v>
      </c>
      <c r="M128" t="s">
        <v>957</v>
      </c>
      <c r="N128" t="s">
        <v>42</v>
      </c>
      <c r="O128" t="s">
        <v>566</v>
      </c>
      <c r="P128">
        <v>0</v>
      </c>
      <c r="Q128" t="s">
        <v>27</v>
      </c>
      <c r="R128" t="s">
        <v>45</v>
      </c>
      <c r="S128" s="93" t="s">
        <v>960</v>
      </c>
      <c r="T128" t="s">
        <v>961</v>
      </c>
      <c r="U128" s="93">
        <v>28416</v>
      </c>
      <c r="V128" t="s">
        <v>27</v>
      </c>
      <c r="W128" t="s">
        <v>45</v>
      </c>
      <c r="X128">
        <v>0</v>
      </c>
      <c r="Y128">
        <v>0</v>
      </c>
      <c r="Z128" s="93">
        <v>41592</v>
      </c>
      <c r="AA128">
        <v>1000</v>
      </c>
      <c r="AB128">
        <v>1000</v>
      </c>
      <c r="AC128">
        <v>0</v>
      </c>
      <c r="AD128" s="103" t="s">
        <v>27</v>
      </c>
      <c r="AE128">
        <v>0</v>
      </c>
      <c r="AF128">
        <v>0</v>
      </c>
      <c r="AG128">
        <v>1</v>
      </c>
      <c r="AH128">
        <v>1</v>
      </c>
      <c r="AI128">
        <v>2</v>
      </c>
      <c r="AJ128">
        <v>2</v>
      </c>
      <c r="AK128">
        <v>0</v>
      </c>
      <c r="AL128">
        <v>2</v>
      </c>
      <c r="AM128">
        <v>5</v>
      </c>
      <c r="AN128" s="97">
        <v>7390</v>
      </c>
      <c r="AO128" t="s">
        <v>40</v>
      </c>
      <c r="AP128" t="s">
        <v>28</v>
      </c>
      <c r="AQ128" t="s">
        <v>40</v>
      </c>
      <c r="AR128" s="101">
        <v>2100000</v>
      </c>
      <c r="AS128" t="s">
        <v>137</v>
      </c>
      <c r="AT128" t="s">
        <v>1002</v>
      </c>
      <c r="AU128" t="s">
        <v>963</v>
      </c>
      <c r="AV128" t="s">
        <v>304</v>
      </c>
      <c r="AW128" t="s">
        <v>964</v>
      </c>
      <c r="AX128">
        <v>0</v>
      </c>
      <c r="AY128" t="s">
        <v>788</v>
      </c>
      <c r="AZ128" t="s">
        <v>1064</v>
      </c>
      <c r="BA128" t="s">
        <v>70</v>
      </c>
      <c r="BB128" t="s">
        <v>1116</v>
      </c>
      <c r="BC128" t="s">
        <v>28</v>
      </c>
      <c r="BD128" t="s">
        <v>40</v>
      </c>
      <c r="BE128" t="s">
        <v>28</v>
      </c>
      <c r="BF128" t="s">
        <v>40</v>
      </c>
      <c r="BG128" t="s">
        <v>28</v>
      </c>
      <c r="BH128" t="s">
        <v>40</v>
      </c>
      <c r="BI128" t="s">
        <v>28</v>
      </c>
      <c r="BJ128">
        <v>999</v>
      </c>
      <c r="BK128" t="s">
        <v>28</v>
      </c>
      <c r="BL128" t="s">
        <v>40</v>
      </c>
      <c r="BM128" t="s">
        <v>28</v>
      </c>
      <c r="BN128" t="s">
        <v>40</v>
      </c>
      <c r="BO128" t="s">
        <v>964</v>
      </c>
      <c r="BP128" t="s">
        <v>967</v>
      </c>
      <c r="BQ128" t="s">
        <v>28</v>
      </c>
      <c r="BR128" t="s">
        <v>40</v>
      </c>
      <c r="BS128" t="s">
        <v>28</v>
      </c>
      <c r="BT128" t="s">
        <v>40</v>
      </c>
      <c r="BU128" t="s">
        <v>28</v>
      </c>
      <c r="BV128" t="s">
        <v>40</v>
      </c>
      <c r="BW128" t="s">
        <v>28</v>
      </c>
      <c r="BX128" t="s">
        <v>40</v>
      </c>
      <c r="BY128" t="s">
        <v>28</v>
      </c>
      <c r="BZ128" t="s">
        <v>40</v>
      </c>
      <c r="CA128" t="s">
        <v>198</v>
      </c>
      <c r="CB128" t="s">
        <v>37</v>
      </c>
      <c r="CC128">
        <v>856</v>
      </c>
      <c r="CD128" t="s">
        <v>30</v>
      </c>
      <c r="CE128" t="s">
        <v>968</v>
      </c>
      <c r="CF128">
        <v>0</v>
      </c>
      <c r="CG128" t="s">
        <v>99</v>
      </c>
      <c r="CH128">
        <v>1</v>
      </c>
      <c r="CI128" s="99">
        <v>1855.45</v>
      </c>
      <c r="CJ128" s="93">
        <v>41592</v>
      </c>
      <c r="CK128" s="99">
        <v>1855.45</v>
      </c>
      <c r="CL128" t="s">
        <v>574</v>
      </c>
      <c r="CM128" t="s">
        <v>574</v>
      </c>
      <c r="CN128" t="s">
        <v>574</v>
      </c>
      <c r="CO128" t="s">
        <v>574</v>
      </c>
      <c r="CP128" t="s">
        <v>574</v>
      </c>
      <c r="CQ128" t="s">
        <v>574</v>
      </c>
      <c r="CR128" t="s">
        <v>574</v>
      </c>
      <c r="CS128" t="s">
        <v>574</v>
      </c>
      <c r="CT128" t="s">
        <v>574</v>
      </c>
      <c r="CU128" t="s">
        <v>574</v>
      </c>
      <c r="CV128" t="s">
        <v>574</v>
      </c>
      <c r="CW128" t="s">
        <v>574</v>
      </c>
      <c r="CX128" t="s">
        <v>574</v>
      </c>
      <c r="CY128" t="s">
        <v>574</v>
      </c>
      <c r="CZ128" t="s">
        <v>574</v>
      </c>
      <c r="DA128" t="s">
        <v>574</v>
      </c>
      <c r="DB128" t="s">
        <v>574</v>
      </c>
      <c r="DC128" t="s">
        <v>574</v>
      </c>
      <c r="DD128">
        <v>0</v>
      </c>
      <c r="DE128" t="s">
        <v>970</v>
      </c>
      <c r="DF128">
        <v>0</v>
      </c>
      <c r="DG128" t="s">
        <v>970</v>
      </c>
      <c r="DH128">
        <v>0</v>
      </c>
      <c r="DI128" s="99">
        <v>0</v>
      </c>
      <c r="DJ128" s="99">
        <v>0</v>
      </c>
      <c r="DK128" s="99">
        <v>0</v>
      </c>
      <c r="DL128" s="99">
        <v>0</v>
      </c>
      <c r="DM128" s="99">
        <v>0</v>
      </c>
      <c r="DN128" s="99">
        <v>0</v>
      </c>
      <c r="DO128" s="99">
        <v>0</v>
      </c>
      <c r="DP128" s="99">
        <v>0</v>
      </c>
      <c r="DT128" s="100" t="s">
        <v>46</v>
      </c>
    </row>
    <row r="129" spans="1:124" x14ac:dyDescent="0.3">
      <c r="A129" s="92">
        <v>52020128</v>
      </c>
      <c r="B129">
        <v>2020128</v>
      </c>
      <c r="C129" t="s">
        <v>1473</v>
      </c>
      <c r="D129">
        <v>2250</v>
      </c>
      <c r="E129" t="s">
        <v>1474</v>
      </c>
      <c r="F129" t="s">
        <v>1475</v>
      </c>
      <c r="G129" t="s">
        <v>1476</v>
      </c>
      <c r="H129" t="s">
        <v>590</v>
      </c>
      <c r="I129" t="s">
        <v>954</v>
      </c>
      <c r="J129" t="s">
        <v>955</v>
      </c>
      <c r="K129">
        <v>1</v>
      </c>
      <c r="L129" t="s">
        <v>956</v>
      </c>
      <c r="M129" t="s">
        <v>957</v>
      </c>
      <c r="N129" t="s">
        <v>958</v>
      </c>
      <c r="O129" t="s">
        <v>959</v>
      </c>
      <c r="P129">
        <v>0</v>
      </c>
      <c r="Q129" t="s">
        <v>27</v>
      </c>
      <c r="R129" t="s">
        <v>45</v>
      </c>
      <c r="S129" s="93" t="s">
        <v>960</v>
      </c>
      <c r="T129" t="s">
        <v>961</v>
      </c>
      <c r="U129" s="93">
        <v>16201</v>
      </c>
      <c r="V129" t="s">
        <v>25</v>
      </c>
      <c r="W129" t="s">
        <v>46</v>
      </c>
      <c r="X129">
        <v>0</v>
      </c>
      <c r="Y129">
        <v>0</v>
      </c>
      <c r="Z129" s="93">
        <v>41580</v>
      </c>
      <c r="AA129">
        <v>1000</v>
      </c>
      <c r="AB129">
        <v>1000</v>
      </c>
      <c r="AC129">
        <v>0</v>
      </c>
      <c r="AD129" s="103" t="s">
        <v>27</v>
      </c>
      <c r="AE129">
        <v>0</v>
      </c>
      <c r="AF129">
        <v>0</v>
      </c>
      <c r="AG129">
        <v>0</v>
      </c>
      <c r="AH129">
        <v>0</v>
      </c>
      <c r="AI129">
        <v>2</v>
      </c>
      <c r="AJ129">
        <v>2</v>
      </c>
      <c r="AK129">
        <v>0</v>
      </c>
      <c r="AL129">
        <v>1</v>
      </c>
      <c r="AM129">
        <v>5</v>
      </c>
      <c r="AN129" s="97">
        <v>1499</v>
      </c>
      <c r="AO129" t="s">
        <v>40</v>
      </c>
      <c r="AP129" t="s">
        <v>28</v>
      </c>
      <c r="AQ129" t="s">
        <v>40</v>
      </c>
      <c r="AR129" s="101">
        <v>1400000</v>
      </c>
      <c r="AS129" t="s">
        <v>117</v>
      </c>
      <c r="AT129" t="s">
        <v>1007</v>
      </c>
      <c r="AU129" t="s">
        <v>963</v>
      </c>
      <c r="AV129" t="s">
        <v>304</v>
      </c>
      <c r="AW129" t="s">
        <v>964</v>
      </c>
      <c r="AX129">
        <v>0</v>
      </c>
      <c r="AY129" t="s">
        <v>117</v>
      </c>
      <c r="AZ129" t="s">
        <v>1007</v>
      </c>
      <c r="BA129" t="s">
        <v>965</v>
      </c>
      <c r="BB129" t="s">
        <v>966</v>
      </c>
      <c r="BC129" t="s">
        <v>28</v>
      </c>
      <c r="BD129" t="s">
        <v>40</v>
      </c>
      <c r="BE129" t="s">
        <v>28</v>
      </c>
      <c r="BF129" t="s">
        <v>40</v>
      </c>
      <c r="BG129" t="s">
        <v>28</v>
      </c>
      <c r="BH129" t="s">
        <v>40</v>
      </c>
      <c r="BI129" t="s">
        <v>28</v>
      </c>
      <c r="BJ129">
        <v>999</v>
      </c>
      <c r="BK129" t="s">
        <v>28</v>
      </c>
      <c r="BL129" t="s">
        <v>40</v>
      </c>
      <c r="BM129" t="s">
        <v>28</v>
      </c>
      <c r="BN129" t="s">
        <v>40</v>
      </c>
      <c r="BO129" t="s">
        <v>964</v>
      </c>
      <c r="BP129" t="s">
        <v>967</v>
      </c>
      <c r="BQ129" t="s">
        <v>28</v>
      </c>
      <c r="BR129" t="s">
        <v>40</v>
      </c>
      <c r="BS129" t="s">
        <v>28</v>
      </c>
      <c r="BT129" t="s">
        <v>40</v>
      </c>
      <c r="BU129" t="s">
        <v>28</v>
      </c>
      <c r="BV129" t="s">
        <v>40</v>
      </c>
      <c r="BW129" t="s">
        <v>28</v>
      </c>
      <c r="BX129" t="s">
        <v>40</v>
      </c>
      <c r="BY129" t="s">
        <v>28</v>
      </c>
      <c r="BZ129" t="s">
        <v>40</v>
      </c>
      <c r="CA129" t="s">
        <v>198</v>
      </c>
      <c r="CB129" t="s">
        <v>37</v>
      </c>
      <c r="CC129">
        <v>877</v>
      </c>
      <c r="CD129" t="s">
        <v>30</v>
      </c>
      <c r="CE129" t="s">
        <v>968</v>
      </c>
      <c r="CF129">
        <v>0</v>
      </c>
      <c r="CG129" t="s">
        <v>99</v>
      </c>
      <c r="CH129">
        <v>1</v>
      </c>
      <c r="CI129" s="99">
        <v>1539.09</v>
      </c>
      <c r="CJ129" s="93">
        <v>41580</v>
      </c>
      <c r="CK129" s="99">
        <v>1539.09</v>
      </c>
      <c r="CL129" t="s">
        <v>574</v>
      </c>
      <c r="CM129" t="s">
        <v>574</v>
      </c>
      <c r="CN129" t="s">
        <v>574</v>
      </c>
      <c r="CO129" t="s">
        <v>574</v>
      </c>
      <c r="CP129" t="s">
        <v>574</v>
      </c>
      <c r="CQ129" t="s">
        <v>574</v>
      </c>
      <c r="CR129" t="s">
        <v>574</v>
      </c>
      <c r="CS129" t="s">
        <v>574</v>
      </c>
      <c r="CT129" t="s">
        <v>574</v>
      </c>
      <c r="CU129" t="s">
        <v>574</v>
      </c>
      <c r="CV129" t="s">
        <v>574</v>
      </c>
      <c r="CW129" t="s">
        <v>574</v>
      </c>
      <c r="CX129" t="s">
        <v>574</v>
      </c>
      <c r="CY129" t="s">
        <v>574</v>
      </c>
      <c r="CZ129" t="s">
        <v>574</v>
      </c>
      <c r="DA129" t="s">
        <v>574</v>
      </c>
      <c r="DB129" t="s">
        <v>574</v>
      </c>
      <c r="DC129" t="s">
        <v>574</v>
      </c>
      <c r="DD129">
        <v>0</v>
      </c>
      <c r="DE129" t="s">
        <v>970</v>
      </c>
      <c r="DF129">
        <v>0</v>
      </c>
      <c r="DG129" t="s">
        <v>970</v>
      </c>
      <c r="DH129">
        <v>0</v>
      </c>
      <c r="DI129" s="99">
        <v>0</v>
      </c>
      <c r="DJ129" s="99">
        <v>0</v>
      </c>
      <c r="DK129" s="99">
        <v>0</v>
      </c>
      <c r="DL129" s="99">
        <v>0</v>
      </c>
      <c r="DM129" s="99">
        <v>0</v>
      </c>
      <c r="DN129" s="99">
        <v>0</v>
      </c>
      <c r="DO129" s="99">
        <v>0</v>
      </c>
      <c r="DP129" s="99">
        <v>0</v>
      </c>
      <c r="DT129" s="100" t="s">
        <v>46</v>
      </c>
    </row>
    <row r="130" spans="1:124" x14ac:dyDescent="0.3">
      <c r="A130" s="92">
        <v>52020129</v>
      </c>
      <c r="B130">
        <v>2020129</v>
      </c>
      <c r="C130" t="s">
        <v>1477</v>
      </c>
      <c r="D130">
        <v>2716</v>
      </c>
      <c r="E130" t="s">
        <v>1478</v>
      </c>
      <c r="F130" t="s">
        <v>1479</v>
      </c>
      <c r="G130" t="s">
        <v>1480</v>
      </c>
      <c r="H130" t="s">
        <v>590</v>
      </c>
      <c r="I130" t="s">
        <v>954</v>
      </c>
      <c r="J130" t="s">
        <v>955</v>
      </c>
      <c r="K130">
        <v>1</v>
      </c>
      <c r="L130" t="s">
        <v>956</v>
      </c>
      <c r="M130" t="s">
        <v>957</v>
      </c>
      <c r="N130" t="s">
        <v>42</v>
      </c>
      <c r="O130" t="s">
        <v>566</v>
      </c>
      <c r="P130">
        <v>0</v>
      </c>
      <c r="Q130" t="s">
        <v>27</v>
      </c>
      <c r="R130" t="s">
        <v>45</v>
      </c>
      <c r="S130" s="93" t="s">
        <v>960</v>
      </c>
      <c r="T130" t="s">
        <v>961</v>
      </c>
      <c r="U130" s="93">
        <v>27386</v>
      </c>
      <c r="V130" t="s">
        <v>27</v>
      </c>
      <c r="W130" t="s">
        <v>45</v>
      </c>
      <c r="X130">
        <v>0</v>
      </c>
      <c r="Y130">
        <v>0</v>
      </c>
      <c r="Z130" s="93">
        <v>44776</v>
      </c>
      <c r="AA130" t="s">
        <v>975</v>
      </c>
      <c r="AB130">
        <v>0</v>
      </c>
      <c r="AC130">
        <v>0</v>
      </c>
      <c r="AD130" s="103" t="s">
        <v>27</v>
      </c>
      <c r="AE130">
        <v>0</v>
      </c>
      <c r="AF130">
        <v>0</v>
      </c>
      <c r="AG130">
        <v>0</v>
      </c>
      <c r="AH130">
        <v>0</v>
      </c>
      <c r="AI130">
        <v>1</v>
      </c>
      <c r="AJ130">
        <v>1</v>
      </c>
      <c r="AK130">
        <v>0</v>
      </c>
      <c r="AL130">
        <v>2</v>
      </c>
      <c r="AM130">
        <v>5</v>
      </c>
      <c r="AN130" s="97">
        <v>1494</v>
      </c>
      <c r="AO130" t="s">
        <v>40</v>
      </c>
      <c r="AP130" t="s">
        <v>28</v>
      </c>
      <c r="AQ130" t="s">
        <v>40</v>
      </c>
      <c r="AR130" s="101">
        <v>1400000</v>
      </c>
      <c r="AS130" t="s">
        <v>124</v>
      </c>
      <c r="AT130" t="s">
        <v>962</v>
      </c>
      <c r="AU130" t="s">
        <v>963</v>
      </c>
      <c r="AV130" t="s">
        <v>304</v>
      </c>
      <c r="AW130" t="s">
        <v>964</v>
      </c>
      <c r="AX130">
        <v>0</v>
      </c>
      <c r="AY130" t="s">
        <v>124</v>
      </c>
      <c r="AZ130" t="s">
        <v>962</v>
      </c>
      <c r="BA130" t="s">
        <v>965</v>
      </c>
      <c r="BB130" t="s">
        <v>966</v>
      </c>
      <c r="BC130" t="s">
        <v>28</v>
      </c>
      <c r="BD130" t="s">
        <v>40</v>
      </c>
      <c r="BE130" t="s">
        <v>28</v>
      </c>
      <c r="BF130" t="s">
        <v>40</v>
      </c>
      <c r="BG130" t="s">
        <v>28</v>
      </c>
      <c r="BH130" t="s">
        <v>40</v>
      </c>
      <c r="BI130" t="s">
        <v>28</v>
      </c>
      <c r="BJ130">
        <v>999</v>
      </c>
      <c r="BK130" t="s">
        <v>28</v>
      </c>
      <c r="BL130" t="s">
        <v>40</v>
      </c>
      <c r="BM130" t="s">
        <v>28</v>
      </c>
      <c r="BN130" t="s">
        <v>40</v>
      </c>
      <c r="BO130" t="s">
        <v>964</v>
      </c>
      <c r="BP130" t="s">
        <v>967</v>
      </c>
      <c r="BQ130" t="s">
        <v>28</v>
      </c>
      <c r="BR130" t="s">
        <v>40</v>
      </c>
      <c r="BS130" t="s">
        <v>28</v>
      </c>
      <c r="BT130" t="s">
        <v>40</v>
      </c>
      <c r="BU130" t="s">
        <v>28</v>
      </c>
      <c r="BV130" t="s">
        <v>40</v>
      </c>
      <c r="BW130" t="s">
        <v>28</v>
      </c>
      <c r="BX130" t="s">
        <v>40</v>
      </c>
      <c r="BY130" t="s">
        <v>28</v>
      </c>
      <c r="BZ130" t="s">
        <v>40</v>
      </c>
      <c r="CA130" t="s">
        <v>198</v>
      </c>
      <c r="CB130" t="s">
        <v>37</v>
      </c>
      <c r="CC130">
        <v>850</v>
      </c>
      <c r="CD130" t="s">
        <v>30</v>
      </c>
      <c r="CE130" t="s">
        <v>968</v>
      </c>
      <c r="CF130">
        <v>0</v>
      </c>
      <c r="CG130" t="s">
        <v>99</v>
      </c>
      <c r="CH130">
        <v>1</v>
      </c>
      <c r="CI130" s="99">
        <v>781.82</v>
      </c>
      <c r="CJ130" s="93">
        <v>44776</v>
      </c>
      <c r="CK130" s="99">
        <v>781.82</v>
      </c>
      <c r="CL130" t="s">
        <v>574</v>
      </c>
      <c r="CM130" t="s">
        <v>574</v>
      </c>
      <c r="CN130" t="s">
        <v>574</v>
      </c>
      <c r="CO130" t="s">
        <v>574</v>
      </c>
      <c r="CP130" t="s">
        <v>574</v>
      </c>
      <c r="CQ130" t="s">
        <v>574</v>
      </c>
      <c r="CR130" t="s">
        <v>574</v>
      </c>
      <c r="CS130" t="s">
        <v>574</v>
      </c>
      <c r="CT130" t="s">
        <v>574</v>
      </c>
      <c r="CU130" t="s">
        <v>574</v>
      </c>
      <c r="CV130" t="s">
        <v>574</v>
      </c>
      <c r="CW130" t="s">
        <v>574</v>
      </c>
      <c r="CX130" t="s">
        <v>574</v>
      </c>
      <c r="CY130" t="s">
        <v>574</v>
      </c>
      <c r="CZ130" t="s">
        <v>574</v>
      </c>
      <c r="DA130" t="s">
        <v>574</v>
      </c>
      <c r="DB130" t="s">
        <v>574</v>
      </c>
      <c r="DC130" t="s">
        <v>574</v>
      </c>
      <c r="DD130">
        <v>0</v>
      </c>
      <c r="DE130" t="s">
        <v>970</v>
      </c>
      <c r="DF130">
        <v>0</v>
      </c>
      <c r="DG130" t="s">
        <v>970</v>
      </c>
      <c r="DH130">
        <v>0</v>
      </c>
      <c r="DI130" s="99">
        <v>0</v>
      </c>
      <c r="DJ130" s="99">
        <v>0</v>
      </c>
      <c r="DK130" s="99">
        <v>0</v>
      </c>
      <c r="DL130" s="99">
        <v>0</v>
      </c>
      <c r="DM130" s="99">
        <v>0</v>
      </c>
      <c r="DN130" s="99">
        <v>0</v>
      </c>
      <c r="DO130" s="99">
        <v>0</v>
      </c>
      <c r="DP130" s="99">
        <v>0</v>
      </c>
      <c r="DT130" s="100" t="s">
        <v>46</v>
      </c>
    </row>
    <row r="131" spans="1:124" x14ac:dyDescent="0.3">
      <c r="A131" s="92">
        <v>52020130</v>
      </c>
      <c r="B131">
        <v>2020130</v>
      </c>
      <c r="C131" t="s">
        <v>1481</v>
      </c>
      <c r="D131">
        <v>2598</v>
      </c>
      <c r="E131" t="s">
        <v>1482</v>
      </c>
      <c r="F131" t="s">
        <v>1483</v>
      </c>
      <c r="G131" t="s">
        <v>1484</v>
      </c>
      <c r="H131" t="s">
        <v>590</v>
      </c>
      <c r="I131" t="s">
        <v>954</v>
      </c>
      <c r="J131" t="s">
        <v>955</v>
      </c>
      <c r="K131">
        <v>1</v>
      </c>
      <c r="L131" t="s">
        <v>956</v>
      </c>
      <c r="M131" t="s">
        <v>957</v>
      </c>
      <c r="N131" t="s">
        <v>958</v>
      </c>
      <c r="O131" t="s">
        <v>959</v>
      </c>
      <c r="P131">
        <v>0</v>
      </c>
      <c r="Q131" t="s">
        <v>27</v>
      </c>
      <c r="R131" t="s">
        <v>45</v>
      </c>
      <c r="S131" s="93" t="s">
        <v>960</v>
      </c>
      <c r="T131" t="s">
        <v>961</v>
      </c>
      <c r="U131" s="93">
        <v>14363</v>
      </c>
      <c r="V131" t="s">
        <v>25</v>
      </c>
      <c r="W131" t="s">
        <v>46</v>
      </c>
      <c r="X131">
        <v>0</v>
      </c>
      <c r="Y131">
        <v>0</v>
      </c>
      <c r="Z131" s="93">
        <v>44471</v>
      </c>
      <c r="AA131" t="s">
        <v>975</v>
      </c>
      <c r="AB131">
        <v>0</v>
      </c>
      <c r="AC131">
        <v>0</v>
      </c>
      <c r="AD131" s="103" t="s">
        <v>27</v>
      </c>
      <c r="AE131">
        <v>0</v>
      </c>
      <c r="AF131">
        <v>0</v>
      </c>
      <c r="AG131">
        <v>0</v>
      </c>
      <c r="AH131">
        <v>0</v>
      </c>
      <c r="AI131">
        <v>0</v>
      </c>
      <c r="AJ131">
        <v>0</v>
      </c>
      <c r="AK131">
        <v>0</v>
      </c>
      <c r="AL131">
        <v>1</v>
      </c>
      <c r="AM131">
        <v>5</v>
      </c>
      <c r="AN131" s="97">
        <v>4459</v>
      </c>
      <c r="AO131" t="s">
        <v>40</v>
      </c>
      <c r="AP131" t="s">
        <v>28</v>
      </c>
      <c r="AQ131" t="s">
        <v>40</v>
      </c>
      <c r="AR131" s="101">
        <v>2600000</v>
      </c>
      <c r="AS131" t="s">
        <v>124</v>
      </c>
      <c r="AT131" t="s">
        <v>962</v>
      </c>
      <c r="AU131" t="s">
        <v>963</v>
      </c>
      <c r="AV131" t="s">
        <v>304</v>
      </c>
      <c r="AW131" t="s">
        <v>964</v>
      </c>
      <c r="AX131">
        <v>0</v>
      </c>
      <c r="AY131" t="s">
        <v>124</v>
      </c>
      <c r="AZ131" t="s">
        <v>962</v>
      </c>
      <c r="BA131" t="s">
        <v>1113</v>
      </c>
      <c r="BB131" t="s">
        <v>1114</v>
      </c>
      <c r="BC131" t="s">
        <v>28</v>
      </c>
      <c r="BD131" t="s">
        <v>40</v>
      </c>
      <c r="BE131" t="s">
        <v>28</v>
      </c>
      <c r="BF131" t="s">
        <v>40</v>
      </c>
      <c r="BG131" t="s">
        <v>28</v>
      </c>
      <c r="BH131" t="s">
        <v>40</v>
      </c>
      <c r="BI131" t="s">
        <v>28</v>
      </c>
      <c r="BJ131">
        <v>999</v>
      </c>
      <c r="BK131" t="s">
        <v>28</v>
      </c>
      <c r="BL131" t="s">
        <v>40</v>
      </c>
      <c r="BM131" t="s">
        <v>28</v>
      </c>
      <c r="BN131" t="s">
        <v>40</v>
      </c>
      <c r="BO131" t="s">
        <v>964</v>
      </c>
      <c r="BP131" t="s">
        <v>967</v>
      </c>
      <c r="BQ131" t="s">
        <v>28</v>
      </c>
      <c r="BR131" t="s">
        <v>40</v>
      </c>
      <c r="BS131" t="s">
        <v>28</v>
      </c>
      <c r="BT131" t="s">
        <v>40</v>
      </c>
      <c r="BU131" t="s">
        <v>28</v>
      </c>
      <c r="BV131" t="s">
        <v>40</v>
      </c>
      <c r="BW131" t="s">
        <v>28</v>
      </c>
      <c r="BX131" t="s">
        <v>40</v>
      </c>
      <c r="BY131" t="s">
        <v>28</v>
      </c>
      <c r="BZ131" t="s">
        <v>40</v>
      </c>
      <c r="CA131" t="s">
        <v>198</v>
      </c>
      <c r="CB131" t="s">
        <v>37</v>
      </c>
      <c r="CC131">
        <v>914</v>
      </c>
      <c r="CD131" t="s">
        <v>30</v>
      </c>
      <c r="CE131" t="s">
        <v>968</v>
      </c>
      <c r="CF131">
        <v>0</v>
      </c>
      <c r="CG131" t="s">
        <v>99</v>
      </c>
      <c r="CH131">
        <v>1</v>
      </c>
      <c r="CI131" s="99">
        <v>1401.82</v>
      </c>
      <c r="CJ131" s="93">
        <v>44471</v>
      </c>
      <c r="CK131" s="99">
        <v>1401.82</v>
      </c>
      <c r="CL131" t="s">
        <v>574</v>
      </c>
      <c r="CM131" t="s">
        <v>574</v>
      </c>
      <c r="CN131" t="s">
        <v>53</v>
      </c>
      <c r="CO131" t="s">
        <v>920</v>
      </c>
      <c r="CP131" t="s">
        <v>574</v>
      </c>
      <c r="CQ131" t="s">
        <v>574</v>
      </c>
      <c r="CR131" t="s">
        <v>574</v>
      </c>
      <c r="CS131" t="s">
        <v>574</v>
      </c>
      <c r="CT131" t="s">
        <v>574</v>
      </c>
      <c r="CU131" t="s">
        <v>574</v>
      </c>
      <c r="CV131" t="s">
        <v>574</v>
      </c>
      <c r="CW131" t="s">
        <v>574</v>
      </c>
      <c r="CX131" t="s">
        <v>574</v>
      </c>
      <c r="CY131" t="s">
        <v>574</v>
      </c>
      <c r="CZ131" t="s">
        <v>574</v>
      </c>
      <c r="DA131" t="s">
        <v>574</v>
      </c>
      <c r="DB131" t="s">
        <v>574</v>
      </c>
      <c r="DC131" t="s">
        <v>574</v>
      </c>
      <c r="DD131">
        <v>0</v>
      </c>
      <c r="DE131">
        <v>100000</v>
      </c>
      <c r="DF131">
        <v>100000</v>
      </c>
      <c r="DG131" t="s">
        <v>970</v>
      </c>
      <c r="DH131">
        <v>0</v>
      </c>
      <c r="DI131" s="99">
        <v>0</v>
      </c>
      <c r="DJ131" s="99">
        <v>0</v>
      </c>
      <c r="DK131" s="99">
        <v>0</v>
      </c>
      <c r="DL131" s="99">
        <v>150</v>
      </c>
      <c r="DM131" s="99">
        <v>0</v>
      </c>
      <c r="DN131" s="99">
        <v>0</v>
      </c>
      <c r="DO131" s="99">
        <v>0</v>
      </c>
      <c r="DP131" s="99">
        <v>0</v>
      </c>
      <c r="DT131" s="100" t="s">
        <v>46</v>
      </c>
    </row>
    <row r="132" spans="1:124" x14ac:dyDescent="0.3">
      <c r="A132" s="92">
        <v>52020131</v>
      </c>
      <c r="B132">
        <v>2020131</v>
      </c>
      <c r="C132" t="s">
        <v>1485</v>
      </c>
      <c r="D132">
        <v>2731</v>
      </c>
      <c r="E132" t="s">
        <v>1486</v>
      </c>
      <c r="F132" t="s">
        <v>1487</v>
      </c>
      <c r="G132" t="s">
        <v>1488</v>
      </c>
      <c r="H132" t="s">
        <v>590</v>
      </c>
      <c r="I132" t="s">
        <v>954</v>
      </c>
      <c r="J132" t="s">
        <v>955</v>
      </c>
      <c r="K132">
        <v>1</v>
      </c>
      <c r="L132" t="s">
        <v>956</v>
      </c>
      <c r="M132" t="s">
        <v>957</v>
      </c>
      <c r="N132" t="s">
        <v>958</v>
      </c>
      <c r="O132" t="s">
        <v>959</v>
      </c>
      <c r="P132">
        <v>0</v>
      </c>
      <c r="Q132" t="s">
        <v>27</v>
      </c>
      <c r="R132" t="s">
        <v>45</v>
      </c>
      <c r="S132" s="93" t="s">
        <v>960</v>
      </c>
      <c r="T132" t="s">
        <v>961</v>
      </c>
      <c r="U132" s="93">
        <v>10739</v>
      </c>
      <c r="V132" t="s">
        <v>25</v>
      </c>
      <c r="W132" t="s">
        <v>46</v>
      </c>
      <c r="X132">
        <v>0</v>
      </c>
      <c r="Y132">
        <v>0</v>
      </c>
      <c r="Z132" s="93">
        <v>42948</v>
      </c>
      <c r="AA132">
        <v>1000</v>
      </c>
      <c r="AB132">
        <v>1000</v>
      </c>
      <c r="AC132">
        <v>0</v>
      </c>
      <c r="AD132" s="103" t="s">
        <v>27</v>
      </c>
      <c r="AE132">
        <v>0</v>
      </c>
      <c r="AF132">
        <v>0</v>
      </c>
      <c r="AG132">
        <v>0</v>
      </c>
      <c r="AH132">
        <v>0</v>
      </c>
      <c r="AI132">
        <v>2</v>
      </c>
      <c r="AJ132">
        <v>2</v>
      </c>
      <c r="AK132">
        <v>0</v>
      </c>
      <c r="AL132">
        <v>1</v>
      </c>
      <c r="AM132">
        <v>5</v>
      </c>
      <c r="AN132" s="97">
        <v>43</v>
      </c>
      <c r="AO132" t="s">
        <v>40</v>
      </c>
      <c r="AP132" t="s">
        <v>28</v>
      </c>
      <c r="AQ132" t="s">
        <v>40</v>
      </c>
      <c r="AR132" s="101">
        <v>1100000</v>
      </c>
      <c r="AS132" t="s">
        <v>124</v>
      </c>
      <c r="AT132" t="s">
        <v>962</v>
      </c>
      <c r="AU132" t="s">
        <v>963</v>
      </c>
      <c r="AV132" t="s">
        <v>304</v>
      </c>
      <c r="AW132" t="s">
        <v>964</v>
      </c>
      <c r="AX132">
        <v>0</v>
      </c>
      <c r="AY132" t="s">
        <v>124</v>
      </c>
      <c r="AZ132" t="s">
        <v>962</v>
      </c>
      <c r="BA132" t="s">
        <v>965</v>
      </c>
      <c r="BB132" t="s">
        <v>966</v>
      </c>
      <c r="BC132" t="s">
        <v>28</v>
      </c>
      <c r="BD132" t="s">
        <v>40</v>
      </c>
      <c r="BE132" t="s">
        <v>28</v>
      </c>
      <c r="BF132" t="s">
        <v>40</v>
      </c>
      <c r="BG132" t="s">
        <v>28</v>
      </c>
      <c r="BH132" t="s">
        <v>40</v>
      </c>
      <c r="BI132" t="s">
        <v>28</v>
      </c>
      <c r="BJ132">
        <v>999</v>
      </c>
      <c r="BK132" t="s">
        <v>28</v>
      </c>
      <c r="BL132" t="s">
        <v>40</v>
      </c>
      <c r="BM132" t="s">
        <v>28</v>
      </c>
      <c r="BN132" t="s">
        <v>40</v>
      </c>
      <c r="BO132" t="s">
        <v>964</v>
      </c>
      <c r="BP132" t="s">
        <v>967</v>
      </c>
      <c r="BQ132" t="s">
        <v>28</v>
      </c>
      <c r="BR132" t="s">
        <v>40</v>
      </c>
      <c r="BS132" t="s">
        <v>28</v>
      </c>
      <c r="BT132" t="s">
        <v>40</v>
      </c>
      <c r="BU132" t="s">
        <v>28</v>
      </c>
      <c r="BV132" t="s">
        <v>40</v>
      </c>
      <c r="BW132" t="s">
        <v>28</v>
      </c>
      <c r="BX132" t="s">
        <v>40</v>
      </c>
      <c r="BY132" t="s">
        <v>28</v>
      </c>
      <c r="BZ132" t="s">
        <v>40</v>
      </c>
      <c r="CA132" t="s">
        <v>198</v>
      </c>
      <c r="CB132" t="s">
        <v>37</v>
      </c>
      <c r="CC132">
        <v>914</v>
      </c>
      <c r="CD132" t="s">
        <v>30</v>
      </c>
      <c r="CE132" t="s">
        <v>968</v>
      </c>
      <c r="CF132">
        <v>0</v>
      </c>
      <c r="CG132" t="s">
        <v>99</v>
      </c>
      <c r="CH132">
        <v>1</v>
      </c>
      <c r="CI132" s="99">
        <v>653.64</v>
      </c>
      <c r="CJ132" s="93">
        <v>42948</v>
      </c>
      <c r="CK132" s="99">
        <v>653.64</v>
      </c>
      <c r="CL132" t="s">
        <v>574</v>
      </c>
      <c r="CM132" t="s">
        <v>574</v>
      </c>
      <c r="CN132" t="s">
        <v>574</v>
      </c>
      <c r="CO132" t="s">
        <v>574</v>
      </c>
      <c r="CP132" t="s">
        <v>574</v>
      </c>
      <c r="CQ132" t="s">
        <v>574</v>
      </c>
      <c r="CR132" t="s">
        <v>574</v>
      </c>
      <c r="CS132" t="s">
        <v>574</v>
      </c>
      <c r="CT132" t="s">
        <v>574</v>
      </c>
      <c r="CU132" t="s">
        <v>574</v>
      </c>
      <c r="CV132" t="s">
        <v>574</v>
      </c>
      <c r="CW132" t="s">
        <v>574</v>
      </c>
      <c r="CX132" t="s">
        <v>574</v>
      </c>
      <c r="CY132" t="s">
        <v>574</v>
      </c>
      <c r="CZ132" t="s">
        <v>574</v>
      </c>
      <c r="DA132" t="s">
        <v>574</v>
      </c>
      <c r="DB132" t="s">
        <v>574</v>
      </c>
      <c r="DC132" t="s">
        <v>574</v>
      </c>
      <c r="DD132">
        <v>0</v>
      </c>
      <c r="DE132" t="s">
        <v>970</v>
      </c>
      <c r="DF132">
        <v>0</v>
      </c>
      <c r="DG132" t="s">
        <v>970</v>
      </c>
      <c r="DH132">
        <v>0</v>
      </c>
      <c r="DI132" s="99">
        <v>0</v>
      </c>
      <c r="DJ132" s="99">
        <v>0</v>
      </c>
      <c r="DK132" s="99">
        <v>0</v>
      </c>
      <c r="DL132" s="99">
        <v>0</v>
      </c>
      <c r="DM132" s="99">
        <v>0</v>
      </c>
      <c r="DN132" s="99">
        <v>0</v>
      </c>
      <c r="DO132" s="99">
        <v>0</v>
      </c>
      <c r="DP132" s="99">
        <v>0</v>
      </c>
      <c r="DT132" s="100" t="s">
        <v>46</v>
      </c>
    </row>
    <row r="133" spans="1:124" x14ac:dyDescent="0.3">
      <c r="A133" s="92">
        <v>52020132</v>
      </c>
      <c r="B133">
        <v>2020132</v>
      </c>
      <c r="C133" t="s">
        <v>1489</v>
      </c>
      <c r="D133">
        <v>2215</v>
      </c>
      <c r="E133" t="s">
        <v>1490</v>
      </c>
      <c r="F133" t="s">
        <v>1491</v>
      </c>
      <c r="G133" t="s">
        <v>1492</v>
      </c>
      <c r="H133" t="s">
        <v>590</v>
      </c>
      <c r="I133" t="s">
        <v>954</v>
      </c>
      <c r="J133" t="s">
        <v>955</v>
      </c>
      <c r="K133">
        <v>1</v>
      </c>
      <c r="L133" t="s">
        <v>956</v>
      </c>
      <c r="M133" t="s">
        <v>957</v>
      </c>
      <c r="N133" t="s">
        <v>958</v>
      </c>
      <c r="O133" t="s">
        <v>959</v>
      </c>
      <c r="P133">
        <v>0</v>
      </c>
      <c r="Q133" t="s">
        <v>27</v>
      </c>
      <c r="R133" t="s">
        <v>45</v>
      </c>
      <c r="S133" s="93" t="s">
        <v>960</v>
      </c>
      <c r="T133" t="s">
        <v>961</v>
      </c>
      <c r="U133" s="93">
        <v>33965</v>
      </c>
      <c r="V133" t="s">
        <v>27</v>
      </c>
      <c r="W133" t="s">
        <v>45</v>
      </c>
      <c r="X133">
        <v>0</v>
      </c>
      <c r="Y133">
        <v>0</v>
      </c>
      <c r="Z133" s="93">
        <v>42712</v>
      </c>
      <c r="AA133" t="s">
        <v>975</v>
      </c>
      <c r="AB133">
        <v>0</v>
      </c>
      <c r="AC133">
        <v>0</v>
      </c>
      <c r="AD133" s="103" t="s">
        <v>27</v>
      </c>
      <c r="AE133">
        <v>0</v>
      </c>
      <c r="AF133">
        <v>0</v>
      </c>
      <c r="AG133">
        <v>1</v>
      </c>
      <c r="AH133">
        <v>1</v>
      </c>
      <c r="AI133">
        <v>2</v>
      </c>
      <c r="AJ133">
        <v>2</v>
      </c>
      <c r="AK133">
        <v>0</v>
      </c>
      <c r="AL133">
        <v>2</v>
      </c>
      <c r="AM133">
        <v>5</v>
      </c>
      <c r="AN133" s="97">
        <v>4252</v>
      </c>
      <c r="AO133" t="s">
        <v>40</v>
      </c>
      <c r="AP133" t="s">
        <v>28</v>
      </c>
      <c r="AQ133" t="s">
        <v>40</v>
      </c>
      <c r="AR133" s="101">
        <v>2000000</v>
      </c>
      <c r="AS133" t="s">
        <v>662</v>
      </c>
      <c r="AT133" t="s">
        <v>1018</v>
      </c>
      <c r="AU133" t="s">
        <v>963</v>
      </c>
      <c r="AV133" t="s">
        <v>304</v>
      </c>
      <c r="AW133" t="s">
        <v>964</v>
      </c>
      <c r="AX133">
        <v>0</v>
      </c>
      <c r="AY133" t="s">
        <v>137</v>
      </c>
      <c r="AZ133" t="s">
        <v>1002</v>
      </c>
      <c r="BA133" t="s">
        <v>965</v>
      </c>
      <c r="BB133" t="s">
        <v>966</v>
      </c>
      <c r="BC133" t="s">
        <v>28</v>
      </c>
      <c r="BD133" t="s">
        <v>40</v>
      </c>
      <c r="BE133" t="s">
        <v>28</v>
      </c>
      <c r="BF133" t="s">
        <v>40</v>
      </c>
      <c r="BG133" t="s">
        <v>28</v>
      </c>
      <c r="BH133" t="s">
        <v>40</v>
      </c>
      <c r="BI133" t="s">
        <v>28</v>
      </c>
      <c r="BJ133">
        <v>999</v>
      </c>
      <c r="BK133" t="s">
        <v>28</v>
      </c>
      <c r="BL133" t="s">
        <v>40</v>
      </c>
      <c r="BM133" t="s">
        <v>28</v>
      </c>
      <c r="BN133" t="s">
        <v>40</v>
      </c>
      <c r="BO133" t="s">
        <v>964</v>
      </c>
      <c r="BP133" t="s">
        <v>967</v>
      </c>
      <c r="BQ133" t="s">
        <v>28</v>
      </c>
      <c r="BR133" t="s">
        <v>40</v>
      </c>
      <c r="BS133" t="s">
        <v>28</v>
      </c>
      <c r="BT133" t="s">
        <v>40</v>
      </c>
      <c r="BU133" t="s">
        <v>28</v>
      </c>
      <c r="BV133" t="s">
        <v>40</v>
      </c>
      <c r="BW133" t="s">
        <v>28</v>
      </c>
      <c r="BX133" t="s">
        <v>40</v>
      </c>
      <c r="BY133" t="s">
        <v>28</v>
      </c>
      <c r="BZ133" t="s">
        <v>40</v>
      </c>
      <c r="CA133" t="s">
        <v>198</v>
      </c>
      <c r="CB133" t="s">
        <v>37</v>
      </c>
      <c r="CC133">
        <v>817</v>
      </c>
      <c r="CD133" t="s">
        <v>30</v>
      </c>
      <c r="CE133" t="s">
        <v>968</v>
      </c>
      <c r="CF133">
        <v>0</v>
      </c>
      <c r="CG133" t="s">
        <v>99</v>
      </c>
      <c r="CH133">
        <v>1</v>
      </c>
      <c r="CI133" s="99">
        <v>1669.09</v>
      </c>
      <c r="CJ133" s="93">
        <v>42712</v>
      </c>
      <c r="CK133" s="99">
        <v>1669.09</v>
      </c>
      <c r="CL133" t="s">
        <v>574</v>
      </c>
      <c r="CM133" t="s">
        <v>574</v>
      </c>
      <c r="CN133" t="s">
        <v>574</v>
      </c>
      <c r="CO133" t="s">
        <v>574</v>
      </c>
      <c r="CP133" t="s">
        <v>574</v>
      </c>
      <c r="CQ133" t="s">
        <v>574</v>
      </c>
      <c r="CR133" t="s">
        <v>574</v>
      </c>
      <c r="CS133" t="s">
        <v>574</v>
      </c>
      <c r="CT133" t="s">
        <v>574</v>
      </c>
      <c r="CU133" t="s">
        <v>574</v>
      </c>
      <c r="CV133" t="s">
        <v>574</v>
      </c>
      <c r="CW133" t="s">
        <v>574</v>
      </c>
      <c r="CX133" t="s">
        <v>574</v>
      </c>
      <c r="CY133" t="s">
        <v>574</v>
      </c>
      <c r="CZ133" t="s">
        <v>574</v>
      </c>
      <c r="DA133" t="s">
        <v>574</v>
      </c>
      <c r="DB133" t="s">
        <v>574</v>
      </c>
      <c r="DC133" t="s">
        <v>574</v>
      </c>
      <c r="DD133">
        <v>0</v>
      </c>
      <c r="DE133" t="s">
        <v>970</v>
      </c>
      <c r="DF133">
        <v>0</v>
      </c>
      <c r="DG133" t="s">
        <v>970</v>
      </c>
      <c r="DH133">
        <v>0</v>
      </c>
      <c r="DI133" s="99">
        <v>0</v>
      </c>
      <c r="DJ133" s="99">
        <v>0</v>
      </c>
      <c r="DK133" s="99">
        <v>0</v>
      </c>
      <c r="DL133" s="99">
        <v>0</v>
      </c>
      <c r="DM133" s="99">
        <v>0</v>
      </c>
      <c r="DN133" s="99">
        <v>0</v>
      </c>
      <c r="DO133" s="99">
        <v>0</v>
      </c>
      <c r="DP133" s="99">
        <v>0</v>
      </c>
      <c r="DT133" s="100" t="s">
        <v>46</v>
      </c>
    </row>
    <row r="134" spans="1:124" x14ac:dyDescent="0.3">
      <c r="A134" s="92">
        <v>52020133</v>
      </c>
      <c r="B134">
        <v>2020133</v>
      </c>
      <c r="C134" t="s">
        <v>1493</v>
      </c>
      <c r="D134">
        <v>2763</v>
      </c>
      <c r="E134" t="s">
        <v>1494</v>
      </c>
      <c r="F134" t="s">
        <v>1495</v>
      </c>
      <c r="G134" t="s">
        <v>1496</v>
      </c>
      <c r="H134" t="s">
        <v>590</v>
      </c>
      <c r="I134" t="s">
        <v>954</v>
      </c>
      <c r="J134" t="s">
        <v>955</v>
      </c>
      <c r="K134">
        <v>1</v>
      </c>
      <c r="L134" t="s">
        <v>956</v>
      </c>
      <c r="M134" t="s">
        <v>957</v>
      </c>
      <c r="N134" t="s">
        <v>42</v>
      </c>
      <c r="O134" t="s">
        <v>566</v>
      </c>
      <c r="P134">
        <v>0</v>
      </c>
      <c r="Q134" t="s">
        <v>27</v>
      </c>
      <c r="R134" t="s">
        <v>45</v>
      </c>
      <c r="S134" s="93" t="s">
        <v>960</v>
      </c>
      <c r="T134" t="s">
        <v>961</v>
      </c>
      <c r="U134" s="93">
        <v>23603</v>
      </c>
      <c r="V134" t="s">
        <v>27</v>
      </c>
      <c r="W134" t="s">
        <v>45</v>
      </c>
      <c r="X134">
        <v>0</v>
      </c>
      <c r="Y134">
        <v>0</v>
      </c>
      <c r="Z134" s="93">
        <v>44814</v>
      </c>
      <c r="AA134">
        <v>1000</v>
      </c>
      <c r="AB134">
        <v>1000</v>
      </c>
      <c r="AC134">
        <v>0</v>
      </c>
      <c r="AD134" s="103" t="s">
        <v>27</v>
      </c>
      <c r="AE134">
        <v>0</v>
      </c>
      <c r="AF134">
        <v>0</v>
      </c>
      <c r="AG134">
        <v>0</v>
      </c>
      <c r="AH134">
        <v>0</v>
      </c>
      <c r="AI134">
        <v>2</v>
      </c>
      <c r="AJ134">
        <v>2</v>
      </c>
      <c r="AK134">
        <v>0</v>
      </c>
      <c r="AL134">
        <v>2</v>
      </c>
      <c r="AM134">
        <v>5</v>
      </c>
      <c r="AN134" s="97">
        <v>3236</v>
      </c>
      <c r="AO134" t="s">
        <v>40</v>
      </c>
      <c r="AP134" t="s">
        <v>28</v>
      </c>
      <c r="AQ134" t="s">
        <v>40</v>
      </c>
      <c r="AR134" s="101">
        <v>2400000</v>
      </c>
      <c r="AS134" t="s">
        <v>122</v>
      </c>
      <c r="AT134" t="s">
        <v>50</v>
      </c>
      <c r="AU134" t="s">
        <v>963</v>
      </c>
      <c r="AV134" t="s">
        <v>304</v>
      </c>
      <c r="AW134" t="s">
        <v>964</v>
      </c>
      <c r="AX134">
        <v>0</v>
      </c>
      <c r="AY134" t="s">
        <v>124</v>
      </c>
      <c r="AZ134" t="s">
        <v>962</v>
      </c>
      <c r="BA134" t="s">
        <v>1098</v>
      </c>
      <c r="BB134" t="s">
        <v>1099</v>
      </c>
      <c r="BC134" t="s">
        <v>28</v>
      </c>
      <c r="BD134" t="s">
        <v>40</v>
      </c>
      <c r="BE134" t="s">
        <v>28</v>
      </c>
      <c r="BF134" t="s">
        <v>40</v>
      </c>
      <c r="BG134" t="s">
        <v>28</v>
      </c>
      <c r="BH134" t="s">
        <v>40</v>
      </c>
      <c r="BI134" t="s">
        <v>28</v>
      </c>
      <c r="BJ134">
        <v>999</v>
      </c>
      <c r="BK134" t="s">
        <v>28</v>
      </c>
      <c r="BL134" t="s">
        <v>40</v>
      </c>
      <c r="BM134" t="s">
        <v>28</v>
      </c>
      <c r="BN134" t="s">
        <v>40</v>
      </c>
      <c r="BO134" t="s">
        <v>964</v>
      </c>
      <c r="BP134" t="s">
        <v>967</v>
      </c>
      <c r="BQ134" t="s">
        <v>28</v>
      </c>
      <c r="BR134" t="s">
        <v>40</v>
      </c>
      <c r="BS134" t="s">
        <v>28</v>
      </c>
      <c r="BT134" t="s">
        <v>40</v>
      </c>
      <c r="BU134" t="s">
        <v>28</v>
      </c>
      <c r="BV134" t="s">
        <v>40</v>
      </c>
      <c r="BW134" t="s">
        <v>28</v>
      </c>
      <c r="BX134" t="s">
        <v>40</v>
      </c>
      <c r="BY134" t="s">
        <v>28</v>
      </c>
      <c r="BZ134" t="s">
        <v>40</v>
      </c>
      <c r="CA134" t="s">
        <v>198</v>
      </c>
      <c r="CB134" t="s">
        <v>37</v>
      </c>
      <c r="CC134">
        <v>929</v>
      </c>
      <c r="CD134" t="s">
        <v>30</v>
      </c>
      <c r="CE134" t="s">
        <v>968</v>
      </c>
      <c r="CF134">
        <v>0</v>
      </c>
      <c r="CG134" t="s">
        <v>99</v>
      </c>
      <c r="CH134">
        <v>1</v>
      </c>
      <c r="CI134" s="99">
        <v>567.27</v>
      </c>
      <c r="CJ134" s="93">
        <v>44814</v>
      </c>
      <c r="CK134" s="99">
        <v>567.27</v>
      </c>
      <c r="CL134" t="s">
        <v>574</v>
      </c>
      <c r="CM134" t="s">
        <v>574</v>
      </c>
      <c r="CN134" t="s">
        <v>574</v>
      </c>
      <c r="CO134" t="s">
        <v>574</v>
      </c>
      <c r="CP134" t="s">
        <v>574</v>
      </c>
      <c r="CQ134" t="s">
        <v>574</v>
      </c>
      <c r="CR134" t="s">
        <v>574</v>
      </c>
      <c r="CS134" t="s">
        <v>574</v>
      </c>
      <c r="CT134" t="s">
        <v>574</v>
      </c>
      <c r="CU134" t="s">
        <v>574</v>
      </c>
      <c r="CV134" t="s">
        <v>574</v>
      </c>
      <c r="CW134" t="s">
        <v>574</v>
      </c>
      <c r="CX134" t="s">
        <v>574</v>
      </c>
      <c r="CY134" t="s">
        <v>574</v>
      </c>
      <c r="CZ134" t="s">
        <v>574</v>
      </c>
      <c r="DA134" t="s">
        <v>574</v>
      </c>
      <c r="DB134" t="s">
        <v>574</v>
      </c>
      <c r="DC134" t="s">
        <v>574</v>
      </c>
      <c r="DD134">
        <v>0</v>
      </c>
      <c r="DE134" t="s">
        <v>970</v>
      </c>
      <c r="DF134">
        <v>0</v>
      </c>
      <c r="DG134" t="s">
        <v>970</v>
      </c>
      <c r="DH134">
        <v>0</v>
      </c>
      <c r="DI134" s="99">
        <v>0</v>
      </c>
      <c r="DJ134" s="99">
        <v>0</v>
      </c>
      <c r="DK134" s="99">
        <v>0</v>
      </c>
      <c r="DL134" s="99">
        <v>0</v>
      </c>
      <c r="DM134" s="99">
        <v>0</v>
      </c>
      <c r="DN134" s="99">
        <v>0</v>
      </c>
      <c r="DO134" s="99">
        <v>0</v>
      </c>
      <c r="DP134" s="99">
        <v>0</v>
      </c>
      <c r="DT134" s="100" t="s">
        <v>46</v>
      </c>
    </row>
    <row r="135" spans="1:124" x14ac:dyDescent="0.3">
      <c r="A135" s="92">
        <v>52020134</v>
      </c>
      <c r="B135">
        <v>2020134</v>
      </c>
      <c r="C135" t="s">
        <v>1497</v>
      </c>
      <c r="D135">
        <v>2458</v>
      </c>
      <c r="E135" t="s">
        <v>1498</v>
      </c>
      <c r="F135" t="s">
        <v>1499</v>
      </c>
      <c r="G135" t="s">
        <v>1500</v>
      </c>
      <c r="H135" t="s">
        <v>590</v>
      </c>
      <c r="I135" t="s">
        <v>954</v>
      </c>
      <c r="J135" t="s">
        <v>955</v>
      </c>
      <c r="K135">
        <v>1</v>
      </c>
      <c r="L135" t="s">
        <v>956</v>
      </c>
      <c r="M135" t="s">
        <v>957</v>
      </c>
      <c r="N135" t="s">
        <v>42</v>
      </c>
      <c r="O135" t="s">
        <v>566</v>
      </c>
      <c r="P135">
        <v>0</v>
      </c>
      <c r="Q135" t="s">
        <v>27</v>
      </c>
      <c r="R135" t="s">
        <v>45</v>
      </c>
      <c r="S135" s="93" t="s">
        <v>960</v>
      </c>
      <c r="T135" t="s">
        <v>961</v>
      </c>
      <c r="U135" s="93">
        <v>29539</v>
      </c>
      <c r="V135" t="s">
        <v>27</v>
      </c>
      <c r="W135" t="s">
        <v>45</v>
      </c>
      <c r="X135">
        <v>0</v>
      </c>
      <c r="Y135">
        <v>0</v>
      </c>
      <c r="Z135" s="93">
        <v>44712</v>
      </c>
      <c r="AA135" t="s">
        <v>975</v>
      </c>
      <c r="AB135">
        <v>0</v>
      </c>
      <c r="AC135">
        <v>0</v>
      </c>
      <c r="AD135" s="103">
        <v>5000</v>
      </c>
      <c r="AE135">
        <v>5000</v>
      </c>
      <c r="AF135">
        <v>0</v>
      </c>
      <c r="AG135">
        <v>2</v>
      </c>
      <c r="AH135">
        <v>2</v>
      </c>
      <c r="AI135">
        <v>2</v>
      </c>
      <c r="AJ135">
        <v>2</v>
      </c>
      <c r="AK135">
        <v>0</v>
      </c>
      <c r="AL135">
        <v>2</v>
      </c>
      <c r="AM135">
        <v>5</v>
      </c>
      <c r="AN135" s="97">
        <v>6530</v>
      </c>
      <c r="AO135" t="s">
        <v>40</v>
      </c>
      <c r="AP135" t="s">
        <v>28</v>
      </c>
      <c r="AQ135" t="s">
        <v>40</v>
      </c>
      <c r="AR135" s="101">
        <v>3000000</v>
      </c>
      <c r="AS135" t="s">
        <v>664</v>
      </c>
      <c r="AT135" t="s">
        <v>1027</v>
      </c>
      <c r="AU135" t="s">
        <v>963</v>
      </c>
      <c r="AV135" t="s">
        <v>304</v>
      </c>
      <c r="AW135" t="s">
        <v>964</v>
      </c>
      <c r="AX135">
        <v>0</v>
      </c>
      <c r="AY135" t="s">
        <v>124</v>
      </c>
      <c r="AZ135" t="s">
        <v>962</v>
      </c>
      <c r="BA135" t="s">
        <v>1098</v>
      </c>
      <c r="BB135" t="s">
        <v>1099</v>
      </c>
      <c r="BC135" t="s">
        <v>28</v>
      </c>
      <c r="BD135" t="s">
        <v>40</v>
      </c>
      <c r="BE135" t="s">
        <v>28</v>
      </c>
      <c r="BF135" t="s">
        <v>40</v>
      </c>
      <c r="BG135" t="s">
        <v>28</v>
      </c>
      <c r="BH135" t="s">
        <v>40</v>
      </c>
      <c r="BI135" t="s">
        <v>28</v>
      </c>
      <c r="BJ135">
        <v>999</v>
      </c>
      <c r="BK135" t="s">
        <v>28</v>
      </c>
      <c r="BL135" t="s">
        <v>40</v>
      </c>
      <c r="BM135" t="s">
        <v>28</v>
      </c>
      <c r="BN135" t="s">
        <v>40</v>
      </c>
      <c r="BO135" t="s">
        <v>964</v>
      </c>
      <c r="BP135" t="s">
        <v>967</v>
      </c>
      <c r="BQ135" t="s">
        <v>28</v>
      </c>
      <c r="BR135" t="s">
        <v>40</v>
      </c>
      <c r="BS135" t="s">
        <v>28</v>
      </c>
      <c r="BT135" t="s">
        <v>40</v>
      </c>
      <c r="BU135" t="s">
        <v>28</v>
      </c>
      <c r="BV135" t="s">
        <v>40</v>
      </c>
      <c r="BW135" t="s">
        <v>28</v>
      </c>
      <c r="BX135" t="s">
        <v>40</v>
      </c>
      <c r="BY135" t="s">
        <v>28</v>
      </c>
      <c r="BZ135" t="s">
        <v>40</v>
      </c>
      <c r="CA135" t="s">
        <v>198</v>
      </c>
      <c r="CB135" t="s">
        <v>37</v>
      </c>
      <c r="CC135">
        <v>857</v>
      </c>
      <c r="CD135" t="s">
        <v>30</v>
      </c>
      <c r="CE135" t="s">
        <v>968</v>
      </c>
      <c r="CF135">
        <v>0</v>
      </c>
      <c r="CG135" t="s">
        <v>99</v>
      </c>
      <c r="CH135">
        <v>1</v>
      </c>
      <c r="CI135" s="99">
        <v>1543.64</v>
      </c>
      <c r="CJ135" s="93">
        <v>44712</v>
      </c>
      <c r="CK135" s="99">
        <v>1543.64</v>
      </c>
      <c r="CL135" t="s">
        <v>574</v>
      </c>
      <c r="CM135" t="s">
        <v>574</v>
      </c>
      <c r="CN135" t="s">
        <v>574</v>
      </c>
      <c r="CO135" t="s">
        <v>574</v>
      </c>
      <c r="CP135" t="s">
        <v>574</v>
      </c>
      <c r="CQ135" t="s">
        <v>574</v>
      </c>
      <c r="CR135" t="s">
        <v>574</v>
      </c>
      <c r="CS135" t="s">
        <v>574</v>
      </c>
      <c r="CT135" t="s">
        <v>574</v>
      </c>
      <c r="CU135" t="s">
        <v>574</v>
      </c>
      <c r="CV135" t="s">
        <v>574</v>
      </c>
      <c r="CW135" t="s">
        <v>574</v>
      </c>
      <c r="CX135" t="s">
        <v>574</v>
      </c>
      <c r="CY135" t="s">
        <v>574</v>
      </c>
      <c r="CZ135" t="s">
        <v>574</v>
      </c>
      <c r="DA135" t="s">
        <v>574</v>
      </c>
      <c r="DB135" t="s">
        <v>574</v>
      </c>
      <c r="DC135" t="s">
        <v>574</v>
      </c>
      <c r="DD135">
        <v>0</v>
      </c>
      <c r="DE135" t="s">
        <v>970</v>
      </c>
      <c r="DF135">
        <v>0</v>
      </c>
      <c r="DG135" t="s">
        <v>970</v>
      </c>
      <c r="DH135">
        <v>0</v>
      </c>
      <c r="DI135" s="99">
        <v>0</v>
      </c>
      <c r="DJ135" s="99">
        <v>0</v>
      </c>
      <c r="DK135" s="99">
        <v>0</v>
      </c>
      <c r="DL135" s="99">
        <v>0</v>
      </c>
      <c r="DM135" s="99">
        <v>0</v>
      </c>
      <c r="DN135" s="99">
        <v>0</v>
      </c>
      <c r="DO135" s="99">
        <v>0</v>
      </c>
      <c r="DP135" s="99">
        <v>0</v>
      </c>
      <c r="DT135" s="100" t="s">
        <v>46</v>
      </c>
    </row>
    <row r="136" spans="1:124" x14ac:dyDescent="0.3">
      <c r="A136" s="92">
        <v>52020135</v>
      </c>
      <c r="B136">
        <v>2020135</v>
      </c>
      <c r="C136" t="s">
        <v>1501</v>
      </c>
      <c r="D136">
        <v>2219</v>
      </c>
      <c r="E136" t="s">
        <v>1502</v>
      </c>
      <c r="F136" t="s">
        <v>1503</v>
      </c>
      <c r="G136" t="s">
        <v>1504</v>
      </c>
      <c r="H136" t="s">
        <v>590</v>
      </c>
      <c r="I136" t="s">
        <v>954</v>
      </c>
      <c r="J136" t="s">
        <v>955</v>
      </c>
      <c r="K136">
        <v>1</v>
      </c>
      <c r="L136" t="s">
        <v>956</v>
      </c>
      <c r="M136" t="s">
        <v>957</v>
      </c>
      <c r="N136" t="s">
        <v>42</v>
      </c>
      <c r="O136" t="s">
        <v>566</v>
      </c>
      <c r="P136">
        <v>0</v>
      </c>
      <c r="Q136" t="s">
        <v>27</v>
      </c>
      <c r="R136" t="s">
        <v>45</v>
      </c>
      <c r="S136" s="93" t="s">
        <v>960</v>
      </c>
      <c r="T136" t="s">
        <v>961</v>
      </c>
      <c r="U136" s="93">
        <v>35557</v>
      </c>
      <c r="V136" t="s">
        <v>27</v>
      </c>
      <c r="W136" t="s">
        <v>45</v>
      </c>
      <c r="X136">
        <v>0</v>
      </c>
      <c r="Y136">
        <v>0</v>
      </c>
      <c r="Z136" s="93">
        <v>42119</v>
      </c>
      <c r="AA136">
        <v>1000</v>
      </c>
      <c r="AB136">
        <v>1000</v>
      </c>
      <c r="AC136">
        <v>0</v>
      </c>
      <c r="AD136" s="103" t="s">
        <v>27</v>
      </c>
      <c r="AE136">
        <v>0</v>
      </c>
      <c r="AF136">
        <v>0</v>
      </c>
      <c r="AG136">
        <v>1</v>
      </c>
      <c r="AH136">
        <v>1</v>
      </c>
      <c r="AI136">
        <v>1</v>
      </c>
      <c r="AJ136">
        <v>1</v>
      </c>
      <c r="AK136">
        <v>0</v>
      </c>
      <c r="AL136">
        <v>2</v>
      </c>
      <c r="AM136">
        <v>5</v>
      </c>
      <c r="AN136" s="97">
        <v>6504</v>
      </c>
      <c r="AO136" t="s">
        <v>40</v>
      </c>
      <c r="AP136" t="s">
        <v>28</v>
      </c>
      <c r="AQ136" t="s">
        <v>40</v>
      </c>
      <c r="AR136" s="101">
        <v>2400000</v>
      </c>
      <c r="AS136" t="s">
        <v>124</v>
      </c>
      <c r="AT136" t="s">
        <v>962</v>
      </c>
      <c r="AU136" t="s">
        <v>963</v>
      </c>
      <c r="AV136" t="s">
        <v>304</v>
      </c>
      <c r="AW136" t="s">
        <v>964</v>
      </c>
      <c r="AX136">
        <v>0</v>
      </c>
      <c r="AY136" t="s">
        <v>124</v>
      </c>
      <c r="AZ136" t="s">
        <v>962</v>
      </c>
      <c r="BA136" t="s">
        <v>965</v>
      </c>
      <c r="BB136" t="s">
        <v>966</v>
      </c>
      <c r="BC136" t="s">
        <v>28</v>
      </c>
      <c r="BD136" t="s">
        <v>40</v>
      </c>
      <c r="BE136" t="s">
        <v>28</v>
      </c>
      <c r="BF136" t="s">
        <v>40</v>
      </c>
      <c r="BG136" t="s">
        <v>28</v>
      </c>
      <c r="BH136" t="s">
        <v>40</v>
      </c>
      <c r="BI136" t="s">
        <v>28</v>
      </c>
      <c r="BJ136">
        <v>999</v>
      </c>
      <c r="BK136" t="s">
        <v>28</v>
      </c>
      <c r="BL136" t="s">
        <v>40</v>
      </c>
      <c r="BM136" t="s">
        <v>28</v>
      </c>
      <c r="BN136" t="s">
        <v>40</v>
      </c>
      <c r="BO136" t="s">
        <v>964</v>
      </c>
      <c r="BP136" t="s">
        <v>967</v>
      </c>
      <c r="BQ136" t="s">
        <v>28</v>
      </c>
      <c r="BR136" t="s">
        <v>40</v>
      </c>
      <c r="BS136" t="s">
        <v>28</v>
      </c>
      <c r="BT136" t="s">
        <v>40</v>
      </c>
      <c r="BU136" t="s">
        <v>28</v>
      </c>
      <c r="BV136" t="s">
        <v>40</v>
      </c>
      <c r="BW136" t="s">
        <v>28</v>
      </c>
      <c r="BX136" t="s">
        <v>40</v>
      </c>
      <c r="BY136" t="s">
        <v>28</v>
      </c>
      <c r="BZ136" t="s">
        <v>40</v>
      </c>
      <c r="CA136" t="s">
        <v>198</v>
      </c>
      <c r="CB136" t="s">
        <v>37</v>
      </c>
      <c r="CC136">
        <v>844</v>
      </c>
      <c r="CD136" t="s">
        <v>30</v>
      </c>
      <c r="CE136" t="s">
        <v>968</v>
      </c>
      <c r="CF136">
        <v>0</v>
      </c>
      <c r="CG136" t="s">
        <v>99</v>
      </c>
      <c r="CH136">
        <v>1</v>
      </c>
      <c r="CI136" s="99">
        <v>2392.73</v>
      </c>
      <c r="CJ136" s="93">
        <v>42119</v>
      </c>
      <c r="CK136" s="99">
        <v>2392.73</v>
      </c>
      <c r="CL136" t="s">
        <v>574</v>
      </c>
      <c r="CM136" t="s">
        <v>574</v>
      </c>
      <c r="CN136" t="s">
        <v>574</v>
      </c>
      <c r="CO136" t="s">
        <v>574</v>
      </c>
      <c r="CP136" t="s">
        <v>574</v>
      </c>
      <c r="CQ136" t="s">
        <v>574</v>
      </c>
      <c r="CR136" t="s">
        <v>574</v>
      </c>
      <c r="CS136" t="s">
        <v>574</v>
      </c>
      <c r="CT136" t="s">
        <v>574</v>
      </c>
      <c r="CU136" t="s">
        <v>574</v>
      </c>
      <c r="CV136" t="s">
        <v>574</v>
      </c>
      <c r="CW136" t="s">
        <v>574</v>
      </c>
      <c r="CX136" t="s">
        <v>574</v>
      </c>
      <c r="CY136" t="s">
        <v>574</v>
      </c>
      <c r="CZ136" t="s">
        <v>830</v>
      </c>
      <c r="DA136" t="s">
        <v>932</v>
      </c>
      <c r="DB136" t="s">
        <v>574</v>
      </c>
      <c r="DC136" t="s">
        <v>574</v>
      </c>
      <c r="DD136">
        <v>0</v>
      </c>
      <c r="DE136" t="s">
        <v>970</v>
      </c>
      <c r="DF136">
        <v>0</v>
      </c>
      <c r="DG136" t="s">
        <v>970</v>
      </c>
      <c r="DH136">
        <v>0</v>
      </c>
      <c r="DI136" s="99">
        <v>0</v>
      </c>
      <c r="DJ136" s="99">
        <v>0</v>
      </c>
      <c r="DK136" s="99">
        <v>0</v>
      </c>
      <c r="DL136" s="99">
        <v>0</v>
      </c>
      <c r="DM136" s="99">
        <v>0</v>
      </c>
      <c r="DN136" s="99">
        <v>0</v>
      </c>
      <c r="DO136" s="99">
        <v>50</v>
      </c>
      <c r="DP136" s="99">
        <v>0</v>
      </c>
      <c r="DT136" s="100" t="s">
        <v>46</v>
      </c>
    </row>
    <row r="137" spans="1:124" x14ac:dyDescent="0.3">
      <c r="A137" s="92">
        <v>52020136</v>
      </c>
      <c r="B137">
        <v>2020136</v>
      </c>
      <c r="C137" t="s">
        <v>1505</v>
      </c>
      <c r="D137">
        <v>2163</v>
      </c>
      <c r="E137" t="s">
        <v>1506</v>
      </c>
      <c r="F137" t="s">
        <v>1507</v>
      </c>
      <c r="G137" t="s">
        <v>1508</v>
      </c>
      <c r="H137" t="s">
        <v>590</v>
      </c>
      <c r="I137" t="s">
        <v>954</v>
      </c>
      <c r="J137" t="s">
        <v>955</v>
      </c>
      <c r="K137">
        <v>1</v>
      </c>
      <c r="L137" t="s">
        <v>956</v>
      </c>
      <c r="M137" t="s">
        <v>957</v>
      </c>
      <c r="N137" t="s">
        <v>42</v>
      </c>
      <c r="O137" t="s">
        <v>566</v>
      </c>
      <c r="P137">
        <v>0</v>
      </c>
      <c r="Q137" t="s">
        <v>27</v>
      </c>
      <c r="R137" t="s">
        <v>45</v>
      </c>
      <c r="S137" s="93" t="s">
        <v>960</v>
      </c>
      <c r="T137" t="s">
        <v>961</v>
      </c>
      <c r="U137" s="93">
        <v>24296</v>
      </c>
      <c r="V137" t="s">
        <v>27</v>
      </c>
      <c r="W137" t="s">
        <v>45</v>
      </c>
      <c r="X137">
        <v>0</v>
      </c>
      <c r="Y137">
        <v>0</v>
      </c>
      <c r="Z137" s="93">
        <v>41401</v>
      </c>
      <c r="AA137">
        <v>1000</v>
      </c>
      <c r="AB137">
        <v>1000</v>
      </c>
      <c r="AC137">
        <v>0</v>
      </c>
      <c r="AD137" s="103" t="s">
        <v>27</v>
      </c>
      <c r="AE137">
        <v>0</v>
      </c>
      <c r="AF137">
        <v>0</v>
      </c>
      <c r="AG137">
        <v>1</v>
      </c>
      <c r="AH137">
        <v>1</v>
      </c>
      <c r="AI137">
        <v>1</v>
      </c>
      <c r="AJ137">
        <v>1</v>
      </c>
      <c r="AK137">
        <v>0</v>
      </c>
      <c r="AL137">
        <v>0</v>
      </c>
      <c r="AM137">
        <v>5</v>
      </c>
      <c r="AN137" s="97">
        <v>9420</v>
      </c>
      <c r="AO137" t="s">
        <v>40</v>
      </c>
      <c r="AP137" t="s">
        <v>28</v>
      </c>
      <c r="AQ137" t="s">
        <v>40</v>
      </c>
      <c r="AR137" s="101">
        <v>1600000</v>
      </c>
      <c r="AS137" t="s">
        <v>1029</v>
      </c>
      <c r="AT137" t="s">
        <v>1030</v>
      </c>
      <c r="AU137" t="s">
        <v>963</v>
      </c>
      <c r="AV137" t="s">
        <v>304</v>
      </c>
      <c r="AW137" t="s">
        <v>964</v>
      </c>
      <c r="AX137">
        <v>0</v>
      </c>
      <c r="AY137" t="s">
        <v>1073</v>
      </c>
      <c r="AZ137" t="s">
        <v>1074</v>
      </c>
      <c r="BA137" t="s">
        <v>965</v>
      </c>
      <c r="BB137" t="s">
        <v>966</v>
      </c>
      <c r="BC137" t="s">
        <v>28</v>
      </c>
      <c r="BD137" t="s">
        <v>40</v>
      </c>
      <c r="BE137" t="s">
        <v>28</v>
      </c>
      <c r="BF137" t="s">
        <v>40</v>
      </c>
      <c r="BG137" t="s">
        <v>28</v>
      </c>
      <c r="BH137" t="s">
        <v>40</v>
      </c>
      <c r="BI137" t="s">
        <v>28</v>
      </c>
      <c r="BJ137">
        <v>999</v>
      </c>
      <c r="BK137" t="s">
        <v>28</v>
      </c>
      <c r="BL137" t="s">
        <v>40</v>
      </c>
      <c r="BM137" t="s">
        <v>28</v>
      </c>
      <c r="BN137" t="s">
        <v>40</v>
      </c>
      <c r="BO137" t="s">
        <v>964</v>
      </c>
      <c r="BP137" t="s">
        <v>967</v>
      </c>
      <c r="BQ137" t="s">
        <v>28</v>
      </c>
      <c r="BR137" t="s">
        <v>40</v>
      </c>
      <c r="BS137" t="s">
        <v>28</v>
      </c>
      <c r="BT137" t="s">
        <v>40</v>
      </c>
      <c r="BU137" t="s">
        <v>28</v>
      </c>
      <c r="BV137" t="s">
        <v>40</v>
      </c>
      <c r="BW137" t="s">
        <v>28</v>
      </c>
      <c r="BX137" t="s">
        <v>40</v>
      </c>
      <c r="BY137" t="s">
        <v>28</v>
      </c>
      <c r="BZ137" t="s">
        <v>40</v>
      </c>
      <c r="CA137" t="s">
        <v>198</v>
      </c>
      <c r="CB137" t="s">
        <v>37</v>
      </c>
      <c r="CC137">
        <v>903</v>
      </c>
      <c r="CD137" t="s">
        <v>30</v>
      </c>
      <c r="CE137" t="s">
        <v>968</v>
      </c>
      <c r="CF137">
        <v>0</v>
      </c>
      <c r="CG137" t="s">
        <v>99</v>
      </c>
      <c r="CH137">
        <v>1</v>
      </c>
      <c r="CI137" s="99">
        <v>1513.64</v>
      </c>
      <c r="CJ137" s="93">
        <v>41401</v>
      </c>
      <c r="CK137" s="99">
        <v>1513.64</v>
      </c>
      <c r="CL137" t="s">
        <v>574</v>
      </c>
      <c r="CM137" t="s">
        <v>574</v>
      </c>
      <c r="CN137" t="s">
        <v>574</v>
      </c>
      <c r="CO137" t="s">
        <v>574</v>
      </c>
      <c r="CP137" t="s">
        <v>574</v>
      </c>
      <c r="CQ137" t="s">
        <v>574</v>
      </c>
      <c r="CR137" t="s">
        <v>574</v>
      </c>
      <c r="CS137" t="s">
        <v>574</v>
      </c>
      <c r="CT137" t="s">
        <v>574</v>
      </c>
      <c r="CU137" t="s">
        <v>574</v>
      </c>
      <c r="CV137" t="s">
        <v>574</v>
      </c>
      <c r="CW137" t="s">
        <v>574</v>
      </c>
      <c r="CX137" t="s">
        <v>574</v>
      </c>
      <c r="CY137" t="s">
        <v>574</v>
      </c>
      <c r="CZ137" t="s">
        <v>574</v>
      </c>
      <c r="DA137" t="s">
        <v>574</v>
      </c>
      <c r="DB137" t="s">
        <v>574</v>
      </c>
      <c r="DC137" t="s">
        <v>574</v>
      </c>
      <c r="DD137">
        <v>0</v>
      </c>
      <c r="DE137" t="s">
        <v>970</v>
      </c>
      <c r="DF137">
        <v>0</v>
      </c>
      <c r="DG137" t="s">
        <v>970</v>
      </c>
      <c r="DH137">
        <v>0</v>
      </c>
      <c r="DI137" s="99">
        <v>0</v>
      </c>
      <c r="DJ137" s="99">
        <v>0</v>
      </c>
      <c r="DK137" s="99">
        <v>0</v>
      </c>
      <c r="DL137" s="99">
        <v>0</v>
      </c>
      <c r="DM137" s="99">
        <v>0</v>
      </c>
      <c r="DN137" s="99">
        <v>0</v>
      </c>
      <c r="DO137" s="99">
        <v>0</v>
      </c>
      <c r="DP137" s="99">
        <v>0</v>
      </c>
      <c r="DT137" s="100" t="s">
        <v>46</v>
      </c>
    </row>
    <row r="138" spans="1:124" x14ac:dyDescent="0.3">
      <c r="A138" s="92">
        <v>52020137</v>
      </c>
      <c r="B138">
        <v>2020137</v>
      </c>
      <c r="C138" t="s">
        <v>1509</v>
      </c>
      <c r="D138">
        <v>2775</v>
      </c>
      <c r="E138" t="s">
        <v>1510</v>
      </c>
      <c r="F138" t="s">
        <v>1511</v>
      </c>
      <c r="G138" t="s">
        <v>1512</v>
      </c>
      <c r="H138" t="s">
        <v>590</v>
      </c>
      <c r="I138" t="s">
        <v>954</v>
      </c>
      <c r="J138" t="s">
        <v>955</v>
      </c>
      <c r="K138">
        <v>1</v>
      </c>
      <c r="L138" t="s">
        <v>956</v>
      </c>
      <c r="M138" t="s">
        <v>957</v>
      </c>
      <c r="N138" t="s">
        <v>42</v>
      </c>
      <c r="O138" t="s">
        <v>566</v>
      </c>
      <c r="P138">
        <v>0</v>
      </c>
      <c r="Q138" t="s">
        <v>27</v>
      </c>
      <c r="R138" t="s">
        <v>45</v>
      </c>
      <c r="S138" s="93" t="s">
        <v>960</v>
      </c>
      <c r="T138" t="s">
        <v>961</v>
      </c>
      <c r="U138" s="93">
        <v>23862</v>
      </c>
      <c r="V138" t="s">
        <v>27</v>
      </c>
      <c r="W138" t="s">
        <v>45</v>
      </c>
      <c r="X138">
        <v>0</v>
      </c>
      <c r="Y138">
        <v>0</v>
      </c>
      <c r="Z138" s="93">
        <v>43347</v>
      </c>
      <c r="AA138">
        <v>1000</v>
      </c>
      <c r="AB138">
        <v>1000</v>
      </c>
      <c r="AC138">
        <v>0</v>
      </c>
      <c r="AD138" s="103">
        <v>10000</v>
      </c>
      <c r="AE138">
        <v>10000</v>
      </c>
      <c r="AF138">
        <v>0</v>
      </c>
      <c r="AG138">
        <v>2</v>
      </c>
      <c r="AH138">
        <v>2</v>
      </c>
      <c r="AI138">
        <v>1</v>
      </c>
      <c r="AJ138">
        <v>1</v>
      </c>
      <c r="AK138">
        <v>0</v>
      </c>
      <c r="AL138">
        <v>2</v>
      </c>
      <c r="AM138">
        <v>5</v>
      </c>
      <c r="AN138" s="97">
        <v>1950</v>
      </c>
      <c r="AO138" t="s">
        <v>40</v>
      </c>
      <c r="AP138" t="s">
        <v>28</v>
      </c>
      <c r="AQ138" t="s">
        <v>40</v>
      </c>
      <c r="AR138" s="101">
        <v>2900000</v>
      </c>
      <c r="AS138" t="s">
        <v>665</v>
      </c>
      <c r="AT138" t="s">
        <v>1035</v>
      </c>
      <c r="AU138" t="s">
        <v>963</v>
      </c>
      <c r="AV138" t="s">
        <v>304</v>
      </c>
      <c r="AW138" t="s">
        <v>964</v>
      </c>
      <c r="AX138">
        <v>0</v>
      </c>
      <c r="AY138" t="s">
        <v>126</v>
      </c>
      <c r="AZ138" t="s">
        <v>1079</v>
      </c>
      <c r="BA138" t="s">
        <v>965</v>
      </c>
      <c r="BB138" t="s">
        <v>966</v>
      </c>
      <c r="BC138" t="s">
        <v>28</v>
      </c>
      <c r="BD138" t="s">
        <v>40</v>
      </c>
      <c r="BE138" t="s">
        <v>28</v>
      </c>
      <c r="BF138" t="s">
        <v>40</v>
      </c>
      <c r="BG138" t="s">
        <v>28</v>
      </c>
      <c r="BH138" t="s">
        <v>40</v>
      </c>
      <c r="BI138" t="s">
        <v>28</v>
      </c>
      <c r="BJ138">
        <v>999</v>
      </c>
      <c r="BK138" t="s">
        <v>28</v>
      </c>
      <c r="BL138" t="s">
        <v>40</v>
      </c>
      <c r="BM138" t="s">
        <v>28</v>
      </c>
      <c r="BN138" t="s">
        <v>40</v>
      </c>
      <c r="BO138" t="s">
        <v>964</v>
      </c>
      <c r="BP138" t="s">
        <v>967</v>
      </c>
      <c r="BQ138" t="s">
        <v>28</v>
      </c>
      <c r="BR138" t="s">
        <v>40</v>
      </c>
      <c r="BS138" t="s">
        <v>28</v>
      </c>
      <c r="BT138" t="s">
        <v>40</v>
      </c>
      <c r="BU138" t="s">
        <v>28</v>
      </c>
      <c r="BV138" t="s">
        <v>40</v>
      </c>
      <c r="BW138" t="s">
        <v>28</v>
      </c>
      <c r="BX138" t="s">
        <v>40</v>
      </c>
      <c r="BY138" t="s">
        <v>28</v>
      </c>
      <c r="BZ138" t="s">
        <v>40</v>
      </c>
      <c r="CA138" t="s">
        <v>198</v>
      </c>
      <c r="CB138" t="s">
        <v>37</v>
      </c>
      <c r="CC138">
        <v>844</v>
      </c>
      <c r="CD138" t="s">
        <v>30</v>
      </c>
      <c r="CE138" t="s">
        <v>968</v>
      </c>
      <c r="CF138">
        <v>0</v>
      </c>
      <c r="CG138" t="s">
        <v>99</v>
      </c>
      <c r="CH138">
        <v>1</v>
      </c>
      <c r="CI138" s="99">
        <v>1082.73</v>
      </c>
      <c r="CJ138" s="93">
        <v>43347</v>
      </c>
      <c r="CK138" s="99">
        <v>1082.73</v>
      </c>
      <c r="CL138" t="s">
        <v>574</v>
      </c>
      <c r="CM138" t="s">
        <v>574</v>
      </c>
      <c r="CN138" t="s">
        <v>574</v>
      </c>
      <c r="CO138" t="s">
        <v>574</v>
      </c>
      <c r="CP138" t="s">
        <v>574</v>
      </c>
      <c r="CQ138" t="s">
        <v>574</v>
      </c>
      <c r="CR138" t="s">
        <v>574</v>
      </c>
      <c r="CS138" t="s">
        <v>574</v>
      </c>
      <c r="CT138" t="s">
        <v>574</v>
      </c>
      <c r="CU138" t="s">
        <v>574</v>
      </c>
      <c r="CV138" t="s">
        <v>574</v>
      </c>
      <c r="CW138" t="s">
        <v>574</v>
      </c>
      <c r="CX138" t="s">
        <v>574</v>
      </c>
      <c r="CY138" t="s">
        <v>574</v>
      </c>
      <c r="CZ138" t="s">
        <v>574</v>
      </c>
      <c r="DA138" t="s">
        <v>574</v>
      </c>
      <c r="DB138" t="s">
        <v>574</v>
      </c>
      <c r="DC138" t="s">
        <v>574</v>
      </c>
      <c r="DD138">
        <v>0</v>
      </c>
      <c r="DE138" t="s">
        <v>970</v>
      </c>
      <c r="DF138">
        <v>0</v>
      </c>
      <c r="DG138" t="s">
        <v>970</v>
      </c>
      <c r="DH138">
        <v>0</v>
      </c>
      <c r="DI138" s="99">
        <v>0</v>
      </c>
      <c r="DJ138" s="99">
        <v>0</v>
      </c>
      <c r="DK138" s="99">
        <v>0</v>
      </c>
      <c r="DL138" s="99">
        <v>0</v>
      </c>
      <c r="DM138" s="99">
        <v>0</v>
      </c>
      <c r="DN138" s="99">
        <v>0</v>
      </c>
      <c r="DO138" s="99">
        <v>0</v>
      </c>
      <c r="DP138" s="99">
        <v>0</v>
      </c>
      <c r="DT138" s="100" t="s">
        <v>46</v>
      </c>
    </row>
    <row r="139" spans="1:124" x14ac:dyDescent="0.3">
      <c r="A139" s="92">
        <v>52020138</v>
      </c>
      <c r="B139">
        <v>2020138</v>
      </c>
      <c r="C139" t="s">
        <v>1513</v>
      </c>
      <c r="D139">
        <v>2025</v>
      </c>
      <c r="E139" t="s">
        <v>1514</v>
      </c>
      <c r="F139" t="s">
        <v>1515</v>
      </c>
      <c r="G139" t="s">
        <v>1068</v>
      </c>
      <c r="H139" t="s">
        <v>590</v>
      </c>
      <c r="I139" t="s">
        <v>954</v>
      </c>
      <c r="J139" t="s">
        <v>955</v>
      </c>
      <c r="K139">
        <v>1</v>
      </c>
      <c r="L139" t="s">
        <v>956</v>
      </c>
      <c r="M139" t="s">
        <v>957</v>
      </c>
      <c r="N139" t="s">
        <v>42</v>
      </c>
      <c r="O139" t="s">
        <v>566</v>
      </c>
      <c r="P139">
        <v>0</v>
      </c>
      <c r="Q139" t="s">
        <v>27</v>
      </c>
      <c r="R139" t="s">
        <v>45</v>
      </c>
      <c r="S139" s="93" t="s">
        <v>960</v>
      </c>
      <c r="T139" t="s">
        <v>961</v>
      </c>
      <c r="U139" s="93">
        <v>21256</v>
      </c>
      <c r="V139" t="s">
        <v>25</v>
      </c>
      <c r="W139" t="s">
        <v>46</v>
      </c>
      <c r="X139">
        <v>0</v>
      </c>
      <c r="Y139">
        <v>0</v>
      </c>
      <c r="Z139" s="93">
        <v>42448</v>
      </c>
      <c r="AA139">
        <v>1000</v>
      </c>
      <c r="AB139">
        <v>1000</v>
      </c>
      <c r="AC139">
        <v>0</v>
      </c>
      <c r="AD139" s="103" t="s">
        <v>27</v>
      </c>
      <c r="AE139">
        <v>0</v>
      </c>
      <c r="AF139">
        <v>0</v>
      </c>
      <c r="AG139">
        <v>1</v>
      </c>
      <c r="AH139">
        <v>1</v>
      </c>
      <c r="AI139">
        <v>1</v>
      </c>
      <c r="AJ139">
        <v>1</v>
      </c>
      <c r="AK139">
        <v>0</v>
      </c>
      <c r="AL139">
        <v>1</v>
      </c>
      <c r="AM139">
        <v>5</v>
      </c>
      <c r="AN139" s="97">
        <v>1916</v>
      </c>
      <c r="AO139" t="s">
        <v>40</v>
      </c>
      <c r="AP139" t="s">
        <v>28</v>
      </c>
      <c r="AQ139" t="s">
        <v>40</v>
      </c>
      <c r="AR139" s="101">
        <v>1700000</v>
      </c>
      <c r="AS139" t="s">
        <v>124</v>
      </c>
      <c r="AT139" t="s">
        <v>962</v>
      </c>
      <c r="AU139" t="s">
        <v>963</v>
      </c>
      <c r="AV139" t="s">
        <v>304</v>
      </c>
      <c r="AW139" t="s">
        <v>964</v>
      </c>
      <c r="AX139">
        <v>0</v>
      </c>
      <c r="AY139" t="s">
        <v>124</v>
      </c>
      <c r="AZ139" t="s">
        <v>962</v>
      </c>
      <c r="BA139" t="s">
        <v>1127</v>
      </c>
      <c r="BB139" t="s">
        <v>40</v>
      </c>
      <c r="BC139" t="s">
        <v>28</v>
      </c>
      <c r="BD139" t="s">
        <v>40</v>
      </c>
      <c r="BE139" t="s">
        <v>28</v>
      </c>
      <c r="BF139" t="s">
        <v>40</v>
      </c>
      <c r="BG139" t="s">
        <v>28</v>
      </c>
      <c r="BH139" t="s">
        <v>40</v>
      </c>
      <c r="BI139" t="s">
        <v>28</v>
      </c>
      <c r="BJ139">
        <v>999</v>
      </c>
      <c r="BK139" t="s">
        <v>28</v>
      </c>
      <c r="BL139" t="s">
        <v>40</v>
      </c>
      <c r="BM139" t="s">
        <v>28</v>
      </c>
      <c r="BN139" t="s">
        <v>40</v>
      </c>
      <c r="BO139" t="s">
        <v>964</v>
      </c>
      <c r="BP139" t="s">
        <v>967</v>
      </c>
      <c r="BQ139" t="s">
        <v>28</v>
      </c>
      <c r="BR139" t="s">
        <v>40</v>
      </c>
      <c r="BS139" t="s">
        <v>28</v>
      </c>
      <c r="BT139" t="s">
        <v>40</v>
      </c>
      <c r="BU139" t="s">
        <v>28</v>
      </c>
      <c r="BV139" t="s">
        <v>40</v>
      </c>
      <c r="BW139" t="s">
        <v>28</v>
      </c>
      <c r="BX139" t="s">
        <v>40</v>
      </c>
      <c r="BY139" t="s">
        <v>28</v>
      </c>
      <c r="BZ139" t="s">
        <v>40</v>
      </c>
      <c r="CA139" t="s">
        <v>198</v>
      </c>
      <c r="CB139" t="s">
        <v>37</v>
      </c>
      <c r="CC139">
        <v>877</v>
      </c>
      <c r="CD139" t="s">
        <v>30</v>
      </c>
      <c r="CE139" t="s">
        <v>968</v>
      </c>
      <c r="CF139">
        <v>0</v>
      </c>
      <c r="CG139" t="s">
        <v>99</v>
      </c>
      <c r="CH139">
        <v>1</v>
      </c>
      <c r="CI139" s="99">
        <v>632.73</v>
      </c>
      <c r="CJ139" s="93">
        <v>42448</v>
      </c>
      <c r="CK139" s="99">
        <v>632.73</v>
      </c>
      <c r="CL139" t="s">
        <v>574</v>
      </c>
      <c r="CM139" t="s">
        <v>574</v>
      </c>
      <c r="CN139" t="s">
        <v>574</v>
      </c>
      <c r="CO139" t="s">
        <v>574</v>
      </c>
      <c r="CP139" t="s">
        <v>574</v>
      </c>
      <c r="CQ139" t="s">
        <v>574</v>
      </c>
      <c r="CR139" t="s">
        <v>574</v>
      </c>
      <c r="CS139" t="s">
        <v>574</v>
      </c>
      <c r="CT139" t="s">
        <v>574</v>
      </c>
      <c r="CU139" t="s">
        <v>574</v>
      </c>
      <c r="CV139" t="s">
        <v>574</v>
      </c>
      <c r="CW139" t="s">
        <v>574</v>
      </c>
      <c r="CX139" t="s">
        <v>574</v>
      </c>
      <c r="CY139" t="s">
        <v>574</v>
      </c>
      <c r="CZ139" t="s">
        <v>574</v>
      </c>
      <c r="DA139" t="s">
        <v>574</v>
      </c>
      <c r="DB139" t="s">
        <v>574</v>
      </c>
      <c r="DC139" t="s">
        <v>574</v>
      </c>
      <c r="DD139">
        <v>0</v>
      </c>
      <c r="DE139" t="s">
        <v>970</v>
      </c>
      <c r="DF139">
        <v>0</v>
      </c>
      <c r="DG139" t="s">
        <v>970</v>
      </c>
      <c r="DH139">
        <v>0</v>
      </c>
      <c r="DI139" s="99">
        <v>0</v>
      </c>
      <c r="DJ139" s="99">
        <v>0</v>
      </c>
      <c r="DK139" s="99">
        <v>0</v>
      </c>
      <c r="DL139" s="99">
        <v>0</v>
      </c>
      <c r="DM139" s="99">
        <v>0</v>
      </c>
      <c r="DN139" s="99">
        <v>0</v>
      </c>
      <c r="DO139" s="99">
        <v>0</v>
      </c>
      <c r="DP139" s="99">
        <v>0</v>
      </c>
      <c r="DT139" s="100" t="s">
        <v>46</v>
      </c>
    </row>
    <row r="140" spans="1:124" x14ac:dyDescent="0.3">
      <c r="A140" s="92">
        <v>52020139</v>
      </c>
      <c r="B140">
        <v>2020139</v>
      </c>
      <c r="C140" t="s">
        <v>1516</v>
      </c>
      <c r="D140">
        <v>2983</v>
      </c>
      <c r="E140" t="s">
        <v>1517</v>
      </c>
      <c r="F140" t="s">
        <v>1518</v>
      </c>
      <c r="G140" t="s">
        <v>1519</v>
      </c>
      <c r="H140" t="s">
        <v>590</v>
      </c>
      <c r="I140" t="s">
        <v>954</v>
      </c>
      <c r="J140" t="s">
        <v>955</v>
      </c>
      <c r="K140">
        <v>1</v>
      </c>
      <c r="L140" t="s">
        <v>956</v>
      </c>
      <c r="M140" t="s">
        <v>957</v>
      </c>
      <c r="N140" t="s">
        <v>958</v>
      </c>
      <c r="O140" t="s">
        <v>959</v>
      </c>
      <c r="P140">
        <v>0</v>
      </c>
      <c r="Q140" t="s">
        <v>27</v>
      </c>
      <c r="R140" t="s">
        <v>45</v>
      </c>
      <c r="S140" s="93" t="s">
        <v>960</v>
      </c>
      <c r="T140" t="s">
        <v>961</v>
      </c>
      <c r="U140" s="93">
        <v>35274</v>
      </c>
      <c r="V140" t="s">
        <v>27</v>
      </c>
      <c r="W140" t="s">
        <v>45</v>
      </c>
      <c r="X140">
        <v>0</v>
      </c>
      <c r="Y140">
        <v>0</v>
      </c>
      <c r="Z140" s="93">
        <v>44342</v>
      </c>
      <c r="AA140" t="s">
        <v>975</v>
      </c>
      <c r="AB140">
        <v>0</v>
      </c>
      <c r="AC140">
        <v>0</v>
      </c>
      <c r="AD140" s="103" t="s">
        <v>27</v>
      </c>
      <c r="AE140">
        <v>0</v>
      </c>
      <c r="AF140">
        <v>0</v>
      </c>
      <c r="AG140">
        <v>1</v>
      </c>
      <c r="AH140">
        <v>1</v>
      </c>
      <c r="AI140">
        <v>2</v>
      </c>
      <c r="AJ140">
        <v>2</v>
      </c>
      <c r="AK140">
        <v>0</v>
      </c>
      <c r="AL140">
        <v>1</v>
      </c>
      <c r="AM140">
        <v>5</v>
      </c>
      <c r="AN140" s="97">
        <v>2515</v>
      </c>
      <c r="AO140" t="s">
        <v>40</v>
      </c>
      <c r="AP140" t="s">
        <v>28</v>
      </c>
      <c r="AQ140" t="s">
        <v>40</v>
      </c>
      <c r="AR140" s="101">
        <v>2100000</v>
      </c>
      <c r="AS140" t="s">
        <v>124</v>
      </c>
      <c r="AT140" t="s">
        <v>962</v>
      </c>
      <c r="AU140" t="s">
        <v>963</v>
      </c>
      <c r="AV140" t="s">
        <v>304</v>
      </c>
      <c r="AW140" t="s">
        <v>964</v>
      </c>
      <c r="AX140">
        <v>0</v>
      </c>
      <c r="AY140" t="s">
        <v>124</v>
      </c>
      <c r="AZ140" t="s">
        <v>962</v>
      </c>
      <c r="BA140" t="s">
        <v>65</v>
      </c>
      <c r="BB140" t="s">
        <v>1122</v>
      </c>
      <c r="BC140" t="s">
        <v>28</v>
      </c>
      <c r="BD140" t="s">
        <v>40</v>
      </c>
      <c r="BE140" t="s">
        <v>28</v>
      </c>
      <c r="BF140" t="s">
        <v>40</v>
      </c>
      <c r="BG140" t="s">
        <v>28</v>
      </c>
      <c r="BH140" t="s">
        <v>40</v>
      </c>
      <c r="BI140" t="s">
        <v>28</v>
      </c>
      <c r="BJ140">
        <v>999</v>
      </c>
      <c r="BK140" t="s">
        <v>28</v>
      </c>
      <c r="BL140" t="s">
        <v>40</v>
      </c>
      <c r="BM140" t="s">
        <v>28</v>
      </c>
      <c r="BN140" t="s">
        <v>40</v>
      </c>
      <c r="BO140" t="s">
        <v>964</v>
      </c>
      <c r="BP140" t="s">
        <v>967</v>
      </c>
      <c r="BQ140" t="s">
        <v>28</v>
      </c>
      <c r="BR140" t="s">
        <v>40</v>
      </c>
      <c r="BS140" t="s">
        <v>28</v>
      </c>
      <c r="BT140" t="s">
        <v>40</v>
      </c>
      <c r="BU140" t="s">
        <v>28</v>
      </c>
      <c r="BV140" t="s">
        <v>40</v>
      </c>
      <c r="BW140" t="s">
        <v>28</v>
      </c>
      <c r="BX140" t="s">
        <v>40</v>
      </c>
      <c r="BY140" t="s">
        <v>28</v>
      </c>
      <c r="BZ140" t="s">
        <v>40</v>
      </c>
      <c r="CA140" t="s">
        <v>198</v>
      </c>
      <c r="CB140" t="s">
        <v>37</v>
      </c>
      <c r="CC140">
        <v>857</v>
      </c>
      <c r="CD140" t="s">
        <v>30</v>
      </c>
      <c r="CE140" t="s">
        <v>968</v>
      </c>
      <c r="CF140">
        <v>0</v>
      </c>
      <c r="CG140" t="s">
        <v>99</v>
      </c>
      <c r="CH140">
        <v>1</v>
      </c>
      <c r="CI140" s="99">
        <v>1929.09</v>
      </c>
      <c r="CJ140" s="93">
        <v>44342</v>
      </c>
      <c r="CK140" s="99">
        <v>1929.09</v>
      </c>
      <c r="CL140" t="s">
        <v>574</v>
      </c>
      <c r="CM140" t="s">
        <v>574</v>
      </c>
      <c r="CN140" t="s">
        <v>574</v>
      </c>
      <c r="CO140" t="s">
        <v>574</v>
      </c>
      <c r="CP140" t="s">
        <v>574</v>
      </c>
      <c r="CQ140" t="s">
        <v>574</v>
      </c>
      <c r="CR140" t="s">
        <v>574</v>
      </c>
      <c r="CS140" t="s">
        <v>574</v>
      </c>
      <c r="CT140" t="s">
        <v>574</v>
      </c>
      <c r="CU140" t="s">
        <v>574</v>
      </c>
      <c r="CV140" t="s">
        <v>574</v>
      </c>
      <c r="CW140" t="s">
        <v>574</v>
      </c>
      <c r="CX140" t="s">
        <v>574</v>
      </c>
      <c r="CY140" t="s">
        <v>574</v>
      </c>
      <c r="CZ140" t="s">
        <v>574</v>
      </c>
      <c r="DA140" t="s">
        <v>574</v>
      </c>
      <c r="DB140" t="s">
        <v>574</v>
      </c>
      <c r="DC140" t="s">
        <v>574</v>
      </c>
      <c r="DD140">
        <v>0</v>
      </c>
      <c r="DE140" t="s">
        <v>970</v>
      </c>
      <c r="DF140">
        <v>0</v>
      </c>
      <c r="DG140" t="s">
        <v>970</v>
      </c>
      <c r="DH140">
        <v>0</v>
      </c>
      <c r="DI140" s="99">
        <v>0</v>
      </c>
      <c r="DJ140" s="99">
        <v>0</v>
      </c>
      <c r="DK140" s="99">
        <v>0</v>
      </c>
      <c r="DL140" s="99">
        <v>0</v>
      </c>
      <c r="DM140" s="99">
        <v>0</v>
      </c>
      <c r="DN140" s="99">
        <v>0</v>
      </c>
      <c r="DO140" s="99">
        <v>0</v>
      </c>
      <c r="DP140" s="99">
        <v>0</v>
      </c>
      <c r="DT140" s="100" t="s">
        <v>46</v>
      </c>
    </row>
    <row r="141" spans="1:124" x14ac:dyDescent="0.3">
      <c r="A141" s="92">
        <v>52020140</v>
      </c>
      <c r="B141">
        <v>2020140</v>
      </c>
      <c r="C141" t="s">
        <v>1520</v>
      </c>
      <c r="D141">
        <v>3008</v>
      </c>
      <c r="E141" t="s">
        <v>1521</v>
      </c>
      <c r="F141" t="s">
        <v>1522</v>
      </c>
      <c r="G141" t="s">
        <v>1523</v>
      </c>
      <c r="H141" t="s">
        <v>590</v>
      </c>
      <c r="I141" t="s">
        <v>954</v>
      </c>
      <c r="J141" t="s">
        <v>955</v>
      </c>
      <c r="K141">
        <v>1</v>
      </c>
      <c r="L141" t="s">
        <v>956</v>
      </c>
      <c r="M141" t="s">
        <v>957</v>
      </c>
      <c r="N141" t="s">
        <v>958</v>
      </c>
      <c r="O141" t="s">
        <v>959</v>
      </c>
      <c r="P141">
        <v>0</v>
      </c>
      <c r="Q141" t="s">
        <v>27</v>
      </c>
      <c r="R141" t="s">
        <v>45</v>
      </c>
      <c r="S141" s="93" t="s">
        <v>960</v>
      </c>
      <c r="T141" t="s">
        <v>961</v>
      </c>
      <c r="U141" s="93">
        <v>29281</v>
      </c>
      <c r="V141" t="s">
        <v>27</v>
      </c>
      <c r="W141" t="s">
        <v>45</v>
      </c>
      <c r="X141">
        <v>0</v>
      </c>
      <c r="Y141">
        <v>0</v>
      </c>
      <c r="Z141" s="93">
        <v>41861</v>
      </c>
      <c r="AA141" t="s">
        <v>975</v>
      </c>
      <c r="AB141">
        <v>0</v>
      </c>
      <c r="AC141">
        <v>0</v>
      </c>
      <c r="AD141" s="103" t="s">
        <v>27</v>
      </c>
      <c r="AE141">
        <v>0</v>
      </c>
      <c r="AF141">
        <v>0</v>
      </c>
      <c r="AG141">
        <v>1</v>
      </c>
      <c r="AH141">
        <v>1</v>
      </c>
      <c r="AI141">
        <v>0</v>
      </c>
      <c r="AJ141">
        <v>0</v>
      </c>
      <c r="AK141">
        <v>0</v>
      </c>
      <c r="AL141">
        <v>1</v>
      </c>
      <c r="AM141">
        <v>5</v>
      </c>
      <c r="AN141" s="97">
        <v>1478</v>
      </c>
      <c r="AO141" t="s">
        <v>40</v>
      </c>
      <c r="AP141" t="s">
        <v>28</v>
      </c>
      <c r="AQ141" t="s">
        <v>40</v>
      </c>
      <c r="AR141" s="101">
        <v>1200000</v>
      </c>
      <c r="AS141" t="s">
        <v>124</v>
      </c>
      <c r="AT141" t="s">
        <v>962</v>
      </c>
      <c r="AU141" t="s">
        <v>963</v>
      </c>
      <c r="AV141" t="s">
        <v>304</v>
      </c>
      <c r="AW141" t="s">
        <v>964</v>
      </c>
      <c r="AX141">
        <v>0</v>
      </c>
      <c r="AY141" t="s">
        <v>122</v>
      </c>
      <c r="AZ141" t="s">
        <v>50</v>
      </c>
      <c r="BA141" t="s">
        <v>965</v>
      </c>
      <c r="BB141" t="s">
        <v>966</v>
      </c>
      <c r="BC141" t="s">
        <v>28</v>
      </c>
      <c r="BD141" t="s">
        <v>40</v>
      </c>
      <c r="BE141" t="s">
        <v>28</v>
      </c>
      <c r="BF141" t="s">
        <v>40</v>
      </c>
      <c r="BG141" t="s">
        <v>28</v>
      </c>
      <c r="BH141" t="s">
        <v>40</v>
      </c>
      <c r="BI141" t="s">
        <v>28</v>
      </c>
      <c r="BJ141">
        <v>999</v>
      </c>
      <c r="BK141" t="s">
        <v>28</v>
      </c>
      <c r="BL141" t="s">
        <v>40</v>
      </c>
      <c r="BM141" t="s">
        <v>28</v>
      </c>
      <c r="BN141" t="s">
        <v>40</v>
      </c>
      <c r="BO141" t="s">
        <v>964</v>
      </c>
      <c r="BP141" t="s">
        <v>967</v>
      </c>
      <c r="BQ141" t="s">
        <v>28</v>
      </c>
      <c r="BR141" t="s">
        <v>40</v>
      </c>
      <c r="BS141" t="s">
        <v>28</v>
      </c>
      <c r="BT141" t="s">
        <v>40</v>
      </c>
      <c r="BU141" t="s">
        <v>28</v>
      </c>
      <c r="BV141" t="s">
        <v>40</v>
      </c>
      <c r="BW141" t="s">
        <v>28</v>
      </c>
      <c r="BX141" t="s">
        <v>40</v>
      </c>
      <c r="BY141" t="s">
        <v>28</v>
      </c>
      <c r="BZ141" t="s">
        <v>40</v>
      </c>
      <c r="CA141" t="s">
        <v>198</v>
      </c>
      <c r="CB141" t="s">
        <v>37</v>
      </c>
      <c r="CC141">
        <v>900</v>
      </c>
      <c r="CD141" t="s">
        <v>30</v>
      </c>
      <c r="CE141" t="s">
        <v>968</v>
      </c>
      <c r="CF141">
        <v>0</v>
      </c>
      <c r="CG141" t="s">
        <v>99</v>
      </c>
      <c r="CH141">
        <v>1</v>
      </c>
      <c r="CI141" s="99">
        <v>1310</v>
      </c>
      <c r="CJ141" s="93">
        <v>41861</v>
      </c>
      <c r="CK141" s="99">
        <v>1310</v>
      </c>
      <c r="CL141" t="s">
        <v>574</v>
      </c>
      <c r="CM141" t="s">
        <v>574</v>
      </c>
      <c r="CN141" t="s">
        <v>574</v>
      </c>
      <c r="CO141" t="s">
        <v>574</v>
      </c>
      <c r="CP141" t="s">
        <v>574</v>
      </c>
      <c r="CQ141" t="s">
        <v>574</v>
      </c>
      <c r="CR141" t="s">
        <v>574</v>
      </c>
      <c r="CS141" t="s">
        <v>574</v>
      </c>
      <c r="CT141" t="s">
        <v>574</v>
      </c>
      <c r="CU141" t="s">
        <v>574</v>
      </c>
      <c r="CV141" t="s">
        <v>574</v>
      </c>
      <c r="CW141" t="s">
        <v>574</v>
      </c>
      <c r="CX141" t="s">
        <v>574</v>
      </c>
      <c r="CY141" t="s">
        <v>574</v>
      </c>
      <c r="CZ141" t="s">
        <v>574</v>
      </c>
      <c r="DA141" t="s">
        <v>574</v>
      </c>
      <c r="DB141" t="s">
        <v>574</v>
      </c>
      <c r="DC141" t="s">
        <v>574</v>
      </c>
      <c r="DD141">
        <v>0</v>
      </c>
      <c r="DE141" t="s">
        <v>970</v>
      </c>
      <c r="DF141">
        <v>0</v>
      </c>
      <c r="DG141" t="s">
        <v>970</v>
      </c>
      <c r="DH141">
        <v>0</v>
      </c>
      <c r="DI141" s="99">
        <v>0</v>
      </c>
      <c r="DJ141" s="99">
        <v>0</v>
      </c>
      <c r="DK141" s="99">
        <v>0</v>
      </c>
      <c r="DL141" s="99">
        <v>0</v>
      </c>
      <c r="DM141" s="99">
        <v>0</v>
      </c>
      <c r="DN141" s="99">
        <v>0</v>
      </c>
      <c r="DO141" s="99">
        <v>0</v>
      </c>
      <c r="DP141" s="99">
        <v>0</v>
      </c>
      <c r="DT141" s="100" t="s">
        <v>46</v>
      </c>
    </row>
    <row r="142" spans="1:124" x14ac:dyDescent="0.3">
      <c r="A142" s="92">
        <v>52020141</v>
      </c>
      <c r="B142">
        <v>2020141</v>
      </c>
      <c r="C142" t="s">
        <v>1524</v>
      </c>
      <c r="D142">
        <v>2364</v>
      </c>
      <c r="E142" t="s">
        <v>1525</v>
      </c>
      <c r="F142" t="s">
        <v>1526</v>
      </c>
      <c r="G142" t="s">
        <v>1527</v>
      </c>
      <c r="H142" t="s">
        <v>590</v>
      </c>
      <c r="I142" t="s">
        <v>954</v>
      </c>
      <c r="J142" t="s">
        <v>955</v>
      </c>
      <c r="K142">
        <v>1</v>
      </c>
      <c r="L142" t="s">
        <v>956</v>
      </c>
      <c r="M142" t="s">
        <v>957</v>
      </c>
      <c r="N142" t="s">
        <v>958</v>
      </c>
      <c r="O142" t="s">
        <v>959</v>
      </c>
      <c r="P142">
        <v>0</v>
      </c>
      <c r="Q142" t="s">
        <v>27</v>
      </c>
      <c r="R142" t="s">
        <v>45</v>
      </c>
      <c r="S142" s="93" t="s">
        <v>960</v>
      </c>
      <c r="T142" t="s">
        <v>961</v>
      </c>
      <c r="U142" s="93">
        <v>16023</v>
      </c>
      <c r="V142" t="s">
        <v>25</v>
      </c>
      <c r="W142" t="s">
        <v>46</v>
      </c>
      <c r="X142">
        <v>0</v>
      </c>
      <c r="Y142">
        <v>0</v>
      </c>
      <c r="Z142" s="93">
        <v>42113</v>
      </c>
      <c r="AA142">
        <v>1000</v>
      </c>
      <c r="AB142">
        <v>1000</v>
      </c>
      <c r="AC142">
        <v>0</v>
      </c>
      <c r="AD142" s="103" t="s">
        <v>27</v>
      </c>
      <c r="AE142">
        <v>0</v>
      </c>
      <c r="AF142">
        <v>0</v>
      </c>
      <c r="AG142">
        <v>1</v>
      </c>
      <c r="AH142">
        <v>1</v>
      </c>
      <c r="AI142">
        <v>2</v>
      </c>
      <c r="AJ142">
        <v>2</v>
      </c>
      <c r="AK142">
        <v>0</v>
      </c>
      <c r="AL142">
        <v>2</v>
      </c>
      <c r="AM142">
        <v>5</v>
      </c>
      <c r="AN142" s="97">
        <v>1463</v>
      </c>
      <c r="AO142" t="s">
        <v>40</v>
      </c>
      <c r="AP142" t="s">
        <v>28</v>
      </c>
      <c r="AQ142" t="s">
        <v>40</v>
      </c>
      <c r="AR142" s="101">
        <v>1500000</v>
      </c>
      <c r="AS142" t="s">
        <v>124</v>
      </c>
      <c r="AT142" t="s">
        <v>962</v>
      </c>
      <c r="AU142" t="s">
        <v>963</v>
      </c>
      <c r="AV142" t="s">
        <v>304</v>
      </c>
      <c r="AW142" t="s">
        <v>964</v>
      </c>
      <c r="AX142">
        <v>0</v>
      </c>
      <c r="AY142" t="s">
        <v>122</v>
      </c>
      <c r="AZ142" t="s">
        <v>50</v>
      </c>
      <c r="BA142" t="s">
        <v>965</v>
      </c>
      <c r="BB142" t="s">
        <v>966</v>
      </c>
      <c r="BC142" t="s">
        <v>28</v>
      </c>
      <c r="BD142" t="s">
        <v>40</v>
      </c>
      <c r="BE142" t="s">
        <v>28</v>
      </c>
      <c r="BF142" t="s">
        <v>40</v>
      </c>
      <c r="BG142" t="s">
        <v>28</v>
      </c>
      <c r="BH142" t="s">
        <v>40</v>
      </c>
      <c r="BI142" t="s">
        <v>28</v>
      </c>
      <c r="BJ142">
        <v>999</v>
      </c>
      <c r="BK142" t="s">
        <v>28</v>
      </c>
      <c r="BL142" t="s">
        <v>40</v>
      </c>
      <c r="BM142" t="s">
        <v>28</v>
      </c>
      <c r="BN142" t="s">
        <v>40</v>
      </c>
      <c r="BO142" t="s">
        <v>964</v>
      </c>
      <c r="BP142" t="s">
        <v>967</v>
      </c>
      <c r="BQ142" t="s">
        <v>28</v>
      </c>
      <c r="BR142" t="s">
        <v>40</v>
      </c>
      <c r="BS142" t="s">
        <v>28</v>
      </c>
      <c r="BT142" t="s">
        <v>40</v>
      </c>
      <c r="BU142" t="s">
        <v>28</v>
      </c>
      <c r="BV142" t="s">
        <v>40</v>
      </c>
      <c r="BW142" t="s">
        <v>28</v>
      </c>
      <c r="BX142" t="s">
        <v>40</v>
      </c>
      <c r="BY142" t="s">
        <v>28</v>
      </c>
      <c r="BZ142" t="s">
        <v>40</v>
      </c>
      <c r="CA142" t="s">
        <v>198</v>
      </c>
      <c r="CB142" t="s">
        <v>37</v>
      </c>
      <c r="CC142">
        <v>876</v>
      </c>
      <c r="CD142" t="s">
        <v>30</v>
      </c>
      <c r="CE142" t="s">
        <v>968</v>
      </c>
      <c r="CF142">
        <v>0</v>
      </c>
      <c r="CG142" t="s">
        <v>99</v>
      </c>
      <c r="CH142">
        <v>1</v>
      </c>
      <c r="CI142" s="99">
        <v>900.91</v>
      </c>
      <c r="CJ142" s="93">
        <v>42113</v>
      </c>
      <c r="CK142" s="99">
        <v>900.91</v>
      </c>
      <c r="CL142" t="s">
        <v>574</v>
      </c>
      <c r="CM142" t="s">
        <v>574</v>
      </c>
      <c r="CN142" t="s">
        <v>574</v>
      </c>
      <c r="CO142" t="s">
        <v>574</v>
      </c>
      <c r="CP142" t="s">
        <v>574</v>
      </c>
      <c r="CQ142" t="s">
        <v>574</v>
      </c>
      <c r="CR142" t="s">
        <v>574</v>
      </c>
      <c r="CS142" t="s">
        <v>574</v>
      </c>
      <c r="CT142" t="s">
        <v>574</v>
      </c>
      <c r="CU142" t="s">
        <v>574</v>
      </c>
      <c r="CV142" t="s">
        <v>574</v>
      </c>
      <c r="CW142" t="s">
        <v>574</v>
      </c>
      <c r="CX142" t="s">
        <v>574</v>
      </c>
      <c r="CY142" t="s">
        <v>574</v>
      </c>
      <c r="CZ142" t="s">
        <v>574</v>
      </c>
      <c r="DA142" t="s">
        <v>574</v>
      </c>
      <c r="DB142" t="s">
        <v>574</v>
      </c>
      <c r="DC142" t="s">
        <v>574</v>
      </c>
      <c r="DD142">
        <v>0</v>
      </c>
      <c r="DE142" t="s">
        <v>970</v>
      </c>
      <c r="DF142">
        <v>0</v>
      </c>
      <c r="DG142" t="s">
        <v>970</v>
      </c>
      <c r="DH142">
        <v>0</v>
      </c>
      <c r="DI142" s="99">
        <v>0</v>
      </c>
      <c r="DJ142" s="99">
        <v>0</v>
      </c>
      <c r="DK142" s="99">
        <v>0</v>
      </c>
      <c r="DL142" s="99">
        <v>0</v>
      </c>
      <c r="DM142" s="99">
        <v>0</v>
      </c>
      <c r="DN142" s="99">
        <v>0</v>
      </c>
      <c r="DO142" s="99">
        <v>0</v>
      </c>
      <c r="DP142" s="99">
        <v>0</v>
      </c>
      <c r="DT142" s="100" t="s">
        <v>46</v>
      </c>
    </row>
    <row r="143" spans="1:124" x14ac:dyDescent="0.3">
      <c r="A143" s="92">
        <v>52020142</v>
      </c>
      <c r="B143">
        <v>2020142</v>
      </c>
      <c r="C143" t="s">
        <v>1528</v>
      </c>
      <c r="D143">
        <v>2930</v>
      </c>
      <c r="E143" t="s">
        <v>1529</v>
      </c>
      <c r="F143" t="s">
        <v>1530</v>
      </c>
      <c r="G143" t="s">
        <v>1531</v>
      </c>
      <c r="H143" t="s">
        <v>590</v>
      </c>
      <c r="I143" t="s">
        <v>954</v>
      </c>
      <c r="J143" t="s">
        <v>955</v>
      </c>
      <c r="K143">
        <v>1</v>
      </c>
      <c r="L143" t="s">
        <v>956</v>
      </c>
      <c r="M143" t="s">
        <v>957</v>
      </c>
      <c r="N143" t="s">
        <v>958</v>
      </c>
      <c r="O143" t="s">
        <v>959</v>
      </c>
      <c r="P143">
        <v>0</v>
      </c>
      <c r="Q143" t="s">
        <v>27</v>
      </c>
      <c r="R143" t="s">
        <v>45</v>
      </c>
      <c r="S143" s="93" t="s">
        <v>960</v>
      </c>
      <c r="T143" t="s">
        <v>961</v>
      </c>
      <c r="U143" s="93">
        <v>29448</v>
      </c>
      <c r="V143" t="s">
        <v>27</v>
      </c>
      <c r="W143" t="s">
        <v>45</v>
      </c>
      <c r="X143">
        <v>0</v>
      </c>
      <c r="Y143">
        <v>0</v>
      </c>
      <c r="Z143" s="93">
        <v>43082</v>
      </c>
      <c r="AA143" t="s">
        <v>975</v>
      </c>
      <c r="AB143">
        <v>0</v>
      </c>
      <c r="AC143">
        <v>0</v>
      </c>
      <c r="AD143" s="103" t="s">
        <v>27</v>
      </c>
      <c r="AE143">
        <v>0</v>
      </c>
      <c r="AF143">
        <v>0</v>
      </c>
      <c r="AG143">
        <v>1</v>
      </c>
      <c r="AH143">
        <v>1</v>
      </c>
      <c r="AI143">
        <v>0</v>
      </c>
      <c r="AJ143">
        <v>0</v>
      </c>
      <c r="AK143">
        <v>0</v>
      </c>
      <c r="AL143">
        <v>2</v>
      </c>
      <c r="AM143">
        <v>5</v>
      </c>
      <c r="AN143" s="97">
        <v>1468</v>
      </c>
      <c r="AO143" t="s">
        <v>40</v>
      </c>
      <c r="AP143" t="s">
        <v>28</v>
      </c>
      <c r="AQ143" t="s">
        <v>40</v>
      </c>
      <c r="AR143" s="101">
        <v>1800000</v>
      </c>
      <c r="AS143" t="s">
        <v>151</v>
      </c>
      <c r="AT143" t="s">
        <v>1040</v>
      </c>
      <c r="AU143" t="s">
        <v>963</v>
      </c>
      <c r="AV143" t="s">
        <v>304</v>
      </c>
      <c r="AW143" t="s">
        <v>964</v>
      </c>
      <c r="AX143">
        <v>0</v>
      </c>
      <c r="AY143" t="s">
        <v>124</v>
      </c>
      <c r="AZ143" t="s">
        <v>962</v>
      </c>
      <c r="BA143" t="s">
        <v>965</v>
      </c>
      <c r="BB143" t="s">
        <v>966</v>
      </c>
      <c r="BC143" t="s">
        <v>28</v>
      </c>
      <c r="BD143" t="s">
        <v>40</v>
      </c>
      <c r="BE143" t="s">
        <v>28</v>
      </c>
      <c r="BF143" t="s">
        <v>40</v>
      </c>
      <c r="BG143" t="s">
        <v>28</v>
      </c>
      <c r="BH143" t="s">
        <v>40</v>
      </c>
      <c r="BI143" t="s">
        <v>28</v>
      </c>
      <c r="BJ143">
        <v>999</v>
      </c>
      <c r="BK143" t="s">
        <v>28</v>
      </c>
      <c r="BL143" t="s">
        <v>40</v>
      </c>
      <c r="BM143" t="s">
        <v>28</v>
      </c>
      <c r="BN143" t="s">
        <v>40</v>
      </c>
      <c r="BO143" t="s">
        <v>964</v>
      </c>
      <c r="BP143" t="s">
        <v>967</v>
      </c>
      <c r="BQ143" t="s">
        <v>28</v>
      </c>
      <c r="BR143" t="s">
        <v>40</v>
      </c>
      <c r="BS143" t="s">
        <v>28</v>
      </c>
      <c r="BT143" t="s">
        <v>40</v>
      </c>
      <c r="BU143" t="s">
        <v>28</v>
      </c>
      <c r="BV143" t="s">
        <v>40</v>
      </c>
      <c r="BW143" t="s">
        <v>28</v>
      </c>
      <c r="BX143" t="s">
        <v>40</v>
      </c>
      <c r="BY143" t="s">
        <v>28</v>
      </c>
      <c r="BZ143" t="s">
        <v>40</v>
      </c>
      <c r="CA143" t="s">
        <v>198</v>
      </c>
      <c r="CB143" t="s">
        <v>37</v>
      </c>
      <c r="CC143">
        <v>852</v>
      </c>
      <c r="CD143" t="s">
        <v>30</v>
      </c>
      <c r="CE143" t="s">
        <v>968</v>
      </c>
      <c r="CF143">
        <v>0</v>
      </c>
      <c r="CG143" t="s">
        <v>99</v>
      </c>
      <c r="CH143">
        <v>1</v>
      </c>
      <c r="CI143" s="99">
        <v>2067.27</v>
      </c>
      <c r="CJ143" s="93">
        <v>43082</v>
      </c>
      <c r="CK143" s="99">
        <v>2067.27</v>
      </c>
      <c r="CL143" t="s">
        <v>574</v>
      </c>
      <c r="CM143" t="s">
        <v>574</v>
      </c>
      <c r="CN143" t="s">
        <v>574</v>
      </c>
      <c r="CO143" t="s">
        <v>574</v>
      </c>
      <c r="CP143" t="s">
        <v>574</v>
      </c>
      <c r="CQ143" t="s">
        <v>574</v>
      </c>
      <c r="CR143" t="s">
        <v>574</v>
      </c>
      <c r="CS143" t="s">
        <v>574</v>
      </c>
      <c r="CT143" t="s">
        <v>574</v>
      </c>
      <c r="CU143" t="s">
        <v>574</v>
      </c>
      <c r="CV143" t="s">
        <v>574</v>
      </c>
      <c r="CW143" t="s">
        <v>574</v>
      </c>
      <c r="CX143" t="s">
        <v>574</v>
      </c>
      <c r="CY143" t="s">
        <v>574</v>
      </c>
      <c r="CZ143" t="s">
        <v>574</v>
      </c>
      <c r="DA143" t="s">
        <v>574</v>
      </c>
      <c r="DB143" t="s">
        <v>574</v>
      </c>
      <c r="DC143" t="s">
        <v>574</v>
      </c>
      <c r="DD143">
        <v>0</v>
      </c>
      <c r="DE143" t="s">
        <v>970</v>
      </c>
      <c r="DF143">
        <v>0</v>
      </c>
      <c r="DG143" t="s">
        <v>970</v>
      </c>
      <c r="DH143">
        <v>0</v>
      </c>
      <c r="DI143" s="99">
        <v>0</v>
      </c>
      <c r="DJ143" s="99">
        <v>0</v>
      </c>
      <c r="DK143" s="99">
        <v>0</v>
      </c>
      <c r="DL143" s="99">
        <v>0</v>
      </c>
      <c r="DM143" s="99">
        <v>0</v>
      </c>
      <c r="DN143" s="99">
        <v>0</v>
      </c>
      <c r="DO143" s="99">
        <v>0</v>
      </c>
      <c r="DP143" s="99">
        <v>0</v>
      </c>
      <c r="DT143" s="100" t="s">
        <v>46</v>
      </c>
    </row>
    <row r="144" spans="1:124" x14ac:dyDescent="0.3">
      <c r="A144" s="92">
        <v>52020143</v>
      </c>
      <c r="B144">
        <v>2020143</v>
      </c>
      <c r="C144" t="s">
        <v>1532</v>
      </c>
      <c r="D144">
        <v>2968</v>
      </c>
      <c r="E144" t="s">
        <v>1533</v>
      </c>
      <c r="F144" t="s">
        <v>1534</v>
      </c>
      <c r="G144" t="s">
        <v>1535</v>
      </c>
      <c r="H144" t="s">
        <v>590</v>
      </c>
      <c r="I144" t="s">
        <v>954</v>
      </c>
      <c r="J144" t="s">
        <v>955</v>
      </c>
      <c r="K144">
        <v>1</v>
      </c>
      <c r="L144" t="s">
        <v>956</v>
      </c>
      <c r="M144" t="s">
        <v>957</v>
      </c>
      <c r="N144" t="s">
        <v>42</v>
      </c>
      <c r="O144" t="s">
        <v>566</v>
      </c>
      <c r="P144">
        <v>0</v>
      </c>
      <c r="Q144" t="s">
        <v>27</v>
      </c>
      <c r="R144" t="s">
        <v>45</v>
      </c>
      <c r="S144" s="93" t="s">
        <v>960</v>
      </c>
      <c r="T144" t="s">
        <v>961</v>
      </c>
      <c r="U144" s="93">
        <v>27398</v>
      </c>
      <c r="V144" t="s">
        <v>27</v>
      </c>
      <c r="W144" t="s">
        <v>45</v>
      </c>
      <c r="X144">
        <v>0</v>
      </c>
      <c r="Y144">
        <v>0</v>
      </c>
      <c r="Z144" s="93">
        <v>42095</v>
      </c>
      <c r="AA144">
        <v>1000</v>
      </c>
      <c r="AB144">
        <v>1000</v>
      </c>
      <c r="AC144">
        <v>0</v>
      </c>
      <c r="AD144" s="103" t="s">
        <v>27</v>
      </c>
      <c r="AE144">
        <v>0</v>
      </c>
      <c r="AF144">
        <v>0</v>
      </c>
      <c r="AG144">
        <v>1</v>
      </c>
      <c r="AH144">
        <v>1</v>
      </c>
      <c r="AI144">
        <v>0</v>
      </c>
      <c r="AJ144">
        <v>0</v>
      </c>
      <c r="AK144">
        <v>0</v>
      </c>
      <c r="AL144">
        <v>0</v>
      </c>
      <c r="AM144">
        <v>5</v>
      </c>
      <c r="AN144" s="97">
        <v>6501</v>
      </c>
      <c r="AO144" t="s">
        <v>40</v>
      </c>
      <c r="AP144" t="s">
        <v>28</v>
      </c>
      <c r="AQ144" t="s">
        <v>40</v>
      </c>
      <c r="AR144" s="101">
        <v>1300000</v>
      </c>
      <c r="AS144" t="s">
        <v>124</v>
      </c>
      <c r="AT144" t="s">
        <v>962</v>
      </c>
      <c r="AU144" t="s">
        <v>963</v>
      </c>
      <c r="AV144" t="s">
        <v>304</v>
      </c>
      <c r="AW144" t="s">
        <v>964</v>
      </c>
      <c r="AX144">
        <v>0</v>
      </c>
      <c r="AY144" t="s">
        <v>124</v>
      </c>
      <c r="AZ144" t="s">
        <v>962</v>
      </c>
      <c r="BA144" t="s">
        <v>1127</v>
      </c>
      <c r="BB144" t="s">
        <v>40</v>
      </c>
      <c r="BC144" t="s">
        <v>28</v>
      </c>
      <c r="BD144" t="s">
        <v>40</v>
      </c>
      <c r="BE144" t="s">
        <v>28</v>
      </c>
      <c r="BF144" t="s">
        <v>40</v>
      </c>
      <c r="BG144" t="s">
        <v>28</v>
      </c>
      <c r="BH144" t="s">
        <v>40</v>
      </c>
      <c r="BI144" t="s">
        <v>28</v>
      </c>
      <c r="BJ144">
        <v>999</v>
      </c>
      <c r="BK144" t="s">
        <v>28</v>
      </c>
      <c r="BL144" t="s">
        <v>40</v>
      </c>
      <c r="BM144" t="s">
        <v>28</v>
      </c>
      <c r="BN144" t="s">
        <v>40</v>
      </c>
      <c r="BO144" t="s">
        <v>964</v>
      </c>
      <c r="BP144" t="s">
        <v>967</v>
      </c>
      <c r="BQ144" t="s">
        <v>28</v>
      </c>
      <c r="BR144" t="s">
        <v>40</v>
      </c>
      <c r="BS144" t="s">
        <v>28</v>
      </c>
      <c r="BT144" t="s">
        <v>40</v>
      </c>
      <c r="BU144" t="s">
        <v>28</v>
      </c>
      <c r="BV144" t="s">
        <v>40</v>
      </c>
      <c r="BW144" t="s">
        <v>28</v>
      </c>
      <c r="BX144" t="s">
        <v>40</v>
      </c>
      <c r="BY144" t="s">
        <v>28</v>
      </c>
      <c r="BZ144" t="s">
        <v>40</v>
      </c>
      <c r="CA144" t="s">
        <v>198</v>
      </c>
      <c r="CB144" t="s">
        <v>37</v>
      </c>
      <c r="CC144">
        <v>856</v>
      </c>
      <c r="CD144" t="s">
        <v>30</v>
      </c>
      <c r="CE144" t="s">
        <v>968</v>
      </c>
      <c r="CF144">
        <v>0</v>
      </c>
      <c r="CG144" t="s">
        <v>99</v>
      </c>
      <c r="CH144">
        <v>1</v>
      </c>
      <c r="CI144" s="99">
        <v>2039.09</v>
      </c>
      <c r="CJ144" s="93">
        <v>42095</v>
      </c>
      <c r="CK144" s="99">
        <v>2039.09</v>
      </c>
      <c r="CL144" t="s">
        <v>574</v>
      </c>
      <c r="CM144" t="s">
        <v>574</v>
      </c>
      <c r="CN144" t="s">
        <v>574</v>
      </c>
      <c r="CO144" t="s">
        <v>574</v>
      </c>
      <c r="CP144" t="s">
        <v>574</v>
      </c>
      <c r="CQ144" t="s">
        <v>574</v>
      </c>
      <c r="CR144" t="s">
        <v>574</v>
      </c>
      <c r="CS144" t="s">
        <v>574</v>
      </c>
      <c r="CT144" t="s">
        <v>574</v>
      </c>
      <c r="CU144" t="s">
        <v>574</v>
      </c>
      <c r="CV144" t="s">
        <v>574</v>
      </c>
      <c r="CW144" t="s">
        <v>574</v>
      </c>
      <c r="CX144" t="s">
        <v>574</v>
      </c>
      <c r="CY144" t="s">
        <v>574</v>
      </c>
      <c r="CZ144" t="s">
        <v>574</v>
      </c>
      <c r="DA144" t="s">
        <v>574</v>
      </c>
      <c r="DB144" t="s">
        <v>574</v>
      </c>
      <c r="DC144" t="s">
        <v>574</v>
      </c>
      <c r="DD144">
        <v>0</v>
      </c>
      <c r="DE144" t="s">
        <v>970</v>
      </c>
      <c r="DF144">
        <v>0</v>
      </c>
      <c r="DG144" t="s">
        <v>970</v>
      </c>
      <c r="DH144">
        <v>0</v>
      </c>
      <c r="DI144" s="99">
        <v>0</v>
      </c>
      <c r="DJ144" s="99">
        <v>0</v>
      </c>
      <c r="DK144" s="99">
        <v>0</v>
      </c>
      <c r="DL144" s="99">
        <v>0</v>
      </c>
      <c r="DM144" s="99">
        <v>0</v>
      </c>
      <c r="DN144" s="99">
        <v>0</v>
      </c>
      <c r="DO144" s="99">
        <v>0</v>
      </c>
      <c r="DP144" s="99">
        <v>0</v>
      </c>
      <c r="DT144" s="100" t="s">
        <v>46</v>
      </c>
    </row>
    <row r="145" spans="1:124" x14ac:dyDescent="0.3">
      <c r="A145" s="92">
        <v>52020144</v>
      </c>
      <c r="B145">
        <v>2020144</v>
      </c>
      <c r="C145" t="s">
        <v>1536</v>
      </c>
      <c r="D145">
        <v>3023</v>
      </c>
      <c r="E145" t="s">
        <v>1537</v>
      </c>
      <c r="F145" t="s">
        <v>1538</v>
      </c>
      <c r="G145" t="s">
        <v>1539</v>
      </c>
      <c r="H145" t="s">
        <v>590</v>
      </c>
      <c r="I145" t="s">
        <v>954</v>
      </c>
      <c r="J145" t="s">
        <v>955</v>
      </c>
      <c r="K145">
        <v>1</v>
      </c>
      <c r="L145" t="s">
        <v>956</v>
      </c>
      <c r="M145" t="s">
        <v>957</v>
      </c>
      <c r="N145" t="s">
        <v>42</v>
      </c>
      <c r="O145" t="s">
        <v>566</v>
      </c>
      <c r="P145">
        <v>0</v>
      </c>
      <c r="Q145" t="s">
        <v>27</v>
      </c>
      <c r="R145" t="s">
        <v>45</v>
      </c>
      <c r="S145" s="93" t="s">
        <v>960</v>
      </c>
      <c r="T145" t="s">
        <v>961</v>
      </c>
      <c r="U145" s="93">
        <v>35938</v>
      </c>
      <c r="V145" t="s">
        <v>27</v>
      </c>
      <c r="W145" t="s">
        <v>45</v>
      </c>
      <c r="X145">
        <v>0</v>
      </c>
      <c r="Y145">
        <v>0</v>
      </c>
      <c r="Z145" s="93">
        <v>44765</v>
      </c>
      <c r="AA145" t="s">
        <v>975</v>
      </c>
      <c r="AB145">
        <v>0</v>
      </c>
      <c r="AC145">
        <v>0</v>
      </c>
      <c r="AD145" s="103" t="s">
        <v>27</v>
      </c>
      <c r="AE145">
        <v>0</v>
      </c>
      <c r="AF145">
        <v>0</v>
      </c>
      <c r="AG145">
        <v>2</v>
      </c>
      <c r="AH145">
        <v>2</v>
      </c>
      <c r="AI145">
        <v>0</v>
      </c>
      <c r="AJ145">
        <v>0</v>
      </c>
      <c r="AK145">
        <v>0</v>
      </c>
      <c r="AL145">
        <v>0</v>
      </c>
      <c r="AM145">
        <v>5</v>
      </c>
      <c r="AN145" s="97">
        <v>6209</v>
      </c>
      <c r="AO145" t="s">
        <v>40</v>
      </c>
      <c r="AP145" t="s">
        <v>28</v>
      </c>
      <c r="AQ145" t="s">
        <v>40</v>
      </c>
      <c r="AR145" s="101">
        <v>900000</v>
      </c>
      <c r="AS145" t="s">
        <v>124</v>
      </c>
      <c r="AT145" t="s">
        <v>962</v>
      </c>
      <c r="AU145" t="s">
        <v>963</v>
      </c>
      <c r="AV145" t="s">
        <v>304</v>
      </c>
      <c r="AW145" t="s">
        <v>964</v>
      </c>
      <c r="AX145">
        <v>0</v>
      </c>
      <c r="AY145" t="s">
        <v>124</v>
      </c>
      <c r="AZ145" t="s">
        <v>962</v>
      </c>
      <c r="BA145" t="s">
        <v>965</v>
      </c>
      <c r="BB145" t="s">
        <v>966</v>
      </c>
      <c r="BC145" t="s">
        <v>28</v>
      </c>
      <c r="BD145" t="s">
        <v>40</v>
      </c>
      <c r="BE145" t="s">
        <v>28</v>
      </c>
      <c r="BF145" t="s">
        <v>40</v>
      </c>
      <c r="BG145" t="s">
        <v>28</v>
      </c>
      <c r="BH145" t="s">
        <v>40</v>
      </c>
      <c r="BI145" t="s">
        <v>28</v>
      </c>
      <c r="BJ145">
        <v>999</v>
      </c>
      <c r="BK145" t="s">
        <v>28</v>
      </c>
      <c r="BL145" t="s">
        <v>40</v>
      </c>
      <c r="BM145" t="s">
        <v>28</v>
      </c>
      <c r="BN145" t="s">
        <v>40</v>
      </c>
      <c r="BO145" t="s">
        <v>964</v>
      </c>
      <c r="BP145" t="s">
        <v>967</v>
      </c>
      <c r="BQ145" t="s">
        <v>28</v>
      </c>
      <c r="BR145" t="s">
        <v>40</v>
      </c>
      <c r="BS145" t="s">
        <v>28</v>
      </c>
      <c r="BT145" t="s">
        <v>40</v>
      </c>
      <c r="BU145" t="s">
        <v>28</v>
      </c>
      <c r="BV145" t="s">
        <v>40</v>
      </c>
      <c r="BW145" t="s">
        <v>28</v>
      </c>
      <c r="BX145" t="s">
        <v>40</v>
      </c>
      <c r="BY145" t="s">
        <v>28</v>
      </c>
      <c r="BZ145" t="s">
        <v>40</v>
      </c>
      <c r="CA145" t="s">
        <v>198</v>
      </c>
      <c r="CB145" t="s">
        <v>37</v>
      </c>
      <c r="CC145">
        <v>852</v>
      </c>
      <c r="CD145" t="s">
        <v>30</v>
      </c>
      <c r="CE145" t="s">
        <v>968</v>
      </c>
      <c r="CF145">
        <v>0</v>
      </c>
      <c r="CG145" t="s">
        <v>99</v>
      </c>
      <c r="CH145">
        <v>1</v>
      </c>
      <c r="CI145" s="99">
        <v>2716.36</v>
      </c>
      <c r="CJ145" s="93">
        <v>44765</v>
      </c>
      <c r="CK145" s="99">
        <v>2716.36</v>
      </c>
      <c r="CL145" t="s">
        <v>574</v>
      </c>
      <c r="CM145" t="s">
        <v>574</v>
      </c>
      <c r="CN145" t="s">
        <v>574</v>
      </c>
      <c r="CO145" t="s">
        <v>574</v>
      </c>
      <c r="CP145" t="s">
        <v>574</v>
      </c>
      <c r="CQ145" t="s">
        <v>574</v>
      </c>
      <c r="CR145" t="s">
        <v>574</v>
      </c>
      <c r="CS145" t="s">
        <v>574</v>
      </c>
      <c r="CT145" t="s">
        <v>574</v>
      </c>
      <c r="CU145" t="s">
        <v>574</v>
      </c>
      <c r="CV145" t="s">
        <v>574</v>
      </c>
      <c r="CW145" t="s">
        <v>574</v>
      </c>
      <c r="CX145" t="s">
        <v>574</v>
      </c>
      <c r="CY145" t="s">
        <v>574</v>
      </c>
      <c r="CZ145" t="s">
        <v>574</v>
      </c>
      <c r="DA145" t="s">
        <v>574</v>
      </c>
      <c r="DB145" t="s">
        <v>574</v>
      </c>
      <c r="DC145" t="s">
        <v>574</v>
      </c>
      <c r="DD145">
        <v>0</v>
      </c>
      <c r="DE145" t="s">
        <v>970</v>
      </c>
      <c r="DF145">
        <v>0</v>
      </c>
      <c r="DG145" t="s">
        <v>970</v>
      </c>
      <c r="DH145">
        <v>0</v>
      </c>
      <c r="DI145" s="99">
        <v>0</v>
      </c>
      <c r="DJ145" s="99">
        <v>0</v>
      </c>
      <c r="DK145" s="99">
        <v>0</v>
      </c>
      <c r="DL145" s="99">
        <v>0</v>
      </c>
      <c r="DM145" s="99">
        <v>0</v>
      </c>
      <c r="DN145" s="99">
        <v>0</v>
      </c>
      <c r="DO145" s="99">
        <v>0</v>
      </c>
      <c r="DP145" s="99">
        <v>0</v>
      </c>
      <c r="DT145" s="100" t="s">
        <v>46</v>
      </c>
    </row>
    <row r="146" spans="1:124" x14ac:dyDescent="0.3">
      <c r="A146" s="92">
        <v>52020145</v>
      </c>
      <c r="B146">
        <v>2020145</v>
      </c>
      <c r="C146" t="s">
        <v>1540</v>
      </c>
      <c r="D146">
        <v>2254</v>
      </c>
      <c r="E146" t="s">
        <v>1541</v>
      </c>
      <c r="F146" t="s">
        <v>1542</v>
      </c>
      <c r="G146" t="s">
        <v>1543</v>
      </c>
      <c r="H146" t="s">
        <v>590</v>
      </c>
      <c r="I146" t="s">
        <v>954</v>
      </c>
      <c r="J146" t="s">
        <v>955</v>
      </c>
      <c r="K146">
        <v>1</v>
      </c>
      <c r="L146" t="s">
        <v>956</v>
      </c>
      <c r="M146" t="s">
        <v>957</v>
      </c>
      <c r="N146" t="s">
        <v>42</v>
      </c>
      <c r="O146" t="s">
        <v>566</v>
      </c>
      <c r="P146">
        <v>0</v>
      </c>
      <c r="Q146" t="s">
        <v>27</v>
      </c>
      <c r="R146" t="s">
        <v>45</v>
      </c>
      <c r="S146" s="93" t="s">
        <v>960</v>
      </c>
      <c r="T146" t="s">
        <v>961</v>
      </c>
      <c r="U146" s="93">
        <v>25774</v>
      </c>
      <c r="V146" t="s">
        <v>27</v>
      </c>
      <c r="W146" t="s">
        <v>45</v>
      </c>
      <c r="X146">
        <v>0</v>
      </c>
      <c r="Y146">
        <v>0</v>
      </c>
      <c r="Z146" s="93">
        <v>42988</v>
      </c>
      <c r="AA146">
        <v>1000</v>
      </c>
      <c r="AB146">
        <v>1000</v>
      </c>
      <c r="AC146">
        <v>0</v>
      </c>
      <c r="AD146" s="103" t="s">
        <v>27</v>
      </c>
      <c r="AE146">
        <v>0</v>
      </c>
      <c r="AF146">
        <v>0</v>
      </c>
      <c r="AG146">
        <v>1</v>
      </c>
      <c r="AH146">
        <v>1</v>
      </c>
      <c r="AI146">
        <v>1</v>
      </c>
      <c r="AJ146">
        <v>1</v>
      </c>
      <c r="AK146">
        <v>0</v>
      </c>
      <c r="AL146">
        <v>1</v>
      </c>
      <c r="AM146">
        <v>5</v>
      </c>
      <c r="AN146" s="97">
        <v>216</v>
      </c>
      <c r="AO146" t="s">
        <v>40</v>
      </c>
      <c r="AP146" t="s">
        <v>28</v>
      </c>
      <c r="AQ146" t="s">
        <v>40</v>
      </c>
      <c r="AR146" s="101">
        <v>1500000</v>
      </c>
      <c r="AS146" t="s">
        <v>124</v>
      </c>
      <c r="AT146" t="s">
        <v>962</v>
      </c>
      <c r="AU146" t="s">
        <v>963</v>
      </c>
      <c r="AV146" t="s">
        <v>304</v>
      </c>
      <c r="AW146" t="s">
        <v>964</v>
      </c>
      <c r="AX146">
        <v>0</v>
      </c>
      <c r="AY146" t="s">
        <v>124</v>
      </c>
      <c r="AZ146" t="s">
        <v>962</v>
      </c>
      <c r="BA146" t="s">
        <v>965</v>
      </c>
      <c r="BB146" t="s">
        <v>966</v>
      </c>
      <c r="BC146" t="s">
        <v>28</v>
      </c>
      <c r="BD146" t="s">
        <v>40</v>
      </c>
      <c r="BE146" t="s">
        <v>28</v>
      </c>
      <c r="BF146" t="s">
        <v>40</v>
      </c>
      <c r="BG146" t="s">
        <v>28</v>
      </c>
      <c r="BH146" t="s">
        <v>40</v>
      </c>
      <c r="BI146" t="s">
        <v>28</v>
      </c>
      <c r="BJ146">
        <v>999</v>
      </c>
      <c r="BK146" t="s">
        <v>28</v>
      </c>
      <c r="BL146" t="s">
        <v>40</v>
      </c>
      <c r="BM146" t="s">
        <v>28</v>
      </c>
      <c r="BN146" t="s">
        <v>40</v>
      </c>
      <c r="BO146" t="s">
        <v>964</v>
      </c>
      <c r="BP146" t="s">
        <v>967</v>
      </c>
      <c r="BQ146" t="s">
        <v>28</v>
      </c>
      <c r="BR146" t="s">
        <v>40</v>
      </c>
      <c r="BS146" t="s">
        <v>28</v>
      </c>
      <c r="BT146" t="s">
        <v>40</v>
      </c>
      <c r="BU146" t="s">
        <v>28</v>
      </c>
      <c r="BV146" t="s">
        <v>40</v>
      </c>
      <c r="BW146" t="s">
        <v>28</v>
      </c>
      <c r="BX146" t="s">
        <v>40</v>
      </c>
      <c r="BY146" t="s">
        <v>28</v>
      </c>
      <c r="BZ146" t="s">
        <v>40</v>
      </c>
      <c r="CA146" t="s">
        <v>198</v>
      </c>
      <c r="CB146" t="s">
        <v>37</v>
      </c>
      <c r="CC146">
        <v>920</v>
      </c>
      <c r="CD146" t="s">
        <v>30</v>
      </c>
      <c r="CE146" t="s">
        <v>968</v>
      </c>
      <c r="CF146">
        <v>0</v>
      </c>
      <c r="CG146" t="s">
        <v>99</v>
      </c>
      <c r="CH146">
        <v>1</v>
      </c>
      <c r="CI146" s="99">
        <v>1834.55</v>
      </c>
      <c r="CJ146" s="93">
        <v>42988</v>
      </c>
      <c r="CK146" s="99">
        <v>1834.55</v>
      </c>
      <c r="CL146" t="s">
        <v>574</v>
      </c>
      <c r="CM146" t="s">
        <v>574</v>
      </c>
      <c r="CN146" t="s">
        <v>574</v>
      </c>
      <c r="CO146" t="s">
        <v>574</v>
      </c>
      <c r="CP146" t="s">
        <v>574</v>
      </c>
      <c r="CQ146" t="s">
        <v>574</v>
      </c>
      <c r="CR146" t="s">
        <v>574</v>
      </c>
      <c r="CS146" t="s">
        <v>574</v>
      </c>
      <c r="CT146" t="s">
        <v>574</v>
      </c>
      <c r="CU146" t="s">
        <v>574</v>
      </c>
      <c r="CV146" t="s">
        <v>574</v>
      </c>
      <c r="CW146" t="s">
        <v>574</v>
      </c>
      <c r="CX146" t="s">
        <v>574</v>
      </c>
      <c r="CY146" t="s">
        <v>574</v>
      </c>
      <c r="CZ146" t="s">
        <v>574</v>
      </c>
      <c r="DA146" t="s">
        <v>574</v>
      </c>
      <c r="DB146" t="s">
        <v>574</v>
      </c>
      <c r="DC146" t="s">
        <v>574</v>
      </c>
      <c r="DD146">
        <v>0</v>
      </c>
      <c r="DE146" t="s">
        <v>970</v>
      </c>
      <c r="DF146">
        <v>0</v>
      </c>
      <c r="DG146" t="s">
        <v>970</v>
      </c>
      <c r="DH146">
        <v>0</v>
      </c>
      <c r="DI146" s="99">
        <v>0</v>
      </c>
      <c r="DJ146" s="99">
        <v>0</v>
      </c>
      <c r="DK146" s="99">
        <v>0</v>
      </c>
      <c r="DL146" s="99">
        <v>0</v>
      </c>
      <c r="DM146" s="99">
        <v>0</v>
      </c>
      <c r="DN146" s="99">
        <v>0</v>
      </c>
      <c r="DO146" s="99">
        <v>0</v>
      </c>
      <c r="DP146" s="99">
        <v>0</v>
      </c>
      <c r="DT146" s="100" t="s">
        <v>46</v>
      </c>
    </row>
    <row r="147" spans="1:124" x14ac:dyDescent="0.3">
      <c r="A147" s="92">
        <v>52020146</v>
      </c>
      <c r="B147">
        <v>2020146</v>
      </c>
      <c r="C147" t="s">
        <v>1544</v>
      </c>
      <c r="D147">
        <v>2066</v>
      </c>
      <c r="E147" t="s">
        <v>1545</v>
      </c>
      <c r="F147" t="s">
        <v>1546</v>
      </c>
      <c r="G147" t="s">
        <v>1547</v>
      </c>
      <c r="H147" t="s">
        <v>590</v>
      </c>
      <c r="I147" t="s">
        <v>954</v>
      </c>
      <c r="J147" t="s">
        <v>955</v>
      </c>
      <c r="K147">
        <v>1</v>
      </c>
      <c r="L147" t="s">
        <v>956</v>
      </c>
      <c r="M147" t="s">
        <v>957</v>
      </c>
      <c r="N147" t="s">
        <v>958</v>
      </c>
      <c r="O147" t="s">
        <v>959</v>
      </c>
      <c r="P147">
        <v>0</v>
      </c>
      <c r="Q147" t="s">
        <v>27</v>
      </c>
      <c r="R147" t="s">
        <v>45</v>
      </c>
      <c r="S147" s="93" t="s">
        <v>960</v>
      </c>
      <c r="T147" t="s">
        <v>961</v>
      </c>
      <c r="U147" s="93">
        <v>13001</v>
      </c>
      <c r="V147" t="s">
        <v>25</v>
      </c>
      <c r="W147" t="s">
        <v>46</v>
      </c>
      <c r="X147">
        <v>0</v>
      </c>
      <c r="Y147">
        <v>0</v>
      </c>
      <c r="Z147" s="93">
        <v>43015</v>
      </c>
      <c r="AA147">
        <v>1000</v>
      </c>
      <c r="AB147">
        <v>1000</v>
      </c>
      <c r="AC147">
        <v>0</v>
      </c>
      <c r="AD147" s="103" t="s">
        <v>27</v>
      </c>
      <c r="AE147">
        <v>0</v>
      </c>
      <c r="AF147">
        <v>0</v>
      </c>
      <c r="AG147">
        <v>0</v>
      </c>
      <c r="AH147">
        <v>0</v>
      </c>
      <c r="AI147">
        <v>1</v>
      </c>
      <c r="AJ147">
        <v>1</v>
      </c>
      <c r="AK147">
        <v>0</v>
      </c>
      <c r="AL147">
        <v>1</v>
      </c>
      <c r="AM147">
        <v>5</v>
      </c>
      <c r="AN147" s="97">
        <v>8550</v>
      </c>
      <c r="AO147" t="s">
        <v>40</v>
      </c>
      <c r="AP147" t="s">
        <v>28</v>
      </c>
      <c r="AQ147" t="s">
        <v>40</v>
      </c>
      <c r="AR147" s="101">
        <v>1000000</v>
      </c>
      <c r="AS147" t="s">
        <v>151</v>
      </c>
      <c r="AT147" t="s">
        <v>1040</v>
      </c>
      <c r="AU147" t="s">
        <v>963</v>
      </c>
      <c r="AV147" t="s">
        <v>304</v>
      </c>
      <c r="AW147" t="s">
        <v>964</v>
      </c>
      <c r="AX147">
        <v>0</v>
      </c>
      <c r="AY147" t="s">
        <v>124</v>
      </c>
      <c r="AZ147" t="s">
        <v>962</v>
      </c>
      <c r="BA147" t="s">
        <v>965</v>
      </c>
      <c r="BB147" t="s">
        <v>966</v>
      </c>
      <c r="BC147" t="s">
        <v>28</v>
      </c>
      <c r="BD147" t="s">
        <v>40</v>
      </c>
      <c r="BE147" t="s">
        <v>28</v>
      </c>
      <c r="BF147" t="s">
        <v>40</v>
      </c>
      <c r="BG147" t="s">
        <v>28</v>
      </c>
      <c r="BH147" t="s">
        <v>40</v>
      </c>
      <c r="BI147" t="s">
        <v>28</v>
      </c>
      <c r="BJ147">
        <v>999</v>
      </c>
      <c r="BK147" t="s">
        <v>28</v>
      </c>
      <c r="BL147" t="s">
        <v>40</v>
      </c>
      <c r="BM147" t="s">
        <v>28</v>
      </c>
      <c r="BN147" t="s">
        <v>40</v>
      </c>
      <c r="BO147" t="s">
        <v>964</v>
      </c>
      <c r="BP147" t="s">
        <v>967</v>
      </c>
      <c r="BQ147" t="s">
        <v>28</v>
      </c>
      <c r="BR147" t="s">
        <v>40</v>
      </c>
      <c r="BS147" t="s">
        <v>28</v>
      </c>
      <c r="BT147" t="s">
        <v>40</v>
      </c>
      <c r="BU147" t="s">
        <v>28</v>
      </c>
      <c r="BV147" t="s">
        <v>40</v>
      </c>
      <c r="BW147" t="s">
        <v>28</v>
      </c>
      <c r="BX147" t="s">
        <v>40</v>
      </c>
      <c r="BY147" t="s">
        <v>28</v>
      </c>
      <c r="BZ147" t="s">
        <v>40</v>
      </c>
      <c r="CA147" t="s">
        <v>198</v>
      </c>
      <c r="CB147" t="s">
        <v>37</v>
      </c>
      <c r="CC147">
        <v>921</v>
      </c>
      <c r="CD147" t="s">
        <v>30</v>
      </c>
      <c r="CE147" t="s">
        <v>968</v>
      </c>
      <c r="CF147">
        <v>0</v>
      </c>
      <c r="CG147" t="s">
        <v>99</v>
      </c>
      <c r="CH147">
        <v>1</v>
      </c>
      <c r="CI147" s="99">
        <v>2656.36</v>
      </c>
      <c r="CJ147" s="93">
        <v>43015</v>
      </c>
      <c r="CK147" s="99">
        <v>2656.36</v>
      </c>
      <c r="CL147" t="s">
        <v>574</v>
      </c>
      <c r="CM147" t="s">
        <v>574</v>
      </c>
      <c r="CN147" t="s">
        <v>574</v>
      </c>
      <c r="CO147" t="s">
        <v>574</v>
      </c>
      <c r="CP147" t="s">
        <v>574</v>
      </c>
      <c r="CQ147" t="s">
        <v>574</v>
      </c>
      <c r="CR147" t="s">
        <v>574</v>
      </c>
      <c r="CS147" t="s">
        <v>574</v>
      </c>
      <c r="CT147" t="s">
        <v>574</v>
      </c>
      <c r="CU147" t="s">
        <v>574</v>
      </c>
      <c r="CV147" t="s">
        <v>574</v>
      </c>
      <c r="CW147" t="s">
        <v>574</v>
      </c>
      <c r="CX147" t="s">
        <v>574</v>
      </c>
      <c r="CY147" t="s">
        <v>574</v>
      </c>
      <c r="CZ147" t="s">
        <v>574</v>
      </c>
      <c r="DA147" t="s">
        <v>574</v>
      </c>
      <c r="DB147" t="s">
        <v>574</v>
      </c>
      <c r="DC147" t="s">
        <v>574</v>
      </c>
      <c r="DD147">
        <v>0</v>
      </c>
      <c r="DE147" t="s">
        <v>970</v>
      </c>
      <c r="DF147">
        <v>0</v>
      </c>
      <c r="DG147" t="s">
        <v>970</v>
      </c>
      <c r="DH147">
        <v>0</v>
      </c>
      <c r="DI147" s="99">
        <v>0</v>
      </c>
      <c r="DJ147" s="99">
        <v>0</v>
      </c>
      <c r="DK147" s="99">
        <v>0</v>
      </c>
      <c r="DL147" s="99">
        <v>0</v>
      </c>
      <c r="DM147" s="99">
        <v>0</v>
      </c>
      <c r="DN147" s="99">
        <v>0</v>
      </c>
      <c r="DO147" s="99">
        <v>0</v>
      </c>
      <c r="DP147" s="99">
        <v>0</v>
      </c>
      <c r="DT147" s="100" t="s">
        <v>46</v>
      </c>
    </row>
    <row r="148" spans="1:124" x14ac:dyDescent="0.3">
      <c r="A148" s="92">
        <v>52020147</v>
      </c>
      <c r="B148">
        <v>2020147</v>
      </c>
      <c r="C148" t="s">
        <v>1548</v>
      </c>
      <c r="D148">
        <v>2475</v>
      </c>
      <c r="E148" t="s">
        <v>1549</v>
      </c>
      <c r="F148" t="s">
        <v>1550</v>
      </c>
      <c r="G148" t="s">
        <v>1551</v>
      </c>
      <c r="H148" t="s">
        <v>590</v>
      </c>
      <c r="I148" t="s">
        <v>954</v>
      </c>
      <c r="J148" t="s">
        <v>955</v>
      </c>
      <c r="K148">
        <v>1</v>
      </c>
      <c r="L148" t="s">
        <v>956</v>
      </c>
      <c r="M148" t="s">
        <v>957</v>
      </c>
      <c r="N148" t="s">
        <v>42</v>
      </c>
      <c r="O148" t="s">
        <v>566</v>
      </c>
      <c r="P148">
        <v>0</v>
      </c>
      <c r="Q148" t="s">
        <v>27</v>
      </c>
      <c r="R148" t="s">
        <v>45</v>
      </c>
      <c r="S148" s="93" t="s">
        <v>960</v>
      </c>
      <c r="T148" t="s">
        <v>961</v>
      </c>
      <c r="U148" s="93">
        <v>29690</v>
      </c>
      <c r="V148" t="s">
        <v>27</v>
      </c>
      <c r="W148" t="s">
        <v>45</v>
      </c>
      <c r="X148">
        <v>0</v>
      </c>
      <c r="Y148">
        <v>0</v>
      </c>
      <c r="Z148" s="93">
        <v>43014</v>
      </c>
      <c r="AA148">
        <v>1000</v>
      </c>
      <c r="AB148">
        <v>1000</v>
      </c>
      <c r="AC148">
        <v>0</v>
      </c>
      <c r="AD148" s="103" t="s">
        <v>27</v>
      </c>
      <c r="AE148">
        <v>0</v>
      </c>
      <c r="AF148">
        <v>0</v>
      </c>
      <c r="AG148">
        <v>1</v>
      </c>
      <c r="AH148">
        <v>1</v>
      </c>
      <c r="AI148">
        <v>1</v>
      </c>
      <c r="AJ148">
        <v>1</v>
      </c>
      <c r="AK148">
        <v>0</v>
      </c>
      <c r="AL148">
        <v>1</v>
      </c>
      <c r="AM148">
        <v>5</v>
      </c>
      <c r="AN148" s="97">
        <v>5671</v>
      </c>
      <c r="AO148" t="s">
        <v>40</v>
      </c>
      <c r="AP148" t="s">
        <v>28</v>
      </c>
      <c r="AQ148" t="s">
        <v>40</v>
      </c>
      <c r="AR148" s="101">
        <v>1400000</v>
      </c>
      <c r="AS148" t="s">
        <v>119</v>
      </c>
      <c r="AT148" t="s">
        <v>1045</v>
      </c>
      <c r="AU148" t="s">
        <v>963</v>
      </c>
      <c r="AV148" t="s">
        <v>304</v>
      </c>
      <c r="AW148" t="s">
        <v>964</v>
      </c>
      <c r="AX148">
        <v>0</v>
      </c>
      <c r="AY148" t="s">
        <v>124</v>
      </c>
      <c r="AZ148" t="s">
        <v>962</v>
      </c>
      <c r="BA148" t="s">
        <v>1108</v>
      </c>
      <c r="BB148" t="s">
        <v>1109</v>
      </c>
      <c r="BC148" t="s">
        <v>28</v>
      </c>
      <c r="BD148" t="s">
        <v>40</v>
      </c>
      <c r="BE148" t="s">
        <v>28</v>
      </c>
      <c r="BF148" t="s">
        <v>40</v>
      </c>
      <c r="BG148" t="s">
        <v>28</v>
      </c>
      <c r="BH148" t="s">
        <v>40</v>
      </c>
      <c r="BI148" t="s">
        <v>28</v>
      </c>
      <c r="BJ148">
        <v>999</v>
      </c>
      <c r="BK148" t="s">
        <v>28</v>
      </c>
      <c r="BL148" t="s">
        <v>40</v>
      </c>
      <c r="BM148" t="s">
        <v>28</v>
      </c>
      <c r="BN148" t="s">
        <v>40</v>
      </c>
      <c r="BO148" t="s">
        <v>964</v>
      </c>
      <c r="BP148" t="s">
        <v>967</v>
      </c>
      <c r="BQ148" t="s">
        <v>28</v>
      </c>
      <c r="BR148" t="s">
        <v>40</v>
      </c>
      <c r="BS148" t="s">
        <v>28</v>
      </c>
      <c r="BT148" t="s">
        <v>40</v>
      </c>
      <c r="BU148" t="s">
        <v>28</v>
      </c>
      <c r="BV148" t="s">
        <v>40</v>
      </c>
      <c r="BW148" t="s">
        <v>28</v>
      </c>
      <c r="BX148" t="s">
        <v>40</v>
      </c>
      <c r="BY148" t="s">
        <v>28</v>
      </c>
      <c r="BZ148" t="s">
        <v>40</v>
      </c>
      <c r="CA148" t="s">
        <v>198</v>
      </c>
      <c r="CB148" t="s">
        <v>37</v>
      </c>
      <c r="CC148">
        <v>833</v>
      </c>
      <c r="CD148" t="s">
        <v>30</v>
      </c>
      <c r="CE148" t="s">
        <v>968</v>
      </c>
      <c r="CF148">
        <v>0</v>
      </c>
      <c r="CG148" t="s">
        <v>99</v>
      </c>
      <c r="CH148">
        <v>1</v>
      </c>
      <c r="CI148" s="99">
        <v>1341.82</v>
      </c>
      <c r="CJ148" s="93">
        <v>43014</v>
      </c>
      <c r="CK148" s="99">
        <v>1341.82</v>
      </c>
      <c r="CL148" t="s">
        <v>574</v>
      </c>
      <c r="CM148" t="s">
        <v>574</v>
      </c>
      <c r="CN148" t="s">
        <v>574</v>
      </c>
      <c r="CO148" t="s">
        <v>574</v>
      </c>
      <c r="CP148" t="s">
        <v>574</v>
      </c>
      <c r="CQ148" t="s">
        <v>574</v>
      </c>
      <c r="CR148" t="s">
        <v>574</v>
      </c>
      <c r="CS148" t="s">
        <v>574</v>
      </c>
      <c r="CT148" t="s">
        <v>574</v>
      </c>
      <c r="CU148" t="s">
        <v>574</v>
      </c>
      <c r="CV148" t="s">
        <v>574</v>
      </c>
      <c r="CW148" t="s">
        <v>574</v>
      </c>
      <c r="CX148" t="s">
        <v>574</v>
      </c>
      <c r="CY148" t="s">
        <v>574</v>
      </c>
      <c r="CZ148" t="s">
        <v>574</v>
      </c>
      <c r="DA148" t="s">
        <v>574</v>
      </c>
      <c r="DB148" t="s">
        <v>574</v>
      </c>
      <c r="DC148" t="s">
        <v>574</v>
      </c>
      <c r="DD148">
        <v>0</v>
      </c>
      <c r="DE148" t="s">
        <v>970</v>
      </c>
      <c r="DF148">
        <v>0</v>
      </c>
      <c r="DG148" t="s">
        <v>970</v>
      </c>
      <c r="DH148">
        <v>0</v>
      </c>
      <c r="DI148" s="99">
        <v>0</v>
      </c>
      <c r="DJ148" s="99">
        <v>0</v>
      </c>
      <c r="DK148" s="99">
        <v>0</v>
      </c>
      <c r="DL148" s="99">
        <v>0</v>
      </c>
      <c r="DM148" s="99">
        <v>0</v>
      </c>
      <c r="DN148" s="99">
        <v>0</v>
      </c>
      <c r="DO148" s="99">
        <v>0</v>
      </c>
      <c r="DP148" s="99">
        <v>0</v>
      </c>
      <c r="DT148" s="100" t="s">
        <v>46</v>
      </c>
    </row>
    <row r="149" spans="1:124" x14ac:dyDescent="0.3">
      <c r="A149" s="92">
        <v>52020148</v>
      </c>
      <c r="B149">
        <v>2020148</v>
      </c>
      <c r="C149" t="s">
        <v>1552</v>
      </c>
      <c r="D149">
        <v>2532</v>
      </c>
      <c r="E149" t="s">
        <v>1553</v>
      </c>
      <c r="F149" t="s">
        <v>1554</v>
      </c>
      <c r="G149" t="s">
        <v>1555</v>
      </c>
      <c r="H149" t="s">
        <v>590</v>
      </c>
      <c r="I149" t="s">
        <v>954</v>
      </c>
      <c r="J149" t="s">
        <v>955</v>
      </c>
      <c r="K149">
        <v>1</v>
      </c>
      <c r="L149" t="s">
        <v>956</v>
      </c>
      <c r="M149" t="s">
        <v>957</v>
      </c>
      <c r="N149" t="s">
        <v>958</v>
      </c>
      <c r="O149" t="s">
        <v>959</v>
      </c>
      <c r="P149">
        <v>0</v>
      </c>
      <c r="Q149" t="s">
        <v>27</v>
      </c>
      <c r="R149" t="s">
        <v>45</v>
      </c>
      <c r="S149" s="93" t="s">
        <v>960</v>
      </c>
      <c r="T149" t="s">
        <v>961</v>
      </c>
      <c r="U149" s="93">
        <v>35109</v>
      </c>
      <c r="V149" t="s">
        <v>27</v>
      </c>
      <c r="W149" t="s">
        <v>45</v>
      </c>
      <c r="X149">
        <v>0</v>
      </c>
      <c r="Y149">
        <v>0</v>
      </c>
      <c r="Z149" s="93">
        <v>43639</v>
      </c>
      <c r="AA149">
        <v>1000</v>
      </c>
      <c r="AB149">
        <v>1000</v>
      </c>
      <c r="AC149">
        <v>0</v>
      </c>
      <c r="AD149" s="103" t="s">
        <v>27</v>
      </c>
      <c r="AE149">
        <v>0</v>
      </c>
      <c r="AF149">
        <v>0</v>
      </c>
      <c r="AG149">
        <v>2</v>
      </c>
      <c r="AH149">
        <v>2</v>
      </c>
      <c r="AI149">
        <v>1</v>
      </c>
      <c r="AJ149">
        <v>1</v>
      </c>
      <c r="AK149">
        <v>0</v>
      </c>
      <c r="AL149">
        <v>0</v>
      </c>
      <c r="AM149">
        <v>5</v>
      </c>
      <c r="AN149" s="97">
        <v>4739</v>
      </c>
      <c r="AO149" t="s">
        <v>40</v>
      </c>
      <c r="AP149" t="s">
        <v>28</v>
      </c>
      <c r="AQ149" t="s">
        <v>40</v>
      </c>
      <c r="AR149" s="101">
        <v>2500000</v>
      </c>
      <c r="AS149" t="s">
        <v>1050</v>
      </c>
      <c r="AT149" t="s">
        <v>40</v>
      </c>
      <c r="AU149" t="s">
        <v>963</v>
      </c>
      <c r="AV149" t="s">
        <v>304</v>
      </c>
      <c r="AW149" t="s">
        <v>964</v>
      </c>
      <c r="AX149">
        <v>0</v>
      </c>
      <c r="AY149" t="s">
        <v>128</v>
      </c>
      <c r="AZ149" t="s">
        <v>1084</v>
      </c>
      <c r="BA149" t="s">
        <v>965</v>
      </c>
      <c r="BB149" t="s">
        <v>966</v>
      </c>
      <c r="BC149" t="s">
        <v>28</v>
      </c>
      <c r="BD149" t="s">
        <v>40</v>
      </c>
      <c r="BE149" t="s">
        <v>28</v>
      </c>
      <c r="BF149" t="s">
        <v>40</v>
      </c>
      <c r="BG149" t="s">
        <v>28</v>
      </c>
      <c r="BH149" t="s">
        <v>40</v>
      </c>
      <c r="BI149" t="s">
        <v>28</v>
      </c>
      <c r="BJ149">
        <v>999</v>
      </c>
      <c r="BK149" t="s">
        <v>28</v>
      </c>
      <c r="BL149" t="s">
        <v>40</v>
      </c>
      <c r="BM149" t="s">
        <v>28</v>
      </c>
      <c r="BN149" t="s">
        <v>40</v>
      </c>
      <c r="BO149" t="s">
        <v>964</v>
      </c>
      <c r="BP149" t="s">
        <v>967</v>
      </c>
      <c r="BQ149" t="s">
        <v>28</v>
      </c>
      <c r="BR149" t="s">
        <v>40</v>
      </c>
      <c r="BS149" t="s">
        <v>28</v>
      </c>
      <c r="BT149" t="s">
        <v>40</v>
      </c>
      <c r="BU149" t="s">
        <v>28</v>
      </c>
      <c r="BV149" t="s">
        <v>40</v>
      </c>
      <c r="BW149" t="s">
        <v>28</v>
      </c>
      <c r="BX149" t="s">
        <v>40</v>
      </c>
      <c r="BY149" t="s">
        <v>28</v>
      </c>
      <c r="BZ149" t="s">
        <v>40</v>
      </c>
      <c r="CA149" t="s">
        <v>198</v>
      </c>
      <c r="CB149" t="s">
        <v>37</v>
      </c>
      <c r="CC149">
        <v>850</v>
      </c>
      <c r="CD149" t="s">
        <v>30</v>
      </c>
      <c r="CE149" t="s">
        <v>968</v>
      </c>
      <c r="CF149">
        <v>0</v>
      </c>
      <c r="CG149" t="s">
        <v>99</v>
      </c>
      <c r="CH149">
        <v>1</v>
      </c>
      <c r="CI149" s="99">
        <v>794.55</v>
      </c>
      <c r="CJ149" s="93">
        <v>43639</v>
      </c>
      <c r="CK149" s="99">
        <v>794.55</v>
      </c>
      <c r="CL149" t="s">
        <v>574</v>
      </c>
      <c r="CM149" t="s">
        <v>574</v>
      </c>
      <c r="CN149" t="s">
        <v>53</v>
      </c>
      <c r="CO149" t="s">
        <v>920</v>
      </c>
      <c r="CP149" t="s">
        <v>574</v>
      </c>
      <c r="CQ149" t="s">
        <v>574</v>
      </c>
      <c r="CR149" t="s">
        <v>969</v>
      </c>
      <c r="CS149" t="s">
        <v>924</v>
      </c>
      <c r="CT149" t="s">
        <v>574</v>
      </c>
      <c r="CU149" t="s">
        <v>574</v>
      </c>
      <c r="CV149" t="s">
        <v>574</v>
      </c>
      <c r="CW149" t="s">
        <v>574</v>
      </c>
      <c r="CX149" t="s">
        <v>574</v>
      </c>
      <c r="CY149" t="s">
        <v>574</v>
      </c>
      <c r="CZ149" t="s">
        <v>830</v>
      </c>
      <c r="DA149" t="s">
        <v>932</v>
      </c>
      <c r="DB149" t="s">
        <v>574</v>
      </c>
      <c r="DC149" t="s">
        <v>574</v>
      </c>
      <c r="DD149">
        <v>0</v>
      </c>
      <c r="DE149">
        <v>250000</v>
      </c>
      <c r="DF149">
        <v>250000</v>
      </c>
      <c r="DG149" t="s">
        <v>970</v>
      </c>
      <c r="DH149">
        <v>0</v>
      </c>
      <c r="DI149" s="99">
        <v>150</v>
      </c>
      <c r="DJ149" s="99">
        <v>0</v>
      </c>
      <c r="DK149" s="99">
        <v>0</v>
      </c>
      <c r="DL149" s="99">
        <v>200</v>
      </c>
      <c r="DM149" s="99">
        <v>0</v>
      </c>
      <c r="DN149" s="99">
        <v>0</v>
      </c>
      <c r="DO149" s="99">
        <v>100</v>
      </c>
      <c r="DP149" s="99">
        <v>0</v>
      </c>
      <c r="DT149" s="100" t="s">
        <v>46</v>
      </c>
    </row>
    <row r="150" spans="1:124" x14ac:dyDescent="0.3">
      <c r="A150" s="92">
        <v>52020149</v>
      </c>
      <c r="B150">
        <v>2020149</v>
      </c>
      <c r="C150" t="s">
        <v>1556</v>
      </c>
      <c r="D150">
        <v>2593</v>
      </c>
      <c r="E150" t="s">
        <v>1557</v>
      </c>
      <c r="F150" t="s">
        <v>1558</v>
      </c>
      <c r="G150" t="s">
        <v>1559</v>
      </c>
      <c r="H150" t="s">
        <v>590</v>
      </c>
      <c r="I150" t="s">
        <v>954</v>
      </c>
      <c r="J150" t="s">
        <v>955</v>
      </c>
      <c r="K150">
        <v>1</v>
      </c>
      <c r="L150" t="s">
        <v>956</v>
      </c>
      <c r="M150" t="s">
        <v>957</v>
      </c>
      <c r="N150" t="s">
        <v>958</v>
      </c>
      <c r="O150" t="s">
        <v>959</v>
      </c>
      <c r="P150">
        <v>0</v>
      </c>
      <c r="Q150" t="s">
        <v>27</v>
      </c>
      <c r="R150" t="s">
        <v>45</v>
      </c>
      <c r="S150" s="93" t="s">
        <v>960</v>
      </c>
      <c r="T150" t="s">
        <v>961</v>
      </c>
      <c r="U150" s="93">
        <v>21377</v>
      </c>
      <c r="V150" t="s">
        <v>25</v>
      </c>
      <c r="W150" t="s">
        <v>46</v>
      </c>
      <c r="X150">
        <v>0</v>
      </c>
      <c r="Y150">
        <v>0</v>
      </c>
      <c r="Z150" s="93">
        <v>44814</v>
      </c>
      <c r="AA150" t="s">
        <v>975</v>
      </c>
      <c r="AB150">
        <v>0</v>
      </c>
      <c r="AC150">
        <v>0</v>
      </c>
      <c r="AD150" s="103" t="s">
        <v>27</v>
      </c>
      <c r="AE150">
        <v>0</v>
      </c>
      <c r="AF150">
        <v>0</v>
      </c>
      <c r="AG150">
        <v>2</v>
      </c>
      <c r="AH150">
        <v>2</v>
      </c>
      <c r="AI150">
        <v>1</v>
      </c>
      <c r="AJ150">
        <v>1</v>
      </c>
      <c r="AK150">
        <v>0</v>
      </c>
      <c r="AL150">
        <v>0</v>
      </c>
      <c r="AM150">
        <v>5</v>
      </c>
      <c r="AN150" s="97">
        <v>9338</v>
      </c>
      <c r="AO150" t="s">
        <v>40</v>
      </c>
      <c r="AP150" t="s">
        <v>28</v>
      </c>
      <c r="AQ150" t="s">
        <v>40</v>
      </c>
      <c r="AR150" s="101">
        <v>1700000</v>
      </c>
      <c r="AS150" t="s">
        <v>124</v>
      </c>
      <c r="AT150" t="s">
        <v>962</v>
      </c>
      <c r="AU150" t="s">
        <v>963</v>
      </c>
      <c r="AV150" t="s">
        <v>304</v>
      </c>
      <c r="AW150" t="s">
        <v>964</v>
      </c>
      <c r="AX150">
        <v>0</v>
      </c>
      <c r="AY150" t="s">
        <v>119</v>
      </c>
      <c r="AZ150" t="s">
        <v>1045</v>
      </c>
      <c r="BA150" t="s">
        <v>70</v>
      </c>
      <c r="BB150" t="s">
        <v>1116</v>
      </c>
      <c r="BC150" t="s">
        <v>28</v>
      </c>
      <c r="BD150" t="s">
        <v>40</v>
      </c>
      <c r="BE150" t="s">
        <v>28</v>
      </c>
      <c r="BF150" t="s">
        <v>40</v>
      </c>
      <c r="BG150" t="s">
        <v>28</v>
      </c>
      <c r="BH150" t="s">
        <v>40</v>
      </c>
      <c r="BI150" t="s">
        <v>28</v>
      </c>
      <c r="BJ150">
        <v>999</v>
      </c>
      <c r="BK150" t="s">
        <v>28</v>
      </c>
      <c r="BL150" t="s">
        <v>40</v>
      </c>
      <c r="BM150" t="s">
        <v>28</v>
      </c>
      <c r="BN150" t="s">
        <v>40</v>
      </c>
      <c r="BO150" t="s">
        <v>964</v>
      </c>
      <c r="BP150" t="s">
        <v>967</v>
      </c>
      <c r="BQ150" t="s">
        <v>28</v>
      </c>
      <c r="BR150" t="s">
        <v>40</v>
      </c>
      <c r="BS150" t="s">
        <v>28</v>
      </c>
      <c r="BT150" t="s">
        <v>40</v>
      </c>
      <c r="BU150" t="s">
        <v>28</v>
      </c>
      <c r="BV150" t="s">
        <v>40</v>
      </c>
      <c r="BW150" t="s">
        <v>28</v>
      </c>
      <c r="BX150" t="s">
        <v>40</v>
      </c>
      <c r="BY150" t="s">
        <v>28</v>
      </c>
      <c r="BZ150" t="s">
        <v>40</v>
      </c>
      <c r="CA150" t="s">
        <v>198</v>
      </c>
      <c r="CB150" t="s">
        <v>37</v>
      </c>
      <c r="CC150">
        <v>833</v>
      </c>
      <c r="CD150" t="s">
        <v>30</v>
      </c>
      <c r="CE150" t="s">
        <v>968</v>
      </c>
      <c r="CF150">
        <v>0</v>
      </c>
      <c r="CG150" t="s">
        <v>99</v>
      </c>
      <c r="CH150">
        <v>1</v>
      </c>
      <c r="CI150" s="99">
        <v>1063.6400000000001</v>
      </c>
      <c r="CJ150" s="93">
        <v>44814</v>
      </c>
      <c r="CK150" s="99">
        <v>1063.6400000000001</v>
      </c>
      <c r="CL150" t="s">
        <v>574</v>
      </c>
      <c r="CM150" t="s">
        <v>574</v>
      </c>
      <c r="CN150" t="s">
        <v>574</v>
      </c>
      <c r="CO150" t="s">
        <v>574</v>
      </c>
      <c r="CP150" t="s">
        <v>574</v>
      </c>
      <c r="CQ150" t="s">
        <v>574</v>
      </c>
      <c r="CR150" t="s">
        <v>574</v>
      </c>
      <c r="CS150" t="s">
        <v>574</v>
      </c>
      <c r="CT150" t="s">
        <v>574</v>
      </c>
      <c r="CU150" t="s">
        <v>574</v>
      </c>
      <c r="CV150" t="s">
        <v>574</v>
      </c>
      <c r="CW150" t="s">
        <v>574</v>
      </c>
      <c r="CX150" t="s">
        <v>574</v>
      </c>
      <c r="CY150" t="s">
        <v>574</v>
      </c>
      <c r="CZ150" t="s">
        <v>574</v>
      </c>
      <c r="DA150" t="s">
        <v>574</v>
      </c>
      <c r="DB150" t="s">
        <v>574</v>
      </c>
      <c r="DC150" t="s">
        <v>574</v>
      </c>
      <c r="DD150">
        <v>0</v>
      </c>
      <c r="DE150" t="s">
        <v>970</v>
      </c>
      <c r="DF150">
        <v>0</v>
      </c>
      <c r="DG150" t="s">
        <v>970</v>
      </c>
      <c r="DH150">
        <v>0</v>
      </c>
      <c r="DI150" s="99">
        <v>0</v>
      </c>
      <c r="DJ150" s="99">
        <v>0</v>
      </c>
      <c r="DK150" s="99">
        <v>0</v>
      </c>
      <c r="DL150" s="99">
        <v>0</v>
      </c>
      <c r="DM150" s="99">
        <v>0</v>
      </c>
      <c r="DN150" s="99">
        <v>0</v>
      </c>
      <c r="DO150" s="99">
        <v>0</v>
      </c>
      <c r="DP150" s="99">
        <v>0</v>
      </c>
      <c r="DT150" s="100" t="s">
        <v>46</v>
      </c>
    </row>
    <row r="151" spans="1:124" x14ac:dyDescent="0.3">
      <c r="A151" s="92">
        <v>52020150</v>
      </c>
      <c r="B151">
        <v>2020150</v>
      </c>
      <c r="C151" t="s">
        <v>1560</v>
      </c>
      <c r="D151">
        <v>2196</v>
      </c>
      <c r="E151" t="s">
        <v>1561</v>
      </c>
      <c r="F151" t="s">
        <v>1562</v>
      </c>
      <c r="G151" t="s">
        <v>1563</v>
      </c>
      <c r="H151" t="s">
        <v>590</v>
      </c>
      <c r="I151" t="s">
        <v>954</v>
      </c>
      <c r="J151" t="s">
        <v>955</v>
      </c>
      <c r="K151">
        <v>1</v>
      </c>
      <c r="L151" t="s">
        <v>956</v>
      </c>
      <c r="M151" t="s">
        <v>957</v>
      </c>
      <c r="N151" t="s">
        <v>958</v>
      </c>
      <c r="O151" t="s">
        <v>959</v>
      </c>
      <c r="P151">
        <v>0</v>
      </c>
      <c r="Q151" t="s">
        <v>27</v>
      </c>
      <c r="R151" t="s">
        <v>45</v>
      </c>
      <c r="S151" s="93" t="s">
        <v>960</v>
      </c>
      <c r="T151" t="s">
        <v>961</v>
      </c>
      <c r="U151" s="93">
        <v>34518</v>
      </c>
      <c r="V151" t="s">
        <v>27</v>
      </c>
      <c r="W151" t="s">
        <v>45</v>
      </c>
      <c r="X151">
        <v>0</v>
      </c>
      <c r="Y151">
        <v>0</v>
      </c>
      <c r="Z151" s="93">
        <v>42761</v>
      </c>
      <c r="AA151" t="s">
        <v>975</v>
      </c>
      <c r="AB151">
        <v>0</v>
      </c>
      <c r="AC151">
        <v>0</v>
      </c>
      <c r="AD151" s="103" t="s">
        <v>27</v>
      </c>
      <c r="AE151">
        <v>0</v>
      </c>
      <c r="AF151">
        <v>0</v>
      </c>
      <c r="AG151">
        <v>2</v>
      </c>
      <c r="AH151">
        <v>2</v>
      </c>
      <c r="AI151">
        <v>2</v>
      </c>
      <c r="AJ151">
        <v>2</v>
      </c>
      <c r="AK151">
        <v>0</v>
      </c>
      <c r="AL151">
        <v>2</v>
      </c>
      <c r="AM151">
        <v>5</v>
      </c>
      <c r="AN151" s="97">
        <v>5380</v>
      </c>
      <c r="AO151" t="s">
        <v>40</v>
      </c>
      <c r="AP151" t="s">
        <v>28</v>
      </c>
      <c r="AQ151" t="s">
        <v>40</v>
      </c>
      <c r="AR151" s="101">
        <v>2100000</v>
      </c>
      <c r="AS151" t="s">
        <v>124</v>
      </c>
      <c r="AT151" t="s">
        <v>962</v>
      </c>
      <c r="AU151" t="s">
        <v>963</v>
      </c>
      <c r="AV151" t="s">
        <v>304</v>
      </c>
      <c r="AW151" t="s">
        <v>964</v>
      </c>
      <c r="AX151">
        <v>0</v>
      </c>
      <c r="AY151" t="s">
        <v>124</v>
      </c>
      <c r="AZ151" t="s">
        <v>962</v>
      </c>
      <c r="BA151" t="s">
        <v>965</v>
      </c>
      <c r="BB151" t="s">
        <v>966</v>
      </c>
      <c r="BC151" t="s">
        <v>28</v>
      </c>
      <c r="BD151" t="s">
        <v>40</v>
      </c>
      <c r="BE151" t="s">
        <v>28</v>
      </c>
      <c r="BF151" t="s">
        <v>40</v>
      </c>
      <c r="BG151" t="s">
        <v>28</v>
      </c>
      <c r="BH151" t="s">
        <v>40</v>
      </c>
      <c r="BI151" t="s">
        <v>28</v>
      </c>
      <c r="BJ151">
        <v>999</v>
      </c>
      <c r="BK151" t="s">
        <v>28</v>
      </c>
      <c r="BL151" t="s">
        <v>40</v>
      </c>
      <c r="BM151" t="s">
        <v>28</v>
      </c>
      <c r="BN151" t="s">
        <v>40</v>
      </c>
      <c r="BO151" t="s">
        <v>964</v>
      </c>
      <c r="BP151" t="s">
        <v>967</v>
      </c>
      <c r="BQ151" t="s">
        <v>28</v>
      </c>
      <c r="BR151" t="s">
        <v>40</v>
      </c>
      <c r="BS151" t="s">
        <v>28</v>
      </c>
      <c r="BT151" t="s">
        <v>40</v>
      </c>
      <c r="BU151" t="s">
        <v>28</v>
      </c>
      <c r="BV151" t="s">
        <v>40</v>
      </c>
      <c r="BW151" t="s">
        <v>28</v>
      </c>
      <c r="BX151" t="s">
        <v>40</v>
      </c>
      <c r="BY151" t="s">
        <v>28</v>
      </c>
      <c r="BZ151" t="s">
        <v>40</v>
      </c>
      <c r="CA151" t="s">
        <v>198</v>
      </c>
      <c r="CB151" t="s">
        <v>37</v>
      </c>
      <c r="CC151">
        <v>859</v>
      </c>
      <c r="CD151" t="s">
        <v>30</v>
      </c>
      <c r="CE151" t="s">
        <v>968</v>
      </c>
      <c r="CF151">
        <v>0</v>
      </c>
      <c r="CG151" t="s">
        <v>99</v>
      </c>
      <c r="CH151">
        <v>1</v>
      </c>
      <c r="CI151" s="99">
        <v>2290</v>
      </c>
      <c r="CJ151" s="93">
        <v>42761</v>
      </c>
      <c r="CK151" s="99">
        <v>2290</v>
      </c>
      <c r="CL151" t="s">
        <v>574</v>
      </c>
      <c r="CM151" t="s">
        <v>574</v>
      </c>
      <c r="CN151" t="s">
        <v>574</v>
      </c>
      <c r="CO151" t="s">
        <v>574</v>
      </c>
      <c r="CP151" t="s">
        <v>574</v>
      </c>
      <c r="CQ151" t="s">
        <v>574</v>
      </c>
      <c r="CR151" t="s">
        <v>574</v>
      </c>
      <c r="CS151" t="s">
        <v>574</v>
      </c>
      <c r="CT151" t="s">
        <v>574</v>
      </c>
      <c r="CU151" t="s">
        <v>574</v>
      </c>
      <c r="CV151" t="s">
        <v>574</v>
      </c>
      <c r="CW151" t="s">
        <v>574</v>
      </c>
      <c r="CX151" t="s">
        <v>574</v>
      </c>
      <c r="CY151" t="s">
        <v>574</v>
      </c>
      <c r="CZ151" t="s">
        <v>574</v>
      </c>
      <c r="DA151" t="s">
        <v>574</v>
      </c>
      <c r="DB151" t="s">
        <v>574</v>
      </c>
      <c r="DC151" t="s">
        <v>574</v>
      </c>
      <c r="DD151">
        <v>0</v>
      </c>
      <c r="DE151" t="s">
        <v>970</v>
      </c>
      <c r="DF151">
        <v>0</v>
      </c>
      <c r="DG151" t="s">
        <v>970</v>
      </c>
      <c r="DH151">
        <v>0</v>
      </c>
      <c r="DI151" s="99">
        <v>0</v>
      </c>
      <c r="DJ151" s="99">
        <v>0</v>
      </c>
      <c r="DK151" s="99">
        <v>0</v>
      </c>
      <c r="DL151" s="99">
        <v>0</v>
      </c>
      <c r="DM151" s="99">
        <v>0</v>
      </c>
      <c r="DN151" s="99">
        <v>0</v>
      </c>
      <c r="DO151" s="99">
        <v>0</v>
      </c>
      <c r="DP151" s="99">
        <v>0</v>
      </c>
      <c r="DT151" s="100" t="s">
        <v>46</v>
      </c>
    </row>
    <row r="152" spans="1:124" x14ac:dyDescent="0.3">
      <c r="A152" s="92">
        <v>52020151</v>
      </c>
      <c r="B152">
        <v>2020151</v>
      </c>
      <c r="C152" t="s">
        <v>1564</v>
      </c>
      <c r="D152">
        <v>2462</v>
      </c>
      <c r="E152" t="s">
        <v>1565</v>
      </c>
      <c r="F152" t="s">
        <v>1566</v>
      </c>
      <c r="G152" t="s">
        <v>1567</v>
      </c>
      <c r="H152" t="s">
        <v>590</v>
      </c>
      <c r="I152" t="s">
        <v>954</v>
      </c>
      <c r="J152" t="s">
        <v>955</v>
      </c>
      <c r="K152">
        <v>1</v>
      </c>
      <c r="L152" t="s">
        <v>956</v>
      </c>
      <c r="M152" t="s">
        <v>957</v>
      </c>
      <c r="N152" t="s">
        <v>958</v>
      </c>
      <c r="O152" t="s">
        <v>959</v>
      </c>
      <c r="P152">
        <v>0</v>
      </c>
      <c r="Q152" t="s">
        <v>27</v>
      </c>
      <c r="R152" t="s">
        <v>45</v>
      </c>
      <c r="S152" s="93" t="s">
        <v>960</v>
      </c>
      <c r="T152" t="s">
        <v>961</v>
      </c>
      <c r="U152" s="93">
        <v>17040</v>
      </c>
      <c r="V152" t="s">
        <v>25</v>
      </c>
      <c r="W152" t="s">
        <v>46</v>
      </c>
      <c r="X152">
        <v>0</v>
      </c>
      <c r="Y152">
        <v>0</v>
      </c>
      <c r="Z152" s="93">
        <v>42532</v>
      </c>
      <c r="AA152">
        <v>1000</v>
      </c>
      <c r="AB152">
        <v>1000</v>
      </c>
      <c r="AC152">
        <v>0</v>
      </c>
      <c r="AD152" s="103" t="s">
        <v>27</v>
      </c>
      <c r="AE152">
        <v>0</v>
      </c>
      <c r="AF152">
        <v>0</v>
      </c>
      <c r="AG152">
        <v>2</v>
      </c>
      <c r="AH152">
        <v>2</v>
      </c>
      <c r="AI152">
        <v>1</v>
      </c>
      <c r="AJ152">
        <v>1</v>
      </c>
      <c r="AK152">
        <v>0</v>
      </c>
      <c r="AL152">
        <v>0</v>
      </c>
      <c r="AM152">
        <v>5</v>
      </c>
      <c r="AN152" s="97">
        <v>1060</v>
      </c>
      <c r="AO152" t="s">
        <v>40</v>
      </c>
      <c r="AP152" t="s">
        <v>28</v>
      </c>
      <c r="AQ152" t="s">
        <v>40</v>
      </c>
      <c r="AR152" s="101">
        <v>2900000</v>
      </c>
      <c r="AS152" t="s">
        <v>124</v>
      </c>
      <c r="AT152" t="s">
        <v>962</v>
      </c>
      <c r="AU152" t="s">
        <v>963</v>
      </c>
      <c r="AV152" t="s">
        <v>304</v>
      </c>
      <c r="AW152" t="s">
        <v>964</v>
      </c>
      <c r="AX152">
        <v>0</v>
      </c>
      <c r="AY152" t="s">
        <v>124</v>
      </c>
      <c r="AZ152" t="s">
        <v>962</v>
      </c>
      <c r="BA152" t="s">
        <v>965</v>
      </c>
      <c r="BB152" t="s">
        <v>966</v>
      </c>
      <c r="BC152" t="s">
        <v>28</v>
      </c>
      <c r="BD152" t="s">
        <v>40</v>
      </c>
      <c r="BE152" t="s">
        <v>28</v>
      </c>
      <c r="BF152" t="s">
        <v>40</v>
      </c>
      <c r="BG152" t="s">
        <v>28</v>
      </c>
      <c r="BH152" t="s">
        <v>40</v>
      </c>
      <c r="BI152" t="s">
        <v>28</v>
      </c>
      <c r="BJ152">
        <v>999</v>
      </c>
      <c r="BK152" t="s">
        <v>28</v>
      </c>
      <c r="BL152" t="s">
        <v>40</v>
      </c>
      <c r="BM152" t="s">
        <v>28</v>
      </c>
      <c r="BN152" t="s">
        <v>40</v>
      </c>
      <c r="BO152" t="s">
        <v>964</v>
      </c>
      <c r="BP152" t="s">
        <v>967</v>
      </c>
      <c r="BQ152" t="s">
        <v>28</v>
      </c>
      <c r="BR152" t="s">
        <v>40</v>
      </c>
      <c r="BS152" t="s">
        <v>28</v>
      </c>
      <c r="BT152" t="s">
        <v>40</v>
      </c>
      <c r="BU152" t="s">
        <v>28</v>
      </c>
      <c r="BV152" t="s">
        <v>40</v>
      </c>
      <c r="BW152" t="s">
        <v>28</v>
      </c>
      <c r="BX152" t="s">
        <v>40</v>
      </c>
      <c r="BY152" t="s">
        <v>28</v>
      </c>
      <c r="BZ152" t="s">
        <v>40</v>
      </c>
      <c r="CA152" t="s">
        <v>198</v>
      </c>
      <c r="CB152" t="s">
        <v>37</v>
      </c>
      <c r="CC152">
        <v>896</v>
      </c>
      <c r="CD152" t="s">
        <v>30</v>
      </c>
      <c r="CE152" t="s">
        <v>968</v>
      </c>
      <c r="CF152">
        <v>0</v>
      </c>
      <c r="CG152" t="s">
        <v>99</v>
      </c>
      <c r="CH152">
        <v>1</v>
      </c>
      <c r="CI152" s="99">
        <v>2290</v>
      </c>
      <c r="CJ152" s="93">
        <v>42532</v>
      </c>
      <c r="CK152" s="99">
        <v>2290</v>
      </c>
      <c r="CL152" t="s">
        <v>574</v>
      </c>
      <c r="CM152" t="s">
        <v>574</v>
      </c>
      <c r="CN152" t="s">
        <v>574</v>
      </c>
      <c r="CO152" t="s">
        <v>574</v>
      </c>
      <c r="CP152" t="s">
        <v>574</v>
      </c>
      <c r="CQ152" t="s">
        <v>574</v>
      </c>
      <c r="CR152" t="s">
        <v>574</v>
      </c>
      <c r="CS152" t="s">
        <v>574</v>
      </c>
      <c r="CT152" t="s">
        <v>574</v>
      </c>
      <c r="CU152" t="s">
        <v>574</v>
      </c>
      <c r="CV152" t="s">
        <v>574</v>
      </c>
      <c r="CW152" t="s">
        <v>574</v>
      </c>
      <c r="CX152" t="s">
        <v>574</v>
      </c>
      <c r="CY152" t="s">
        <v>574</v>
      </c>
      <c r="CZ152" t="s">
        <v>574</v>
      </c>
      <c r="DA152" t="s">
        <v>574</v>
      </c>
      <c r="DB152" t="s">
        <v>574</v>
      </c>
      <c r="DC152" t="s">
        <v>574</v>
      </c>
      <c r="DD152">
        <v>0</v>
      </c>
      <c r="DE152" t="s">
        <v>970</v>
      </c>
      <c r="DF152">
        <v>0</v>
      </c>
      <c r="DG152" t="s">
        <v>970</v>
      </c>
      <c r="DH152">
        <v>0</v>
      </c>
      <c r="DI152" s="99">
        <v>0</v>
      </c>
      <c r="DJ152" s="99">
        <v>0</v>
      </c>
      <c r="DK152" s="99">
        <v>0</v>
      </c>
      <c r="DL152" s="99">
        <v>0</v>
      </c>
      <c r="DM152" s="99">
        <v>0</v>
      </c>
      <c r="DN152" s="99">
        <v>0</v>
      </c>
      <c r="DO152" s="99">
        <v>0</v>
      </c>
      <c r="DP152" s="99">
        <v>0</v>
      </c>
      <c r="DT152" s="100" t="s">
        <v>46</v>
      </c>
    </row>
    <row r="153" spans="1:124" x14ac:dyDescent="0.3">
      <c r="A153" s="92">
        <v>52020152</v>
      </c>
      <c r="B153">
        <v>2020152</v>
      </c>
      <c r="C153" t="s">
        <v>1568</v>
      </c>
      <c r="D153">
        <v>2908</v>
      </c>
      <c r="E153" t="s">
        <v>1569</v>
      </c>
      <c r="F153" t="s">
        <v>1570</v>
      </c>
      <c r="G153" t="s">
        <v>1571</v>
      </c>
      <c r="H153" t="s">
        <v>590</v>
      </c>
      <c r="I153" t="s">
        <v>954</v>
      </c>
      <c r="J153" t="s">
        <v>955</v>
      </c>
      <c r="K153">
        <v>1</v>
      </c>
      <c r="L153" t="s">
        <v>956</v>
      </c>
      <c r="M153" t="s">
        <v>957</v>
      </c>
      <c r="N153" t="s">
        <v>42</v>
      </c>
      <c r="O153" t="s">
        <v>566</v>
      </c>
      <c r="P153">
        <v>0</v>
      </c>
      <c r="Q153" t="s">
        <v>27</v>
      </c>
      <c r="R153" t="s">
        <v>45</v>
      </c>
      <c r="S153" s="93" t="s">
        <v>960</v>
      </c>
      <c r="T153" t="s">
        <v>961</v>
      </c>
      <c r="U153" s="93">
        <v>37581</v>
      </c>
      <c r="V153" t="s">
        <v>27</v>
      </c>
      <c r="W153" t="s">
        <v>45</v>
      </c>
      <c r="X153">
        <v>0</v>
      </c>
      <c r="Y153">
        <v>0</v>
      </c>
      <c r="Z153" s="93">
        <v>42964</v>
      </c>
      <c r="AA153" t="s">
        <v>975</v>
      </c>
      <c r="AB153">
        <v>0</v>
      </c>
      <c r="AC153">
        <v>0</v>
      </c>
      <c r="AD153" s="103" t="s">
        <v>27</v>
      </c>
      <c r="AE153">
        <v>0</v>
      </c>
      <c r="AF153">
        <v>0</v>
      </c>
      <c r="AG153">
        <v>1</v>
      </c>
      <c r="AH153">
        <v>1</v>
      </c>
      <c r="AI153">
        <v>2</v>
      </c>
      <c r="AJ153">
        <v>2</v>
      </c>
      <c r="AK153">
        <v>0</v>
      </c>
      <c r="AL153">
        <v>1</v>
      </c>
      <c r="AM153">
        <v>5</v>
      </c>
      <c r="AN153" s="97">
        <v>496</v>
      </c>
      <c r="AO153" t="s">
        <v>40</v>
      </c>
      <c r="AP153" t="s">
        <v>28</v>
      </c>
      <c r="AQ153" t="s">
        <v>40</v>
      </c>
      <c r="AR153" s="101">
        <v>2300000</v>
      </c>
      <c r="AS153" t="s">
        <v>137</v>
      </c>
      <c r="AT153" t="s">
        <v>1002</v>
      </c>
      <c r="AU153" t="s">
        <v>963</v>
      </c>
      <c r="AV153" t="s">
        <v>304</v>
      </c>
      <c r="AW153" t="s">
        <v>964</v>
      </c>
      <c r="AX153">
        <v>0</v>
      </c>
      <c r="AY153" t="s">
        <v>124</v>
      </c>
      <c r="AZ153" t="s">
        <v>962</v>
      </c>
      <c r="BA153" t="s">
        <v>1113</v>
      </c>
      <c r="BB153" t="s">
        <v>1114</v>
      </c>
      <c r="BC153" t="s">
        <v>28</v>
      </c>
      <c r="BD153" t="s">
        <v>40</v>
      </c>
      <c r="BE153" t="s">
        <v>28</v>
      </c>
      <c r="BF153" t="s">
        <v>40</v>
      </c>
      <c r="BG153" t="s">
        <v>28</v>
      </c>
      <c r="BH153" t="s">
        <v>40</v>
      </c>
      <c r="BI153" t="s">
        <v>28</v>
      </c>
      <c r="BJ153">
        <v>999</v>
      </c>
      <c r="BK153" t="s">
        <v>28</v>
      </c>
      <c r="BL153" t="s">
        <v>40</v>
      </c>
      <c r="BM153" t="s">
        <v>28</v>
      </c>
      <c r="BN153" t="s">
        <v>40</v>
      </c>
      <c r="BO153" t="s">
        <v>964</v>
      </c>
      <c r="BP153" t="s">
        <v>967</v>
      </c>
      <c r="BQ153" t="s">
        <v>28</v>
      </c>
      <c r="BR153" t="s">
        <v>40</v>
      </c>
      <c r="BS153" t="s">
        <v>28</v>
      </c>
      <c r="BT153" t="s">
        <v>40</v>
      </c>
      <c r="BU153" t="s">
        <v>28</v>
      </c>
      <c r="BV153" t="s">
        <v>40</v>
      </c>
      <c r="BW153" t="s">
        <v>28</v>
      </c>
      <c r="BX153" t="s">
        <v>40</v>
      </c>
      <c r="BY153" t="s">
        <v>28</v>
      </c>
      <c r="BZ153" t="s">
        <v>40</v>
      </c>
      <c r="CA153" t="s">
        <v>198</v>
      </c>
      <c r="CB153" t="s">
        <v>37</v>
      </c>
      <c r="CC153">
        <v>797</v>
      </c>
      <c r="CD153" t="s">
        <v>30</v>
      </c>
      <c r="CE153" t="s">
        <v>968</v>
      </c>
      <c r="CF153">
        <v>0</v>
      </c>
      <c r="CG153" t="s">
        <v>99</v>
      </c>
      <c r="CH153">
        <v>1</v>
      </c>
      <c r="CI153" s="99">
        <v>1108.18</v>
      </c>
      <c r="CJ153" s="93">
        <v>42964</v>
      </c>
      <c r="CK153" s="99">
        <v>1108.18</v>
      </c>
      <c r="CL153" t="s">
        <v>574</v>
      </c>
      <c r="CM153" t="s">
        <v>574</v>
      </c>
      <c r="CN153" t="s">
        <v>574</v>
      </c>
      <c r="CO153" t="s">
        <v>574</v>
      </c>
      <c r="CP153" t="s">
        <v>574</v>
      </c>
      <c r="CQ153" t="s">
        <v>574</v>
      </c>
      <c r="CR153" t="s">
        <v>574</v>
      </c>
      <c r="CS153" t="s">
        <v>574</v>
      </c>
      <c r="CT153" t="s">
        <v>574</v>
      </c>
      <c r="CU153" t="s">
        <v>574</v>
      </c>
      <c r="CV153" t="s">
        <v>574</v>
      </c>
      <c r="CW153" t="s">
        <v>574</v>
      </c>
      <c r="CX153" t="s">
        <v>574</v>
      </c>
      <c r="CY153" t="s">
        <v>574</v>
      </c>
      <c r="CZ153" t="s">
        <v>574</v>
      </c>
      <c r="DA153" t="s">
        <v>574</v>
      </c>
      <c r="DB153" t="s">
        <v>574</v>
      </c>
      <c r="DC153" t="s">
        <v>574</v>
      </c>
      <c r="DD153">
        <v>0</v>
      </c>
      <c r="DE153" t="s">
        <v>970</v>
      </c>
      <c r="DF153">
        <v>0</v>
      </c>
      <c r="DG153" t="s">
        <v>970</v>
      </c>
      <c r="DH153">
        <v>0</v>
      </c>
      <c r="DI153" s="99">
        <v>0</v>
      </c>
      <c r="DJ153" s="99">
        <v>0</v>
      </c>
      <c r="DK153" s="99">
        <v>0</v>
      </c>
      <c r="DL153" s="99">
        <v>0</v>
      </c>
      <c r="DM153" s="99">
        <v>0</v>
      </c>
      <c r="DN153" s="99">
        <v>0</v>
      </c>
      <c r="DO153" s="99">
        <v>0</v>
      </c>
      <c r="DP153" s="99">
        <v>0</v>
      </c>
      <c r="DT153" s="100" t="s">
        <v>46</v>
      </c>
    </row>
    <row r="154" spans="1:124" x14ac:dyDescent="0.3">
      <c r="A154" s="92">
        <v>52020153</v>
      </c>
      <c r="B154">
        <v>2020153</v>
      </c>
      <c r="C154" t="s">
        <v>1572</v>
      </c>
      <c r="D154">
        <v>2300</v>
      </c>
      <c r="E154" t="s">
        <v>1573</v>
      </c>
      <c r="F154" t="s">
        <v>1574</v>
      </c>
      <c r="G154" t="s">
        <v>1575</v>
      </c>
      <c r="H154" t="s">
        <v>590</v>
      </c>
      <c r="I154" t="s">
        <v>954</v>
      </c>
      <c r="J154" t="s">
        <v>955</v>
      </c>
      <c r="K154">
        <v>1</v>
      </c>
      <c r="L154" t="s">
        <v>956</v>
      </c>
      <c r="M154" t="s">
        <v>957</v>
      </c>
      <c r="N154" t="s">
        <v>958</v>
      </c>
      <c r="O154" t="s">
        <v>959</v>
      </c>
      <c r="P154">
        <v>0</v>
      </c>
      <c r="Q154" t="s">
        <v>27</v>
      </c>
      <c r="R154" t="s">
        <v>45</v>
      </c>
      <c r="S154" s="93" t="s">
        <v>960</v>
      </c>
      <c r="T154" t="s">
        <v>961</v>
      </c>
      <c r="U154" s="93">
        <v>21381</v>
      </c>
      <c r="V154" t="s">
        <v>25</v>
      </c>
      <c r="W154" t="s">
        <v>46</v>
      </c>
      <c r="X154">
        <v>0</v>
      </c>
      <c r="Y154">
        <v>0</v>
      </c>
      <c r="Z154" s="93">
        <v>44426</v>
      </c>
      <c r="AA154">
        <v>1000</v>
      </c>
      <c r="AB154">
        <v>1000</v>
      </c>
      <c r="AC154">
        <v>0</v>
      </c>
      <c r="AD154" s="103" t="s">
        <v>27</v>
      </c>
      <c r="AE154">
        <v>0</v>
      </c>
      <c r="AF154">
        <v>0</v>
      </c>
      <c r="AG154">
        <v>1</v>
      </c>
      <c r="AH154">
        <v>1</v>
      </c>
      <c r="AI154">
        <v>1</v>
      </c>
      <c r="AJ154">
        <v>1</v>
      </c>
      <c r="AK154">
        <v>0</v>
      </c>
      <c r="AL154">
        <v>2</v>
      </c>
      <c r="AM154">
        <v>5</v>
      </c>
      <c r="AN154" s="97">
        <v>5014</v>
      </c>
      <c r="AO154" t="s">
        <v>40</v>
      </c>
      <c r="AP154" t="s">
        <v>28</v>
      </c>
      <c r="AQ154" t="s">
        <v>40</v>
      </c>
      <c r="AR154" s="101">
        <v>2500000</v>
      </c>
      <c r="AS154" t="s">
        <v>117</v>
      </c>
      <c r="AT154" t="s">
        <v>1007</v>
      </c>
      <c r="AU154" t="s">
        <v>963</v>
      </c>
      <c r="AV154" t="s">
        <v>304</v>
      </c>
      <c r="AW154" t="s">
        <v>964</v>
      </c>
      <c r="AX154">
        <v>0</v>
      </c>
      <c r="AY154" t="s">
        <v>124</v>
      </c>
      <c r="AZ154" t="s">
        <v>962</v>
      </c>
      <c r="BA154" t="s">
        <v>965</v>
      </c>
      <c r="BB154" t="s">
        <v>966</v>
      </c>
      <c r="BC154" t="s">
        <v>28</v>
      </c>
      <c r="BD154" t="s">
        <v>40</v>
      </c>
      <c r="BE154" t="s">
        <v>28</v>
      </c>
      <c r="BF154" t="s">
        <v>40</v>
      </c>
      <c r="BG154" t="s">
        <v>28</v>
      </c>
      <c r="BH154" t="s">
        <v>40</v>
      </c>
      <c r="BI154" t="s">
        <v>28</v>
      </c>
      <c r="BJ154">
        <v>999</v>
      </c>
      <c r="BK154" t="s">
        <v>28</v>
      </c>
      <c r="BL154" t="s">
        <v>40</v>
      </c>
      <c r="BM154" t="s">
        <v>28</v>
      </c>
      <c r="BN154" t="s">
        <v>40</v>
      </c>
      <c r="BO154" t="s">
        <v>964</v>
      </c>
      <c r="BP154" t="s">
        <v>967</v>
      </c>
      <c r="BQ154" t="s">
        <v>28</v>
      </c>
      <c r="BR154" t="s">
        <v>40</v>
      </c>
      <c r="BS154" t="s">
        <v>28</v>
      </c>
      <c r="BT154" t="s">
        <v>40</v>
      </c>
      <c r="BU154" t="s">
        <v>28</v>
      </c>
      <c r="BV154" t="s">
        <v>40</v>
      </c>
      <c r="BW154" t="s">
        <v>28</v>
      </c>
      <c r="BX154" t="s">
        <v>40</v>
      </c>
      <c r="BY154" t="s">
        <v>28</v>
      </c>
      <c r="BZ154" t="s">
        <v>40</v>
      </c>
      <c r="CA154" t="s">
        <v>198</v>
      </c>
      <c r="CB154" t="s">
        <v>37</v>
      </c>
      <c r="CC154">
        <v>903</v>
      </c>
      <c r="CD154" t="s">
        <v>30</v>
      </c>
      <c r="CE154" t="s">
        <v>968</v>
      </c>
      <c r="CF154">
        <v>0</v>
      </c>
      <c r="CG154" t="s">
        <v>99</v>
      </c>
      <c r="CH154">
        <v>1</v>
      </c>
      <c r="CI154" s="99">
        <v>2600.91</v>
      </c>
      <c r="CJ154" s="93">
        <v>44426</v>
      </c>
      <c r="CK154" s="99">
        <v>2600.91</v>
      </c>
      <c r="CL154" t="s">
        <v>574</v>
      </c>
      <c r="CM154" t="s">
        <v>574</v>
      </c>
      <c r="CN154" t="s">
        <v>574</v>
      </c>
      <c r="CO154" t="s">
        <v>574</v>
      </c>
      <c r="CP154" t="s">
        <v>574</v>
      </c>
      <c r="CQ154" t="s">
        <v>574</v>
      </c>
      <c r="CR154" t="s">
        <v>574</v>
      </c>
      <c r="CS154" t="s">
        <v>574</v>
      </c>
      <c r="CT154" t="s">
        <v>574</v>
      </c>
      <c r="CU154" t="s">
        <v>574</v>
      </c>
      <c r="CV154" t="s">
        <v>574</v>
      </c>
      <c r="CW154" t="s">
        <v>574</v>
      </c>
      <c r="CX154" t="s">
        <v>574</v>
      </c>
      <c r="CY154" t="s">
        <v>574</v>
      </c>
      <c r="CZ154" t="s">
        <v>574</v>
      </c>
      <c r="DA154" t="s">
        <v>574</v>
      </c>
      <c r="DB154" t="s">
        <v>574</v>
      </c>
      <c r="DC154" t="s">
        <v>574</v>
      </c>
      <c r="DD154">
        <v>0</v>
      </c>
      <c r="DE154" t="s">
        <v>970</v>
      </c>
      <c r="DF154">
        <v>0</v>
      </c>
      <c r="DG154" t="s">
        <v>970</v>
      </c>
      <c r="DH154">
        <v>0</v>
      </c>
      <c r="DI154" s="99">
        <v>0</v>
      </c>
      <c r="DJ154" s="99">
        <v>0</v>
      </c>
      <c r="DK154" s="99">
        <v>0</v>
      </c>
      <c r="DL154" s="99">
        <v>0</v>
      </c>
      <c r="DM154" s="99">
        <v>0</v>
      </c>
      <c r="DN154" s="99">
        <v>0</v>
      </c>
      <c r="DO154" s="99">
        <v>0</v>
      </c>
      <c r="DP154" s="99">
        <v>0</v>
      </c>
      <c r="DT154" s="100" t="s">
        <v>46</v>
      </c>
    </row>
    <row r="155" spans="1:124" x14ac:dyDescent="0.3">
      <c r="A155" s="92">
        <v>52020154</v>
      </c>
      <c r="B155">
        <v>2020154</v>
      </c>
      <c r="C155" t="s">
        <v>1576</v>
      </c>
      <c r="D155">
        <v>2609</v>
      </c>
      <c r="E155" t="s">
        <v>1577</v>
      </c>
      <c r="F155" t="s">
        <v>1578</v>
      </c>
      <c r="G155" t="s">
        <v>1579</v>
      </c>
      <c r="H155" t="s">
        <v>590</v>
      </c>
      <c r="I155" t="s">
        <v>954</v>
      </c>
      <c r="J155" t="s">
        <v>955</v>
      </c>
      <c r="K155">
        <v>1</v>
      </c>
      <c r="L155" t="s">
        <v>956</v>
      </c>
      <c r="M155" t="s">
        <v>957</v>
      </c>
      <c r="N155" t="s">
        <v>42</v>
      </c>
      <c r="O155" t="s">
        <v>566</v>
      </c>
      <c r="P155">
        <v>0</v>
      </c>
      <c r="Q155" t="s">
        <v>27</v>
      </c>
      <c r="R155" t="s">
        <v>45</v>
      </c>
      <c r="S155" s="93" t="s">
        <v>960</v>
      </c>
      <c r="T155" t="s">
        <v>961</v>
      </c>
      <c r="U155" s="93">
        <v>22763</v>
      </c>
      <c r="V155" t="s">
        <v>27</v>
      </c>
      <c r="W155" t="s">
        <v>45</v>
      </c>
      <c r="X155">
        <v>0</v>
      </c>
      <c r="Y155">
        <v>0</v>
      </c>
      <c r="Z155" s="93">
        <v>43388</v>
      </c>
      <c r="AA155" t="s">
        <v>975</v>
      </c>
      <c r="AB155">
        <v>0</v>
      </c>
      <c r="AC155">
        <v>0</v>
      </c>
      <c r="AD155" s="103">
        <v>1000</v>
      </c>
      <c r="AE155">
        <v>1000</v>
      </c>
      <c r="AF155">
        <v>0</v>
      </c>
      <c r="AG155">
        <v>0</v>
      </c>
      <c r="AH155">
        <v>0</v>
      </c>
      <c r="AI155">
        <v>1</v>
      </c>
      <c r="AJ155">
        <v>1</v>
      </c>
      <c r="AK155">
        <v>0</v>
      </c>
      <c r="AL155">
        <v>0</v>
      </c>
      <c r="AM155">
        <v>5</v>
      </c>
      <c r="AN155" s="97">
        <v>2710</v>
      </c>
      <c r="AO155" t="s">
        <v>40</v>
      </c>
      <c r="AP155" t="s">
        <v>28</v>
      </c>
      <c r="AQ155" t="s">
        <v>40</v>
      </c>
      <c r="AR155" s="101">
        <v>1600000</v>
      </c>
      <c r="AS155" t="s">
        <v>124</v>
      </c>
      <c r="AT155" t="s">
        <v>962</v>
      </c>
      <c r="AU155" t="s">
        <v>963</v>
      </c>
      <c r="AV155" t="s">
        <v>304</v>
      </c>
      <c r="AW155" t="s">
        <v>964</v>
      </c>
      <c r="AX155">
        <v>0</v>
      </c>
      <c r="AY155" t="s">
        <v>124</v>
      </c>
      <c r="AZ155" t="s">
        <v>962</v>
      </c>
      <c r="BA155" t="s">
        <v>965</v>
      </c>
      <c r="BB155" t="s">
        <v>966</v>
      </c>
      <c r="BC155" t="s">
        <v>28</v>
      </c>
      <c r="BD155" t="s">
        <v>40</v>
      </c>
      <c r="BE155" t="s">
        <v>28</v>
      </c>
      <c r="BF155" t="s">
        <v>40</v>
      </c>
      <c r="BG155" t="s">
        <v>28</v>
      </c>
      <c r="BH155" t="s">
        <v>40</v>
      </c>
      <c r="BI155" t="s">
        <v>28</v>
      </c>
      <c r="BJ155">
        <v>999</v>
      </c>
      <c r="BK155" t="s">
        <v>28</v>
      </c>
      <c r="BL155" t="s">
        <v>40</v>
      </c>
      <c r="BM155" t="s">
        <v>28</v>
      </c>
      <c r="BN155" t="s">
        <v>40</v>
      </c>
      <c r="BO155" t="s">
        <v>964</v>
      </c>
      <c r="BP155" t="s">
        <v>967</v>
      </c>
      <c r="BQ155" t="s">
        <v>28</v>
      </c>
      <c r="BR155" t="s">
        <v>40</v>
      </c>
      <c r="BS155" t="s">
        <v>28</v>
      </c>
      <c r="BT155" t="s">
        <v>40</v>
      </c>
      <c r="BU155" t="s">
        <v>28</v>
      </c>
      <c r="BV155" t="s">
        <v>40</v>
      </c>
      <c r="BW155" t="s">
        <v>28</v>
      </c>
      <c r="BX155" t="s">
        <v>40</v>
      </c>
      <c r="BY155" t="s">
        <v>28</v>
      </c>
      <c r="BZ155" t="s">
        <v>40</v>
      </c>
      <c r="CA155" t="s">
        <v>198</v>
      </c>
      <c r="CB155" t="s">
        <v>37</v>
      </c>
      <c r="CC155">
        <v>865</v>
      </c>
      <c r="CD155" t="s">
        <v>30</v>
      </c>
      <c r="CE155" t="s">
        <v>968</v>
      </c>
      <c r="CF155">
        <v>0</v>
      </c>
      <c r="CG155" t="s">
        <v>99</v>
      </c>
      <c r="CH155">
        <v>1</v>
      </c>
      <c r="CI155" s="99">
        <v>1720</v>
      </c>
      <c r="CJ155" s="93">
        <v>43388</v>
      </c>
      <c r="CK155" s="99">
        <v>1720</v>
      </c>
      <c r="CL155" t="s">
        <v>574</v>
      </c>
      <c r="CM155" t="s">
        <v>574</v>
      </c>
      <c r="CN155" t="s">
        <v>574</v>
      </c>
      <c r="CO155" t="s">
        <v>574</v>
      </c>
      <c r="CP155" t="s">
        <v>574</v>
      </c>
      <c r="CQ155" t="s">
        <v>574</v>
      </c>
      <c r="CR155" t="s">
        <v>574</v>
      </c>
      <c r="CS155" t="s">
        <v>574</v>
      </c>
      <c r="CT155" t="s">
        <v>574</v>
      </c>
      <c r="CU155" t="s">
        <v>574</v>
      </c>
      <c r="CV155" t="s">
        <v>574</v>
      </c>
      <c r="CW155" t="s">
        <v>574</v>
      </c>
      <c r="CX155" t="s">
        <v>574</v>
      </c>
      <c r="CY155" t="s">
        <v>574</v>
      </c>
      <c r="CZ155" t="s">
        <v>574</v>
      </c>
      <c r="DA155" t="s">
        <v>574</v>
      </c>
      <c r="DB155" t="s">
        <v>574</v>
      </c>
      <c r="DC155" t="s">
        <v>574</v>
      </c>
      <c r="DD155">
        <v>0</v>
      </c>
      <c r="DE155" t="s">
        <v>970</v>
      </c>
      <c r="DF155">
        <v>0</v>
      </c>
      <c r="DG155" t="s">
        <v>970</v>
      </c>
      <c r="DH155">
        <v>0</v>
      </c>
      <c r="DI155" s="99">
        <v>0</v>
      </c>
      <c r="DJ155" s="99">
        <v>0</v>
      </c>
      <c r="DK155" s="99">
        <v>0</v>
      </c>
      <c r="DL155" s="99">
        <v>0</v>
      </c>
      <c r="DM155" s="99">
        <v>0</v>
      </c>
      <c r="DN155" s="99">
        <v>0</v>
      </c>
      <c r="DO155" s="99">
        <v>0</v>
      </c>
      <c r="DP155" s="99">
        <v>0</v>
      </c>
      <c r="DT155" s="100" t="s">
        <v>46</v>
      </c>
    </row>
    <row r="156" spans="1:124" x14ac:dyDescent="0.3">
      <c r="A156" s="92">
        <v>52020155</v>
      </c>
      <c r="B156">
        <v>2020155</v>
      </c>
      <c r="C156" t="s">
        <v>1580</v>
      </c>
      <c r="D156">
        <v>2565</v>
      </c>
      <c r="E156" t="s">
        <v>1581</v>
      </c>
      <c r="F156" t="s">
        <v>1582</v>
      </c>
      <c r="G156" t="s">
        <v>487</v>
      </c>
      <c r="H156" t="s">
        <v>590</v>
      </c>
      <c r="I156" t="s">
        <v>954</v>
      </c>
      <c r="J156" t="s">
        <v>955</v>
      </c>
      <c r="K156">
        <v>1</v>
      </c>
      <c r="L156" t="s">
        <v>956</v>
      </c>
      <c r="M156" t="s">
        <v>957</v>
      </c>
      <c r="N156" t="s">
        <v>42</v>
      </c>
      <c r="O156" t="s">
        <v>566</v>
      </c>
      <c r="P156">
        <v>0</v>
      </c>
      <c r="Q156" t="s">
        <v>27</v>
      </c>
      <c r="R156" t="s">
        <v>45</v>
      </c>
      <c r="S156" s="93" t="s">
        <v>960</v>
      </c>
      <c r="T156" t="s">
        <v>961</v>
      </c>
      <c r="U156" s="93">
        <v>28391</v>
      </c>
      <c r="V156" t="s">
        <v>27</v>
      </c>
      <c r="W156" t="s">
        <v>45</v>
      </c>
      <c r="X156">
        <v>0</v>
      </c>
      <c r="Y156">
        <v>0</v>
      </c>
      <c r="Z156" s="93">
        <v>42664</v>
      </c>
      <c r="AA156">
        <v>1000</v>
      </c>
      <c r="AB156">
        <v>1000</v>
      </c>
      <c r="AC156">
        <v>0</v>
      </c>
      <c r="AD156" s="103">
        <v>2000</v>
      </c>
      <c r="AE156">
        <v>2000</v>
      </c>
      <c r="AF156">
        <v>0</v>
      </c>
      <c r="AG156">
        <v>2</v>
      </c>
      <c r="AH156">
        <v>2</v>
      </c>
      <c r="AI156">
        <v>1</v>
      </c>
      <c r="AJ156">
        <v>1</v>
      </c>
      <c r="AK156">
        <v>0</v>
      </c>
      <c r="AL156">
        <v>0</v>
      </c>
      <c r="AM156">
        <v>5</v>
      </c>
      <c r="AN156" s="97">
        <v>5720</v>
      </c>
      <c r="AO156" t="s">
        <v>40</v>
      </c>
      <c r="AP156" t="s">
        <v>28</v>
      </c>
      <c r="AQ156" t="s">
        <v>40</v>
      </c>
      <c r="AR156" s="101">
        <v>1100000</v>
      </c>
      <c r="AS156" t="s">
        <v>124</v>
      </c>
      <c r="AT156" t="s">
        <v>962</v>
      </c>
      <c r="AU156" t="s">
        <v>963</v>
      </c>
      <c r="AV156" t="s">
        <v>304</v>
      </c>
      <c r="AW156" t="s">
        <v>964</v>
      </c>
      <c r="AX156">
        <v>0</v>
      </c>
      <c r="AY156" t="s">
        <v>110</v>
      </c>
      <c r="AZ156" t="s">
        <v>1059</v>
      </c>
      <c r="BA156" t="s">
        <v>1098</v>
      </c>
      <c r="BB156" t="s">
        <v>1099</v>
      </c>
      <c r="BC156" t="s">
        <v>28</v>
      </c>
      <c r="BD156" t="s">
        <v>40</v>
      </c>
      <c r="BE156" t="s">
        <v>28</v>
      </c>
      <c r="BF156" t="s">
        <v>40</v>
      </c>
      <c r="BG156" t="s">
        <v>28</v>
      </c>
      <c r="BH156" t="s">
        <v>40</v>
      </c>
      <c r="BI156" t="s">
        <v>28</v>
      </c>
      <c r="BJ156">
        <v>999</v>
      </c>
      <c r="BK156" t="s">
        <v>28</v>
      </c>
      <c r="BL156" t="s">
        <v>40</v>
      </c>
      <c r="BM156" t="s">
        <v>28</v>
      </c>
      <c r="BN156" t="s">
        <v>40</v>
      </c>
      <c r="BO156" t="s">
        <v>964</v>
      </c>
      <c r="BP156" t="s">
        <v>967</v>
      </c>
      <c r="BQ156" t="s">
        <v>28</v>
      </c>
      <c r="BR156" t="s">
        <v>40</v>
      </c>
      <c r="BS156" t="s">
        <v>28</v>
      </c>
      <c r="BT156" t="s">
        <v>40</v>
      </c>
      <c r="BU156" t="s">
        <v>28</v>
      </c>
      <c r="BV156" t="s">
        <v>40</v>
      </c>
      <c r="BW156" t="s">
        <v>28</v>
      </c>
      <c r="BX156" t="s">
        <v>40</v>
      </c>
      <c r="BY156" t="s">
        <v>28</v>
      </c>
      <c r="BZ156" t="s">
        <v>40</v>
      </c>
      <c r="CA156" t="s">
        <v>198</v>
      </c>
      <c r="CB156" t="s">
        <v>37</v>
      </c>
      <c r="CC156">
        <v>816</v>
      </c>
      <c r="CD156" t="s">
        <v>30</v>
      </c>
      <c r="CE156" t="s">
        <v>968</v>
      </c>
      <c r="CF156">
        <v>0</v>
      </c>
      <c r="CG156" t="s">
        <v>99</v>
      </c>
      <c r="CH156">
        <v>1</v>
      </c>
      <c r="CI156" s="99">
        <v>2254.5500000000002</v>
      </c>
      <c r="CJ156" s="93">
        <v>42664</v>
      </c>
      <c r="CK156" s="99">
        <v>2254.5500000000002</v>
      </c>
      <c r="CL156" t="s">
        <v>574</v>
      </c>
      <c r="CM156" t="s">
        <v>574</v>
      </c>
      <c r="CN156" t="s">
        <v>574</v>
      </c>
      <c r="CO156" t="s">
        <v>574</v>
      </c>
      <c r="CP156" t="s">
        <v>574</v>
      </c>
      <c r="CQ156" t="s">
        <v>574</v>
      </c>
      <c r="CR156" t="s">
        <v>574</v>
      </c>
      <c r="CS156" t="s">
        <v>574</v>
      </c>
      <c r="CT156" t="s">
        <v>574</v>
      </c>
      <c r="CU156" t="s">
        <v>574</v>
      </c>
      <c r="CV156" t="s">
        <v>574</v>
      </c>
      <c r="CW156" t="s">
        <v>574</v>
      </c>
      <c r="CX156" t="s">
        <v>574</v>
      </c>
      <c r="CY156" t="s">
        <v>574</v>
      </c>
      <c r="CZ156" t="s">
        <v>574</v>
      </c>
      <c r="DA156" t="s">
        <v>574</v>
      </c>
      <c r="DB156" t="s">
        <v>574</v>
      </c>
      <c r="DC156" t="s">
        <v>574</v>
      </c>
      <c r="DD156">
        <v>0</v>
      </c>
      <c r="DE156" t="s">
        <v>970</v>
      </c>
      <c r="DF156">
        <v>0</v>
      </c>
      <c r="DG156" t="s">
        <v>970</v>
      </c>
      <c r="DH156">
        <v>0</v>
      </c>
      <c r="DI156" s="99">
        <v>0</v>
      </c>
      <c r="DJ156" s="99">
        <v>0</v>
      </c>
      <c r="DK156" s="99">
        <v>0</v>
      </c>
      <c r="DL156" s="99">
        <v>0</v>
      </c>
      <c r="DM156" s="99">
        <v>0</v>
      </c>
      <c r="DN156" s="99">
        <v>0</v>
      </c>
      <c r="DO156" s="99">
        <v>0</v>
      </c>
      <c r="DP156" s="99">
        <v>0</v>
      </c>
      <c r="DT156" s="100" t="s">
        <v>46</v>
      </c>
    </row>
    <row r="157" spans="1:124" x14ac:dyDescent="0.3">
      <c r="A157" s="92">
        <v>52020156</v>
      </c>
      <c r="B157">
        <v>2020156</v>
      </c>
      <c r="C157" t="s">
        <v>1583</v>
      </c>
      <c r="D157">
        <v>2900</v>
      </c>
      <c r="E157" t="s">
        <v>1584</v>
      </c>
      <c r="F157" t="s">
        <v>1585</v>
      </c>
      <c r="G157" t="s">
        <v>1586</v>
      </c>
      <c r="H157" t="s">
        <v>590</v>
      </c>
      <c r="I157" t="s">
        <v>954</v>
      </c>
      <c r="J157" t="s">
        <v>955</v>
      </c>
      <c r="K157">
        <v>1</v>
      </c>
      <c r="L157" t="s">
        <v>956</v>
      </c>
      <c r="M157" t="s">
        <v>957</v>
      </c>
      <c r="N157" t="s">
        <v>958</v>
      </c>
      <c r="O157" t="s">
        <v>959</v>
      </c>
      <c r="P157">
        <v>0</v>
      </c>
      <c r="Q157" t="s">
        <v>27</v>
      </c>
      <c r="R157" t="s">
        <v>45</v>
      </c>
      <c r="S157" s="93" t="s">
        <v>960</v>
      </c>
      <c r="T157" t="s">
        <v>961</v>
      </c>
      <c r="U157" s="93">
        <v>37778</v>
      </c>
      <c r="V157" t="s">
        <v>27</v>
      </c>
      <c r="W157" t="s">
        <v>45</v>
      </c>
      <c r="X157">
        <v>0</v>
      </c>
      <c r="Y157">
        <v>0</v>
      </c>
      <c r="Z157" s="93">
        <v>45111</v>
      </c>
      <c r="AA157">
        <v>1000</v>
      </c>
      <c r="AB157">
        <v>1000</v>
      </c>
      <c r="AC157">
        <v>0</v>
      </c>
      <c r="AD157" s="103">
        <v>3000</v>
      </c>
      <c r="AE157">
        <v>3000</v>
      </c>
      <c r="AF157">
        <v>0</v>
      </c>
      <c r="AG157">
        <v>1</v>
      </c>
      <c r="AH157">
        <v>1</v>
      </c>
      <c r="AI157">
        <v>2</v>
      </c>
      <c r="AJ157">
        <v>2</v>
      </c>
      <c r="AK157">
        <v>0</v>
      </c>
      <c r="AL157">
        <v>1</v>
      </c>
      <c r="AM157">
        <v>5</v>
      </c>
      <c r="AN157" s="97">
        <v>850</v>
      </c>
      <c r="AO157" t="s">
        <v>40</v>
      </c>
      <c r="AP157" t="s">
        <v>28</v>
      </c>
      <c r="AQ157" t="s">
        <v>40</v>
      </c>
      <c r="AR157" s="101">
        <v>2400000</v>
      </c>
      <c r="AS157" t="s">
        <v>124</v>
      </c>
      <c r="AT157" t="s">
        <v>962</v>
      </c>
      <c r="AU157" t="s">
        <v>963</v>
      </c>
      <c r="AV157" t="s">
        <v>304</v>
      </c>
      <c r="AW157" t="s">
        <v>964</v>
      </c>
      <c r="AX157">
        <v>0</v>
      </c>
      <c r="AY157" t="s">
        <v>788</v>
      </c>
      <c r="AZ157" t="s">
        <v>1064</v>
      </c>
      <c r="BA157" t="s">
        <v>1098</v>
      </c>
      <c r="BB157" t="s">
        <v>1099</v>
      </c>
      <c r="BC157" t="s">
        <v>28</v>
      </c>
      <c r="BD157" t="s">
        <v>40</v>
      </c>
      <c r="BE157" t="s">
        <v>28</v>
      </c>
      <c r="BF157" t="s">
        <v>40</v>
      </c>
      <c r="BG157" t="s">
        <v>28</v>
      </c>
      <c r="BH157" t="s">
        <v>40</v>
      </c>
      <c r="BI157" t="s">
        <v>28</v>
      </c>
      <c r="BJ157">
        <v>999</v>
      </c>
      <c r="BK157" t="s">
        <v>28</v>
      </c>
      <c r="BL157" t="s">
        <v>40</v>
      </c>
      <c r="BM157" t="s">
        <v>28</v>
      </c>
      <c r="BN157" t="s">
        <v>40</v>
      </c>
      <c r="BO157" t="s">
        <v>964</v>
      </c>
      <c r="BP157" t="s">
        <v>967</v>
      </c>
      <c r="BQ157" t="s">
        <v>28</v>
      </c>
      <c r="BR157" t="s">
        <v>40</v>
      </c>
      <c r="BS157" t="s">
        <v>28</v>
      </c>
      <c r="BT157" t="s">
        <v>40</v>
      </c>
      <c r="BU157" t="s">
        <v>28</v>
      </c>
      <c r="BV157" t="s">
        <v>40</v>
      </c>
      <c r="BW157" t="s">
        <v>28</v>
      </c>
      <c r="BX157" t="s">
        <v>40</v>
      </c>
      <c r="BY157" t="s">
        <v>28</v>
      </c>
      <c r="BZ157" t="s">
        <v>40</v>
      </c>
      <c r="CA157" t="s">
        <v>198</v>
      </c>
      <c r="CB157" t="s">
        <v>37</v>
      </c>
      <c r="CC157">
        <v>867</v>
      </c>
      <c r="CD157" t="s">
        <v>30</v>
      </c>
      <c r="CE157" t="s">
        <v>968</v>
      </c>
      <c r="CF157">
        <v>0</v>
      </c>
      <c r="CG157" t="s">
        <v>99</v>
      </c>
      <c r="CH157">
        <v>1</v>
      </c>
      <c r="CI157" s="99">
        <v>530</v>
      </c>
      <c r="CJ157" s="93">
        <v>45111</v>
      </c>
      <c r="CK157" s="99">
        <v>530</v>
      </c>
      <c r="CL157" t="s">
        <v>574</v>
      </c>
      <c r="CM157" t="s">
        <v>574</v>
      </c>
      <c r="CN157" t="s">
        <v>574</v>
      </c>
      <c r="CO157" t="s">
        <v>574</v>
      </c>
      <c r="CP157" t="s">
        <v>574</v>
      </c>
      <c r="CQ157" t="s">
        <v>574</v>
      </c>
      <c r="CR157" t="s">
        <v>574</v>
      </c>
      <c r="CS157" t="s">
        <v>574</v>
      </c>
      <c r="CT157" t="s">
        <v>574</v>
      </c>
      <c r="CU157" t="s">
        <v>574</v>
      </c>
      <c r="CV157" t="s">
        <v>828</v>
      </c>
      <c r="CW157" t="s">
        <v>928</v>
      </c>
      <c r="CX157" t="s">
        <v>574</v>
      </c>
      <c r="CY157" t="s">
        <v>574</v>
      </c>
      <c r="CZ157" t="s">
        <v>574</v>
      </c>
      <c r="DA157" t="s">
        <v>574</v>
      </c>
      <c r="DB157" t="s">
        <v>574</v>
      </c>
      <c r="DC157" t="s">
        <v>574</v>
      </c>
      <c r="DD157">
        <v>0</v>
      </c>
      <c r="DE157" t="s">
        <v>970</v>
      </c>
      <c r="DF157">
        <v>0</v>
      </c>
      <c r="DG157" t="s">
        <v>970</v>
      </c>
      <c r="DH157">
        <v>0</v>
      </c>
      <c r="DI157" s="99">
        <v>0</v>
      </c>
      <c r="DJ157" s="99">
        <v>0</v>
      </c>
      <c r="DK157" s="99">
        <v>0</v>
      </c>
      <c r="DL157" s="99">
        <v>0</v>
      </c>
      <c r="DM157" s="99">
        <v>0</v>
      </c>
      <c r="DN157" s="99">
        <v>250</v>
      </c>
      <c r="DO157" s="99">
        <v>0</v>
      </c>
      <c r="DP157" s="99">
        <v>0</v>
      </c>
      <c r="DT157" s="100" t="s">
        <v>46</v>
      </c>
    </row>
    <row r="158" spans="1:124" x14ac:dyDescent="0.3">
      <c r="A158" s="92">
        <v>52020157</v>
      </c>
      <c r="B158">
        <v>2020157</v>
      </c>
      <c r="C158" t="s">
        <v>1587</v>
      </c>
      <c r="D158">
        <v>2431</v>
      </c>
      <c r="E158" t="s">
        <v>1588</v>
      </c>
      <c r="F158" t="s">
        <v>1230</v>
      </c>
      <c r="G158" t="s">
        <v>1589</v>
      </c>
      <c r="H158" t="s">
        <v>590</v>
      </c>
      <c r="I158" t="s">
        <v>954</v>
      </c>
      <c r="J158" t="s">
        <v>955</v>
      </c>
      <c r="K158">
        <v>1</v>
      </c>
      <c r="L158" t="s">
        <v>956</v>
      </c>
      <c r="M158" t="s">
        <v>957</v>
      </c>
      <c r="N158" t="s">
        <v>958</v>
      </c>
      <c r="O158" t="s">
        <v>959</v>
      </c>
      <c r="P158">
        <v>0</v>
      </c>
      <c r="Q158" t="s">
        <v>27</v>
      </c>
      <c r="R158" t="s">
        <v>45</v>
      </c>
      <c r="S158" s="93" t="s">
        <v>960</v>
      </c>
      <c r="T158" t="s">
        <v>961</v>
      </c>
      <c r="U158" s="93">
        <v>25921</v>
      </c>
      <c r="V158" t="s">
        <v>27</v>
      </c>
      <c r="W158" t="s">
        <v>45</v>
      </c>
      <c r="X158">
        <v>0</v>
      </c>
      <c r="Y158">
        <v>0</v>
      </c>
      <c r="Z158" s="93">
        <v>41811</v>
      </c>
      <c r="AA158">
        <v>1000</v>
      </c>
      <c r="AB158">
        <v>1000</v>
      </c>
      <c r="AC158">
        <v>0</v>
      </c>
      <c r="AD158" s="103" t="s">
        <v>27</v>
      </c>
      <c r="AE158">
        <v>0</v>
      </c>
      <c r="AF158">
        <v>0</v>
      </c>
      <c r="AG158">
        <v>1</v>
      </c>
      <c r="AH158">
        <v>1</v>
      </c>
      <c r="AI158">
        <v>0</v>
      </c>
      <c r="AJ158">
        <v>0</v>
      </c>
      <c r="AK158">
        <v>0</v>
      </c>
      <c r="AL158">
        <v>2</v>
      </c>
      <c r="AM158">
        <v>5</v>
      </c>
      <c r="AN158" s="97">
        <v>5264</v>
      </c>
      <c r="AO158" t="s">
        <v>40</v>
      </c>
      <c r="AP158" t="s">
        <v>28</v>
      </c>
      <c r="AQ158" t="s">
        <v>40</v>
      </c>
      <c r="AR158" s="101">
        <v>1400000</v>
      </c>
      <c r="AS158" t="s">
        <v>662</v>
      </c>
      <c r="AT158" t="s">
        <v>1018</v>
      </c>
      <c r="AU158" t="s">
        <v>963</v>
      </c>
      <c r="AV158" t="s">
        <v>304</v>
      </c>
      <c r="AW158" t="s">
        <v>964</v>
      </c>
      <c r="AX158">
        <v>0</v>
      </c>
      <c r="AY158" t="s">
        <v>117</v>
      </c>
      <c r="AZ158" t="s">
        <v>1007</v>
      </c>
      <c r="BA158" t="s">
        <v>965</v>
      </c>
      <c r="BB158" t="s">
        <v>966</v>
      </c>
      <c r="BC158" t="s">
        <v>28</v>
      </c>
      <c r="BD158" t="s">
        <v>40</v>
      </c>
      <c r="BE158" t="s">
        <v>28</v>
      </c>
      <c r="BF158" t="s">
        <v>40</v>
      </c>
      <c r="BG158" t="s">
        <v>28</v>
      </c>
      <c r="BH158" t="s">
        <v>40</v>
      </c>
      <c r="BI158" t="s">
        <v>28</v>
      </c>
      <c r="BJ158">
        <v>999</v>
      </c>
      <c r="BK158" t="s">
        <v>28</v>
      </c>
      <c r="BL158" t="s">
        <v>40</v>
      </c>
      <c r="BM158" t="s">
        <v>28</v>
      </c>
      <c r="BN158" t="s">
        <v>40</v>
      </c>
      <c r="BO158" t="s">
        <v>964</v>
      </c>
      <c r="BP158" t="s">
        <v>967</v>
      </c>
      <c r="BQ158" t="s">
        <v>28</v>
      </c>
      <c r="BR158" t="s">
        <v>40</v>
      </c>
      <c r="BS158" t="s">
        <v>28</v>
      </c>
      <c r="BT158" t="s">
        <v>40</v>
      </c>
      <c r="BU158" t="s">
        <v>28</v>
      </c>
      <c r="BV158" t="s">
        <v>40</v>
      </c>
      <c r="BW158" t="s">
        <v>28</v>
      </c>
      <c r="BX158" t="s">
        <v>40</v>
      </c>
      <c r="BY158" t="s">
        <v>28</v>
      </c>
      <c r="BZ158" t="s">
        <v>40</v>
      </c>
      <c r="CA158" t="s">
        <v>198</v>
      </c>
      <c r="CB158" t="s">
        <v>37</v>
      </c>
      <c r="CC158">
        <v>921</v>
      </c>
      <c r="CD158" t="s">
        <v>30</v>
      </c>
      <c r="CE158" t="s">
        <v>968</v>
      </c>
      <c r="CF158">
        <v>0</v>
      </c>
      <c r="CG158" t="s">
        <v>99</v>
      </c>
      <c r="CH158">
        <v>1</v>
      </c>
      <c r="CI158" s="99">
        <v>2499.09</v>
      </c>
      <c r="CJ158" s="93">
        <v>41811</v>
      </c>
      <c r="CK158" s="99">
        <v>2499.09</v>
      </c>
      <c r="CL158" t="s">
        <v>574</v>
      </c>
      <c r="CM158" t="s">
        <v>574</v>
      </c>
      <c r="CN158" t="s">
        <v>574</v>
      </c>
      <c r="CO158" t="s">
        <v>574</v>
      </c>
      <c r="CP158" t="s">
        <v>574</v>
      </c>
      <c r="CQ158" t="s">
        <v>574</v>
      </c>
      <c r="CR158" t="s">
        <v>574</v>
      </c>
      <c r="CS158" t="s">
        <v>574</v>
      </c>
      <c r="CT158" t="s">
        <v>574</v>
      </c>
      <c r="CU158" t="s">
        <v>574</v>
      </c>
      <c r="CV158" t="s">
        <v>574</v>
      </c>
      <c r="CW158" t="s">
        <v>574</v>
      </c>
      <c r="CX158" t="s">
        <v>574</v>
      </c>
      <c r="CY158" t="s">
        <v>574</v>
      </c>
      <c r="CZ158" t="s">
        <v>574</v>
      </c>
      <c r="DA158" t="s">
        <v>574</v>
      </c>
      <c r="DB158" t="s">
        <v>574</v>
      </c>
      <c r="DC158" t="s">
        <v>574</v>
      </c>
      <c r="DD158">
        <v>0</v>
      </c>
      <c r="DE158" t="s">
        <v>970</v>
      </c>
      <c r="DF158">
        <v>0</v>
      </c>
      <c r="DG158" t="s">
        <v>970</v>
      </c>
      <c r="DH158">
        <v>0</v>
      </c>
      <c r="DI158" s="99">
        <v>0</v>
      </c>
      <c r="DJ158" s="99">
        <v>0</v>
      </c>
      <c r="DK158" s="99">
        <v>0</v>
      </c>
      <c r="DL158" s="99">
        <v>0</v>
      </c>
      <c r="DM158" s="99">
        <v>0</v>
      </c>
      <c r="DN158" s="99">
        <v>0</v>
      </c>
      <c r="DO158" s="99">
        <v>0</v>
      </c>
      <c r="DP158" s="99">
        <v>0</v>
      </c>
      <c r="DT158" s="100" t="s">
        <v>46</v>
      </c>
    </row>
    <row r="159" spans="1:124" x14ac:dyDescent="0.3">
      <c r="A159" s="92">
        <v>52020158</v>
      </c>
      <c r="B159">
        <v>2020158</v>
      </c>
      <c r="C159" t="s">
        <v>1590</v>
      </c>
      <c r="D159">
        <v>2783</v>
      </c>
      <c r="E159" t="s">
        <v>1591</v>
      </c>
      <c r="F159" t="s">
        <v>1592</v>
      </c>
      <c r="G159" t="s">
        <v>1593</v>
      </c>
      <c r="H159" t="s">
        <v>590</v>
      </c>
      <c r="I159" t="s">
        <v>954</v>
      </c>
      <c r="J159" t="s">
        <v>955</v>
      </c>
      <c r="K159">
        <v>1</v>
      </c>
      <c r="L159" t="s">
        <v>956</v>
      </c>
      <c r="M159" t="s">
        <v>957</v>
      </c>
      <c r="N159" t="s">
        <v>42</v>
      </c>
      <c r="O159" t="s">
        <v>566</v>
      </c>
      <c r="P159">
        <v>0</v>
      </c>
      <c r="Q159" t="s">
        <v>27</v>
      </c>
      <c r="R159" t="s">
        <v>45</v>
      </c>
      <c r="S159" s="93" t="s">
        <v>960</v>
      </c>
      <c r="T159" t="s">
        <v>961</v>
      </c>
      <c r="U159" s="93">
        <v>29352</v>
      </c>
      <c r="V159" t="s">
        <v>27</v>
      </c>
      <c r="W159" t="s">
        <v>45</v>
      </c>
      <c r="X159">
        <v>0</v>
      </c>
      <c r="Y159">
        <v>0</v>
      </c>
      <c r="Z159" s="93">
        <v>44028</v>
      </c>
      <c r="AA159">
        <v>1000</v>
      </c>
      <c r="AB159">
        <v>1000</v>
      </c>
      <c r="AC159">
        <v>0</v>
      </c>
      <c r="AD159" s="103" t="s">
        <v>27</v>
      </c>
      <c r="AE159">
        <v>0</v>
      </c>
      <c r="AF159">
        <v>0</v>
      </c>
      <c r="AG159">
        <v>0</v>
      </c>
      <c r="AH159">
        <v>0</v>
      </c>
      <c r="AI159">
        <v>0</v>
      </c>
      <c r="AJ159">
        <v>0</v>
      </c>
      <c r="AK159">
        <v>0</v>
      </c>
      <c r="AL159">
        <v>0</v>
      </c>
      <c r="AM159">
        <v>5</v>
      </c>
      <c r="AN159" s="97">
        <v>6120</v>
      </c>
      <c r="AO159" t="s">
        <v>40</v>
      </c>
      <c r="AP159" t="s">
        <v>28</v>
      </c>
      <c r="AQ159" t="s">
        <v>40</v>
      </c>
      <c r="AR159" s="101">
        <v>1400000</v>
      </c>
      <c r="AS159" t="s">
        <v>122</v>
      </c>
      <c r="AT159" t="s">
        <v>50</v>
      </c>
      <c r="AU159" t="s">
        <v>963</v>
      </c>
      <c r="AV159" t="s">
        <v>304</v>
      </c>
      <c r="AW159" t="s">
        <v>964</v>
      </c>
      <c r="AX159">
        <v>0</v>
      </c>
      <c r="AY159" t="s">
        <v>124</v>
      </c>
      <c r="AZ159" t="s">
        <v>962</v>
      </c>
      <c r="BA159" t="s">
        <v>965</v>
      </c>
      <c r="BB159" t="s">
        <v>966</v>
      </c>
      <c r="BC159" t="s">
        <v>28</v>
      </c>
      <c r="BD159" t="s">
        <v>40</v>
      </c>
      <c r="BE159" t="s">
        <v>28</v>
      </c>
      <c r="BF159" t="s">
        <v>40</v>
      </c>
      <c r="BG159" t="s">
        <v>28</v>
      </c>
      <c r="BH159" t="s">
        <v>40</v>
      </c>
      <c r="BI159" t="s">
        <v>28</v>
      </c>
      <c r="BJ159">
        <v>999</v>
      </c>
      <c r="BK159" t="s">
        <v>28</v>
      </c>
      <c r="BL159" t="s">
        <v>40</v>
      </c>
      <c r="BM159" t="s">
        <v>28</v>
      </c>
      <c r="BN159" t="s">
        <v>40</v>
      </c>
      <c r="BO159" t="s">
        <v>964</v>
      </c>
      <c r="BP159" t="s">
        <v>967</v>
      </c>
      <c r="BQ159" t="s">
        <v>28</v>
      </c>
      <c r="BR159" t="s">
        <v>40</v>
      </c>
      <c r="BS159" t="s">
        <v>28</v>
      </c>
      <c r="BT159" t="s">
        <v>40</v>
      </c>
      <c r="BU159" t="s">
        <v>28</v>
      </c>
      <c r="BV159" t="s">
        <v>40</v>
      </c>
      <c r="BW159" t="s">
        <v>28</v>
      </c>
      <c r="BX159" t="s">
        <v>40</v>
      </c>
      <c r="BY159" t="s">
        <v>28</v>
      </c>
      <c r="BZ159" t="s">
        <v>40</v>
      </c>
      <c r="CA159" t="s">
        <v>198</v>
      </c>
      <c r="CB159" t="s">
        <v>37</v>
      </c>
      <c r="CC159">
        <v>884</v>
      </c>
      <c r="CD159" t="s">
        <v>30</v>
      </c>
      <c r="CE159" t="s">
        <v>968</v>
      </c>
      <c r="CF159">
        <v>0</v>
      </c>
      <c r="CG159" t="s">
        <v>99</v>
      </c>
      <c r="CH159">
        <v>1</v>
      </c>
      <c r="CI159" s="99">
        <v>492.73</v>
      </c>
      <c r="CJ159" s="93">
        <v>44028</v>
      </c>
      <c r="CK159" s="99">
        <v>492.73</v>
      </c>
      <c r="CL159" t="s">
        <v>574</v>
      </c>
      <c r="CM159" t="s">
        <v>574</v>
      </c>
      <c r="CN159" t="s">
        <v>574</v>
      </c>
      <c r="CO159" t="s">
        <v>574</v>
      </c>
      <c r="CP159" t="s">
        <v>574</v>
      </c>
      <c r="CQ159" t="s">
        <v>574</v>
      </c>
      <c r="CR159" t="s">
        <v>574</v>
      </c>
      <c r="CS159" t="s">
        <v>574</v>
      </c>
      <c r="CT159" t="s">
        <v>574</v>
      </c>
      <c r="CU159" t="s">
        <v>574</v>
      </c>
      <c r="CV159" t="s">
        <v>574</v>
      </c>
      <c r="CW159" t="s">
        <v>574</v>
      </c>
      <c r="CX159" t="s">
        <v>574</v>
      </c>
      <c r="CY159" t="s">
        <v>574</v>
      </c>
      <c r="CZ159" t="s">
        <v>574</v>
      </c>
      <c r="DA159" t="s">
        <v>574</v>
      </c>
      <c r="DB159" t="s">
        <v>574</v>
      </c>
      <c r="DC159" t="s">
        <v>574</v>
      </c>
      <c r="DD159">
        <v>0</v>
      </c>
      <c r="DE159" t="s">
        <v>970</v>
      </c>
      <c r="DF159">
        <v>0</v>
      </c>
      <c r="DG159" t="s">
        <v>970</v>
      </c>
      <c r="DH159">
        <v>0</v>
      </c>
      <c r="DI159" s="99">
        <v>0</v>
      </c>
      <c r="DJ159" s="99">
        <v>0</v>
      </c>
      <c r="DK159" s="99">
        <v>0</v>
      </c>
      <c r="DL159" s="99">
        <v>0</v>
      </c>
      <c r="DM159" s="99">
        <v>0</v>
      </c>
      <c r="DN159" s="99">
        <v>0</v>
      </c>
      <c r="DO159" s="99">
        <v>0</v>
      </c>
      <c r="DP159" s="99">
        <v>0</v>
      </c>
      <c r="DT159" s="100" t="s">
        <v>46</v>
      </c>
    </row>
    <row r="160" spans="1:124" x14ac:dyDescent="0.3">
      <c r="A160" s="92">
        <v>52020159</v>
      </c>
      <c r="B160">
        <v>2020159</v>
      </c>
      <c r="C160" t="s">
        <v>1594</v>
      </c>
      <c r="D160">
        <v>2783</v>
      </c>
      <c r="E160" t="s">
        <v>1591</v>
      </c>
      <c r="F160" t="s">
        <v>1592</v>
      </c>
      <c r="G160" t="s">
        <v>1593</v>
      </c>
      <c r="H160" t="s">
        <v>590</v>
      </c>
      <c r="I160" t="s">
        <v>954</v>
      </c>
      <c r="J160" t="s">
        <v>955</v>
      </c>
      <c r="K160">
        <v>1</v>
      </c>
      <c r="L160" t="s">
        <v>956</v>
      </c>
      <c r="M160" t="s">
        <v>957</v>
      </c>
      <c r="N160" t="s">
        <v>42</v>
      </c>
      <c r="O160" t="s">
        <v>566</v>
      </c>
      <c r="P160">
        <v>0</v>
      </c>
      <c r="Q160" t="s">
        <v>27</v>
      </c>
      <c r="R160" t="s">
        <v>45</v>
      </c>
      <c r="S160" s="93" t="s">
        <v>960</v>
      </c>
      <c r="T160" t="s">
        <v>961</v>
      </c>
      <c r="U160" s="93">
        <v>29352</v>
      </c>
      <c r="V160" t="s">
        <v>27</v>
      </c>
      <c r="W160" t="s">
        <v>45</v>
      </c>
      <c r="X160">
        <v>0</v>
      </c>
      <c r="Y160">
        <v>0</v>
      </c>
      <c r="Z160" s="93">
        <v>44028</v>
      </c>
      <c r="AA160" t="s">
        <v>975</v>
      </c>
      <c r="AB160">
        <v>0</v>
      </c>
      <c r="AC160">
        <v>0</v>
      </c>
      <c r="AD160" s="103">
        <v>15000</v>
      </c>
      <c r="AE160">
        <v>15000</v>
      </c>
      <c r="AF160">
        <v>0</v>
      </c>
      <c r="AG160">
        <v>2</v>
      </c>
      <c r="AH160">
        <v>2</v>
      </c>
      <c r="AI160">
        <v>0</v>
      </c>
      <c r="AJ160">
        <v>0</v>
      </c>
      <c r="AK160">
        <v>0</v>
      </c>
      <c r="AL160">
        <v>1</v>
      </c>
      <c r="AM160">
        <v>5</v>
      </c>
      <c r="AN160" s="97">
        <v>470</v>
      </c>
      <c r="AO160" t="s">
        <v>40</v>
      </c>
      <c r="AP160" t="s">
        <v>28</v>
      </c>
      <c r="AQ160" t="s">
        <v>40</v>
      </c>
      <c r="AR160" s="101">
        <v>1000000</v>
      </c>
      <c r="AS160" t="s">
        <v>664</v>
      </c>
      <c r="AT160" t="s">
        <v>1027</v>
      </c>
      <c r="AU160" t="s">
        <v>963</v>
      </c>
      <c r="AV160" t="s">
        <v>304</v>
      </c>
      <c r="AW160" t="s">
        <v>964</v>
      </c>
      <c r="AX160">
        <v>0</v>
      </c>
      <c r="AY160" t="s">
        <v>124</v>
      </c>
      <c r="AZ160" t="s">
        <v>962</v>
      </c>
      <c r="BA160" t="s">
        <v>965</v>
      </c>
      <c r="BB160" t="s">
        <v>966</v>
      </c>
      <c r="BC160" t="s">
        <v>28</v>
      </c>
      <c r="BD160" t="s">
        <v>40</v>
      </c>
      <c r="BE160" t="s">
        <v>28</v>
      </c>
      <c r="BF160" t="s">
        <v>40</v>
      </c>
      <c r="BG160" t="s">
        <v>28</v>
      </c>
      <c r="BH160" t="s">
        <v>40</v>
      </c>
      <c r="BI160" t="s">
        <v>28</v>
      </c>
      <c r="BJ160">
        <v>999</v>
      </c>
      <c r="BK160" t="s">
        <v>28</v>
      </c>
      <c r="BL160" t="s">
        <v>40</v>
      </c>
      <c r="BM160" t="s">
        <v>28</v>
      </c>
      <c r="BN160" t="s">
        <v>40</v>
      </c>
      <c r="BO160" t="s">
        <v>964</v>
      </c>
      <c r="BP160" t="s">
        <v>967</v>
      </c>
      <c r="BQ160" t="s">
        <v>28</v>
      </c>
      <c r="BR160" t="s">
        <v>40</v>
      </c>
      <c r="BS160" t="s">
        <v>28</v>
      </c>
      <c r="BT160" t="s">
        <v>40</v>
      </c>
      <c r="BU160" t="s">
        <v>28</v>
      </c>
      <c r="BV160" t="s">
        <v>40</v>
      </c>
      <c r="BW160" t="s">
        <v>28</v>
      </c>
      <c r="BX160" t="s">
        <v>40</v>
      </c>
      <c r="BY160" t="s">
        <v>28</v>
      </c>
      <c r="BZ160" t="s">
        <v>40</v>
      </c>
      <c r="CA160" t="s">
        <v>198</v>
      </c>
      <c r="CB160" t="s">
        <v>37</v>
      </c>
      <c r="CC160">
        <v>884</v>
      </c>
      <c r="CD160" t="s">
        <v>30</v>
      </c>
      <c r="CE160" t="s">
        <v>968</v>
      </c>
      <c r="CF160">
        <v>0</v>
      </c>
      <c r="CG160" t="s">
        <v>99</v>
      </c>
      <c r="CH160">
        <v>1</v>
      </c>
      <c r="CI160" s="99">
        <v>803.64</v>
      </c>
      <c r="CJ160" s="93">
        <v>44028</v>
      </c>
      <c r="CK160" s="99">
        <v>803.64</v>
      </c>
      <c r="CL160" t="s">
        <v>574</v>
      </c>
      <c r="CM160" t="s">
        <v>574</v>
      </c>
      <c r="CN160" t="s">
        <v>574</v>
      </c>
      <c r="CO160" t="s">
        <v>574</v>
      </c>
      <c r="CP160" t="s">
        <v>574</v>
      </c>
      <c r="CQ160" t="s">
        <v>574</v>
      </c>
      <c r="CR160" t="s">
        <v>574</v>
      </c>
      <c r="CS160" t="s">
        <v>574</v>
      </c>
      <c r="CT160" t="s">
        <v>574</v>
      </c>
      <c r="CU160" t="s">
        <v>574</v>
      </c>
      <c r="CV160" t="s">
        <v>574</v>
      </c>
      <c r="CW160" t="s">
        <v>574</v>
      </c>
      <c r="CX160" t="s">
        <v>574</v>
      </c>
      <c r="CY160" t="s">
        <v>574</v>
      </c>
      <c r="CZ160" t="s">
        <v>574</v>
      </c>
      <c r="DA160" t="s">
        <v>574</v>
      </c>
      <c r="DB160" t="s">
        <v>574</v>
      </c>
      <c r="DC160" t="s">
        <v>574</v>
      </c>
      <c r="DD160">
        <v>0</v>
      </c>
      <c r="DE160" t="s">
        <v>970</v>
      </c>
      <c r="DF160">
        <v>0</v>
      </c>
      <c r="DG160" t="s">
        <v>970</v>
      </c>
      <c r="DH160">
        <v>0</v>
      </c>
      <c r="DI160" s="99">
        <v>0</v>
      </c>
      <c r="DJ160" s="99">
        <v>0</v>
      </c>
      <c r="DK160" s="99">
        <v>0</v>
      </c>
      <c r="DL160" s="99">
        <v>0</v>
      </c>
      <c r="DM160" s="99">
        <v>0</v>
      </c>
      <c r="DN160" s="99">
        <v>0</v>
      </c>
      <c r="DO160" s="99">
        <v>0</v>
      </c>
      <c r="DP160" s="99">
        <v>0</v>
      </c>
      <c r="DT160" s="100" t="s">
        <v>46</v>
      </c>
    </row>
    <row r="161" spans="1:124" x14ac:dyDescent="0.3">
      <c r="A161" s="92">
        <v>52020160</v>
      </c>
      <c r="B161">
        <v>2020160</v>
      </c>
      <c r="C161" t="s">
        <v>1595</v>
      </c>
      <c r="D161">
        <v>2783</v>
      </c>
      <c r="E161" t="s">
        <v>1591</v>
      </c>
      <c r="F161" t="s">
        <v>1592</v>
      </c>
      <c r="G161" t="s">
        <v>1593</v>
      </c>
      <c r="H161" t="s">
        <v>590</v>
      </c>
      <c r="I161" t="s">
        <v>954</v>
      </c>
      <c r="J161" t="s">
        <v>955</v>
      </c>
      <c r="K161">
        <v>1</v>
      </c>
      <c r="L161" t="s">
        <v>956</v>
      </c>
      <c r="M161" t="s">
        <v>957</v>
      </c>
      <c r="N161" t="s">
        <v>42</v>
      </c>
      <c r="O161" t="s">
        <v>566</v>
      </c>
      <c r="P161">
        <v>0</v>
      </c>
      <c r="Q161" t="s">
        <v>27</v>
      </c>
      <c r="R161" t="s">
        <v>45</v>
      </c>
      <c r="S161" s="93" t="s">
        <v>960</v>
      </c>
      <c r="T161" t="s">
        <v>961</v>
      </c>
      <c r="U161" s="93">
        <v>29352</v>
      </c>
      <c r="V161" t="s">
        <v>27</v>
      </c>
      <c r="W161" t="s">
        <v>45</v>
      </c>
      <c r="X161">
        <v>0</v>
      </c>
      <c r="Y161">
        <v>0</v>
      </c>
      <c r="Z161" s="93">
        <v>44028</v>
      </c>
      <c r="AA161" t="s">
        <v>975</v>
      </c>
      <c r="AB161">
        <v>0</v>
      </c>
      <c r="AC161">
        <v>0</v>
      </c>
      <c r="AD161" s="103">
        <v>20000</v>
      </c>
      <c r="AE161">
        <v>20000</v>
      </c>
      <c r="AF161">
        <v>0</v>
      </c>
      <c r="AG161">
        <v>0</v>
      </c>
      <c r="AH161">
        <v>0</v>
      </c>
      <c r="AI161">
        <v>1</v>
      </c>
      <c r="AJ161">
        <v>1</v>
      </c>
      <c r="AK161">
        <v>0</v>
      </c>
      <c r="AL161">
        <v>1</v>
      </c>
      <c r="AM161">
        <v>5</v>
      </c>
      <c r="AN161" s="97">
        <v>453</v>
      </c>
      <c r="AO161" t="s">
        <v>40</v>
      </c>
      <c r="AP161" t="s">
        <v>28</v>
      </c>
      <c r="AQ161" t="s">
        <v>40</v>
      </c>
      <c r="AR161" s="101">
        <v>1600000</v>
      </c>
      <c r="AS161" t="s">
        <v>124</v>
      </c>
      <c r="AT161" t="s">
        <v>962</v>
      </c>
      <c r="AU161" t="s">
        <v>963</v>
      </c>
      <c r="AV161" t="s">
        <v>304</v>
      </c>
      <c r="AW161" t="s">
        <v>964</v>
      </c>
      <c r="AX161">
        <v>0</v>
      </c>
      <c r="AY161" t="s">
        <v>124</v>
      </c>
      <c r="AZ161" t="s">
        <v>962</v>
      </c>
      <c r="BA161" t="s">
        <v>965</v>
      </c>
      <c r="BB161" t="s">
        <v>966</v>
      </c>
      <c r="BC161" t="s">
        <v>28</v>
      </c>
      <c r="BD161" t="s">
        <v>40</v>
      </c>
      <c r="BE161" t="s">
        <v>28</v>
      </c>
      <c r="BF161" t="s">
        <v>40</v>
      </c>
      <c r="BG161" t="s">
        <v>28</v>
      </c>
      <c r="BH161" t="s">
        <v>40</v>
      </c>
      <c r="BI161" t="s">
        <v>28</v>
      </c>
      <c r="BJ161">
        <v>999</v>
      </c>
      <c r="BK161" t="s">
        <v>28</v>
      </c>
      <c r="BL161" t="s">
        <v>40</v>
      </c>
      <c r="BM161" t="s">
        <v>28</v>
      </c>
      <c r="BN161" t="s">
        <v>40</v>
      </c>
      <c r="BO161" t="s">
        <v>964</v>
      </c>
      <c r="BP161" t="s">
        <v>967</v>
      </c>
      <c r="BQ161" t="s">
        <v>28</v>
      </c>
      <c r="BR161" t="s">
        <v>40</v>
      </c>
      <c r="BS161" t="s">
        <v>28</v>
      </c>
      <c r="BT161" t="s">
        <v>40</v>
      </c>
      <c r="BU161" t="s">
        <v>28</v>
      </c>
      <c r="BV161" t="s">
        <v>40</v>
      </c>
      <c r="BW161" t="s">
        <v>28</v>
      </c>
      <c r="BX161" t="s">
        <v>40</v>
      </c>
      <c r="BY161" t="s">
        <v>28</v>
      </c>
      <c r="BZ161" t="s">
        <v>40</v>
      </c>
      <c r="CA161" t="s">
        <v>198</v>
      </c>
      <c r="CB161" t="s">
        <v>37</v>
      </c>
      <c r="CC161">
        <v>884</v>
      </c>
      <c r="CD161" t="s">
        <v>30</v>
      </c>
      <c r="CE161" t="s">
        <v>968</v>
      </c>
      <c r="CF161">
        <v>0</v>
      </c>
      <c r="CG161" t="s">
        <v>99</v>
      </c>
      <c r="CH161">
        <v>1</v>
      </c>
      <c r="CI161" s="99">
        <v>1112.73</v>
      </c>
      <c r="CJ161" s="93">
        <v>44028</v>
      </c>
      <c r="CK161" s="99">
        <v>1112.73</v>
      </c>
      <c r="CL161" t="s">
        <v>574</v>
      </c>
      <c r="CM161" t="s">
        <v>574</v>
      </c>
      <c r="CN161" t="s">
        <v>574</v>
      </c>
      <c r="CO161" t="s">
        <v>574</v>
      </c>
      <c r="CP161" t="s">
        <v>574</v>
      </c>
      <c r="CQ161" t="s">
        <v>574</v>
      </c>
      <c r="CR161" t="s">
        <v>574</v>
      </c>
      <c r="CS161" t="s">
        <v>574</v>
      </c>
      <c r="CT161" t="s">
        <v>574</v>
      </c>
      <c r="CU161" t="s">
        <v>574</v>
      </c>
      <c r="CV161" t="s">
        <v>574</v>
      </c>
      <c r="CW161" t="s">
        <v>574</v>
      </c>
      <c r="CX161" t="s">
        <v>574</v>
      </c>
      <c r="CY161" t="s">
        <v>574</v>
      </c>
      <c r="CZ161" t="s">
        <v>574</v>
      </c>
      <c r="DA161" t="s">
        <v>574</v>
      </c>
      <c r="DB161" t="s">
        <v>574</v>
      </c>
      <c r="DC161" t="s">
        <v>574</v>
      </c>
      <c r="DD161">
        <v>0</v>
      </c>
      <c r="DE161" t="s">
        <v>970</v>
      </c>
      <c r="DF161">
        <v>0</v>
      </c>
      <c r="DG161" t="s">
        <v>970</v>
      </c>
      <c r="DH161">
        <v>0</v>
      </c>
      <c r="DI161" s="99">
        <v>0</v>
      </c>
      <c r="DJ161" s="99">
        <v>0</v>
      </c>
      <c r="DK161" s="99">
        <v>0</v>
      </c>
      <c r="DL161" s="99">
        <v>0</v>
      </c>
      <c r="DM161" s="99">
        <v>0</v>
      </c>
      <c r="DN161" s="99">
        <v>0</v>
      </c>
      <c r="DO161" s="99">
        <v>0</v>
      </c>
      <c r="DP161" s="99">
        <v>0</v>
      </c>
      <c r="DT161" s="100" t="s">
        <v>46</v>
      </c>
    </row>
    <row r="162" spans="1:124" x14ac:dyDescent="0.3">
      <c r="A162" s="92">
        <v>52020161</v>
      </c>
      <c r="B162">
        <v>2020161</v>
      </c>
      <c r="C162" t="s">
        <v>1596</v>
      </c>
      <c r="D162">
        <v>2624</v>
      </c>
      <c r="E162" t="s">
        <v>1597</v>
      </c>
      <c r="F162" t="s">
        <v>1598</v>
      </c>
      <c r="G162" t="s">
        <v>1599</v>
      </c>
      <c r="H162" t="s">
        <v>590</v>
      </c>
      <c r="I162" t="s">
        <v>954</v>
      </c>
      <c r="J162" t="s">
        <v>955</v>
      </c>
      <c r="K162">
        <v>1</v>
      </c>
      <c r="L162" t="s">
        <v>956</v>
      </c>
      <c r="M162" t="s">
        <v>957</v>
      </c>
      <c r="N162" t="s">
        <v>958</v>
      </c>
      <c r="O162" t="s">
        <v>959</v>
      </c>
      <c r="P162">
        <v>0</v>
      </c>
      <c r="Q162" t="s">
        <v>27</v>
      </c>
      <c r="R162" t="s">
        <v>45</v>
      </c>
      <c r="S162" s="93" t="s">
        <v>960</v>
      </c>
      <c r="T162" t="s">
        <v>961</v>
      </c>
      <c r="U162" s="93">
        <v>27491</v>
      </c>
      <c r="V162" t="s">
        <v>27</v>
      </c>
      <c r="W162" t="s">
        <v>45</v>
      </c>
      <c r="X162">
        <v>0</v>
      </c>
      <c r="Y162">
        <v>0</v>
      </c>
      <c r="Z162" s="93">
        <v>42980</v>
      </c>
      <c r="AA162">
        <v>1000</v>
      </c>
      <c r="AB162">
        <v>1000</v>
      </c>
      <c r="AC162">
        <v>0</v>
      </c>
      <c r="AD162" s="103" t="s">
        <v>27</v>
      </c>
      <c r="AE162">
        <v>0</v>
      </c>
      <c r="AF162">
        <v>0</v>
      </c>
      <c r="AG162">
        <v>1</v>
      </c>
      <c r="AH162">
        <v>1</v>
      </c>
      <c r="AI162">
        <v>2</v>
      </c>
      <c r="AJ162">
        <v>2</v>
      </c>
      <c r="AK162">
        <v>0</v>
      </c>
      <c r="AL162">
        <v>0</v>
      </c>
      <c r="AM162">
        <v>5</v>
      </c>
      <c r="AN162" s="97">
        <v>5213</v>
      </c>
      <c r="AO162" t="s">
        <v>40</v>
      </c>
      <c r="AP162" t="s">
        <v>28</v>
      </c>
      <c r="AQ162" t="s">
        <v>40</v>
      </c>
      <c r="AR162" s="101">
        <v>2100000</v>
      </c>
      <c r="AS162" t="s">
        <v>1029</v>
      </c>
      <c r="AT162" t="s">
        <v>1030</v>
      </c>
      <c r="AU162" t="s">
        <v>963</v>
      </c>
      <c r="AV162" t="s">
        <v>304</v>
      </c>
      <c r="AW162" t="s">
        <v>964</v>
      </c>
      <c r="AX162">
        <v>0</v>
      </c>
      <c r="AY162" t="s">
        <v>137</v>
      </c>
      <c r="AZ162" t="s">
        <v>1002</v>
      </c>
      <c r="BA162" t="s">
        <v>1127</v>
      </c>
      <c r="BB162" t="s">
        <v>40</v>
      </c>
      <c r="BC162" t="s">
        <v>28</v>
      </c>
      <c r="BD162" t="s">
        <v>40</v>
      </c>
      <c r="BE162" t="s">
        <v>28</v>
      </c>
      <c r="BF162" t="s">
        <v>40</v>
      </c>
      <c r="BG162" t="s">
        <v>28</v>
      </c>
      <c r="BH162" t="s">
        <v>40</v>
      </c>
      <c r="BI162" t="s">
        <v>28</v>
      </c>
      <c r="BJ162">
        <v>999</v>
      </c>
      <c r="BK162" t="s">
        <v>28</v>
      </c>
      <c r="BL162" t="s">
        <v>40</v>
      </c>
      <c r="BM162" t="s">
        <v>28</v>
      </c>
      <c r="BN162" t="s">
        <v>40</v>
      </c>
      <c r="BO162" t="s">
        <v>964</v>
      </c>
      <c r="BP162" t="s">
        <v>967</v>
      </c>
      <c r="BQ162" t="s">
        <v>28</v>
      </c>
      <c r="BR162" t="s">
        <v>40</v>
      </c>
      <c r="BS162" t="s">
        <v>28</v>
      </c>
      <c r="BT162" t="s">
        <v>40</v>
      </c>
      <c r="BU162" t="s">
        <v>28</v>
      </c>
      <c r="BV162" t="s">
        <v>40</v>
      </c>
      <c r="BW162" t="s">
        <v>28</v>
      </c>
      <c r="BX162" t="s">
        <v>40</v>
      </c>
      <c r="BY162" t="s">
        <v>28</v>
      </c>
      <c r="BZ162" t="s">
        <v>40</v>
      </c>
      <c r="CA162" t="s">
        <v>198</v>
      </c>
      <c r="CB162" t="s">
        <v>37</v>
      </c>
      <c r="CC162">
        <v>873</v>
      </c>
      <c r="CD162" t="s">
        <v>30</v>
      </c>
      <c r="CE162" t="s">
        <v>968</v>
      </c>
      <c r="CF162">
        <v>0</v>
      </c>
      <c r="CG162" t="s">
        <v>99</v>
      </c>
      <c r="CH162">
        <v>1</v>
      </c>
      <c r="CI162" s="99">
        <v>1100.9100000000001</v>
      </c>
      <c r="CJ162" s="93">
        <v>42980</v>
      </c>
      <c r="CK162" s="99">
        <v>1100.9100000000001</v>
      </c>
      <c r="CL162" t="s">
        <v>574</v>
      </c>
      <c r="CM162" t="s">
        <v>574</v>
      </c>
      <c r="CN162" t="s">
        <v>574</v>
      </c>
      <c r="CO162" t="s">
        <v>574</v>
      </c>
      <c r="CP162" t="s">
        <v>574</v>
      </c>
      <c r="CQ162" t="s">
        <v>574</v>
      </c>
      <c r="CR162" t="s">
        <v>574</v>
      </c>
      <c r="CS162" t="s">
        <v>574</v>
      </c>
      <c r="CT162" t="s">
        <v>574</v>
      </c>
      <c r="CU162" t="s">
        <v>574</v>
      </c>
      <c r="CV162" t="s">
        <v>574</v>
      </c>
      <c r="CW162" t="s">
        <v>574</v>
      </c>
      <c r="CX162" t="s">
        <v>574</v>
      </c>
      <c r="CY162" t="s">
        <v>574</v>
      </c>
      <c r="CZ162" t="s">
        <v>574</v>
      </c>
      <c r="DA162" t="s">
        <v>574</v>
      </c>
      <c r="DB162" t="s">
        <v>574</v>
      </c>
      <c r="DC162" t="s">
        <v>574</v>
      </c>
      <c r="DD162">
        <v>0</v>
      </c>
      <c r="DE162" t="s">
        <v>970</v>
      </c>
      <c r="DF162">
        <v>0</v>
      </c>
      <c r="DG162" t="s">
        <v>970</v>
      </c>
      <c r="DH162">
        <v>0</v>
      </c>
      <c r="DI162" s="99">
        <v>0</v>
      </c>
      <c r="DJ162" s="99">
        <v>0</v>
      </c>
      <c r="DK162" s="99">
        <v>0</v>
      </c>
      <c r="DL162" s="99">
        <v>0</v>
      </c>
      <c r="DM162" s="99">
        <v>0</v>
      </c>
      <c r="DN162" s="99">
        <v>0</v>
      </c>
      <c r="DO162" s="99">
        <v>0</v>
      </c>
      <c r="DP162" s="99">
        <v>0</v>
      </c>
      <c r="DT162" s="100" t="s">
        <v>46</v>
      </c>
    </row>
    <row r="163" spans="1:124" x14ac:dyDescent="0.3">
      <c r="A163" s="92">
        <v>52020162</v>
      </c>
      <c r="B163">
        <v>2020162</v>
      </c>
      <c r="C163" t="s">
        <v>1600</v>
      </c>
      <c r="D163">
        <v>2936</v>
      </c>
      <c r="E163" t="s">
        <v>1601</v>
      </c>
      <c r="F163" t="s">
        <v>1602</v>
      </c>
      <c r="G163" t="s">
        <v>1603</v>
      </c>
      <c r="H163" t="s">
        <v>590</v>
      </c>
      <c r="I163" t="s">
        <v>954</v>
      </c>
      <c r="J163" t="s">
        <v>955</v>
      </c>
      <c r="K163">
        <v>1</v>
      </c>
      <c r="L163" t="s">
        <v>956</v>
      </c>
      <c r="M163" t="s">
        <v>957</v>
      </c>
      <c r="N163" t="s">
        <v>958</v>
      </c>
      <c r="O163" t="s">
        <v>959</v>
      </c>
      <c r="P163">
        <v>0</v>
      </c>
      <c r="Q163" t="s">
        <v>27</v>
      </c>
      <c r="R163" t="s">
        <v>45</v>
      </c>
      <c r="S163" s="93" t="s">
        <v>960</v>
      </c>
      <c r="T163" t="s">
        <v>961</v>
      </c>
      <c r="U163" s="93">
        <v>30270</v>
      </c>
      <c r="V163" t="s">
        <v>27</v>
      </c>
      <c r="W163" t="s">
        <v>45</v>
      </c>
      <c r="X163">
        <v>0</v>
      </c>
      <c r="Y163">
        <v>0</v>
      </c>
      <c r="Z163" s="93">
        <v>45108</v>
      </c>
      <c r="AA163" t="s">
        <v>975</v>
      </c>
      <c r="AB163">
        <v>0</v>
      </c>
      <c r="AC163">
        <v>0</v>
      </c>
      <c r="AD163" s="103">
        <v>1000</v>
      </c>
      <c r="AE163">
        <v>1000</v>
      </c>
      <c r="AF163">
        <v>0</v>
      </c>
      <c r="AG163">
        <v>2</v>
      </c>
      <c r="AH163">
        <v>2</v>
      </c>
      <c r="AI163">
        <v>2</v>
      </c>
      <c r="AJ163">
        <v>2</v>
      </c>
      <c r="AK163">
        <v>0</v>
      </c>
      <c r="AL163">
        <v>1</v>
      </c>
      <c r="AM163">
        <v>5</v>
      </c>
      <c r="AN163" s="97">
        <v>690</v>
      </c>
      <c r="AO163" t="s">
        <v>40</v>
      </c>
      <c r="AP163" t="s">
        <v>28</v>
      </c>
      <c r="AQ163" t="s">
        <v>40</v>
      </c>
      <c r="AR163" s="101">
        <v>1600000</v>
      </c>
      <c r="AS163" t="s">
        <v>665</v>
      </c>
      <c r="AT163" t="s">
        <v>1035</v>
      </c>
      <c r="AU163" t="s">
        <v>963</v>
      </c>
      <c r="AV163" t="s">
        <v>304</v>
      </c>
      <c r="AW163" t="s">
        <v>964</v>
      </c>
      <c r="AX163">
        <v>0</v>
      </c>
      <c r="AY163" t="s">
        <v>124</v>
      </c>
      <c r="AZ163" t="s">
        <v>962</v>
      </c>
      <c r="BA163" t="s">
        <v>965</v>
      </c>
      <c r="BB163" t="s">
        <v>966</v>
      </c>
      <c r="BC163" t="s">
        <v>28</v>
      </c>
      <c r="BD163" t="s">
        <v>40</v>
      </c>
      <c r="BE163" t="s">
        <v>28</v>
      </c>
      <c r="BF163" t="s">
        <v>40</v>
      </c>
      <c r="BG163" t="s">
        <v>28</v>
      </c>
      <c r="BH163" t="s">
        <v>40</v>
      </c>
      <c r="BI163" t="s">
        <v>28</v>
      </c>
      <c r="BJ163">
        <v>999</v>
      </c>
      <c r="BK163" t="s">
        <v>28</v>
      </c>
      <c r="BL163" t="s">
        <v>40</v>
      </c>
      <c r="BM163" t="s">
        <v>28</v>
      </c>
      <c r="BN163" t="s">
        <v>40</v>
      </c>
      <c r="BO163" t="s">
        <v>964</v>
      </c>
      <c r="BP163" t="s">
        <v>967</v>
      </c>
      <c r="BQ163" t="s">
        <v>28</v>
      </c>
      <c r="BR163" t="s">
        <v>40</v>
      </c>
      <c r="BS163" t="s">
        <v>28</v>
      </c>
      <c r="BT163" t="s">
        <v>40</v>
      </c>
      <c r="BU163" t="s">
        <v>28</v>
      </c>
      <c r="BV163" t="s">
        <v>40</v>
      </c>
      <c r="BW163" t="s">
        <v>28</v>
      </c>
      <c r="BX163" t="s">
        <v>40</v>
      </c>
      <c r="BY163" t="s">
        <v>28</v>
      </c>
      <c r="BZ163" t="s">
        <v>40</v>
      </c>
      <c r="CA163" t="s">
        <v>198</v>
      </c>
      <c r="CB163" t="s">
        <v>37</v>
      </c>
      <c r="CC163">
        <v>914</v>
      </c>
      <c r="CD163" t="s">
        <v>30</v>
      </c>
      <c r="CE163" t="s">
        <v>968</v>
      </c>
      <c r="CF163">
        <v>0</v>
      </c>
      <c r="CG163" t="s">
        <v>99</v>
      </c>
      <c r="CH163">
        <v>1</v>
      </c>
      <c r="CI163" s="99">
        <v>922.73</v>
      </c>
      <c r="CJ163" s="93">
        <v>45108</v>
      </c>
      <c r="CK163" s="99">
        <v>922.73</v>
      </c>
      <c r="CL163" t="s">
        <v>574</v>
      </c>
      <c r="CM163" t="s">
        <v>574</v>
      </c>
      <c r="CN163" t="s">
        <v>574</v>
      </c>
      <c r="CO163" t="s">
        <v>574</v>
      </c>
      <c r="CP163" t="s">
        <v>574</v>
      </c>
      <c r="CQ163" t="s">
        <v>574</v>
      </c>
      <c r="CR163" t="s">
        <v>574</v>
      </c>
      <c r="CS163" t="s">
        <v>574</v>
      </c>
      <c r="CT163" t="s">
        <v>574</v>
      </c>
      <c r="CU163" t="s">
        <v>574</v>
      </c>
      <c r="CV163" t="s">
        <v>574</v>
      </c>
      <c r="CW163" t="s">
        <v>574</v>
      </c>
      <c r="CX163" t="s">
        <v>574</v>
      </c>
      <c r="CY163" t="s">
        <v>574</v>
      </c>
      <c r="CZ163" t="s">
        <v>574</v>
      </c>
      <c r="DA163" t="s">
        <v>574</v>
      </c>
      <c r="DB163" t="s">
        <v>574</v>
      </c>
      <c r="DC163" t="s">
        <v>574</v>
      </c>
      <c r="DD163">
        <v>0</v>
      </c>
      <c r="DE163" t="s">
        <v>970</v>
      </c>
      <c r="DF163">
        <v>0</v>
      </c>
      <c r="DG163" t="s">
        <v>970</v>
      </c>
      <c r="DH163">
        <v>0</v>
      </c>
      <c r="DI163" s="99">
        <v>0</v>
      </c>
      <c r="DJ163" s="99">
        <v>0</v>
      </c>
      <c r="DK163" s="99">
        <v>0</v>
      </c>
      <c r="DL163" s="99">
        <v>0</v>
      </c>
      <c r="DM163" s="99">
        <v>0</v>
      </c>
      <c r="DN163" s="99">
        <v>0</v>
      </c>
      <c r="DO163" s="99">
        <v>0</v>
      </c>
      <c r="DP163" s="99">
        <v>0</v>
      </c>
      <c r="DT163" s="100" t="s">
        <v>46</v>
      </c>
    </row>
    <row r="164" spans="1:124" x14ac:dyDescent="0.3">
      <c r="A164" s="92">
        <v>52020163</v>
      </c>
      <c r="B164">
        <v>2020163</v>
      </c>
      <c r="C164" t="s">
        <v>1604</v>
      </c>
      <c r="D164">
        <v>2088</v>
      </c>
      <c r="E164" t="s">
        <v>1605</v>
      </c>
      <c r="F164" t="s">
        <v>1606</v>
      </c>
      <c r="G164" t="s">
        <v>1607</v>
      </c>
      <c r="H164" t="s">
        <v>590</v>
      </c>
      <c r="I164" t="s">
        <v>954</v>
      </c>
      <c r="J164" t="s">
        <v>955</v>
      </c>
      <c r="K164">
        <v>1</v>
      </c>
      <c r="L164" t="s">
        <v>956</v>
      </c>
      <c r="M164" t="s">
        <v>957</v>
      </c>
      <c r="N164" t="s">
        <v>958</v>
      </c>
      <c r="O164" t="s">
        <v>959</v>
      </c>
      <c r="P164">
        <v>0</v>
      </c>
      <c r="Q164" t="s">
        <v>27</v>
      </c>
      <c r="R164" t="s">
        <v>45</v>
      </c>
      <c r="S164" s="93" t="s">
        <v>960</v>
      </c>
      <c r="T164" t="s">
        <v>961</v>
      </c>
      <c r="U164" s="93">
        <v>28894</v>
      </c>
      <c r="V164" t="s">
        <v>27</v>
      </c>
      <c r="W164" t="s">
        <v>45</v>
      </c>
      <c r="X164">
        <v>0</v>
      </c>
      <c r="Y164">
        <v>0</v>
      </c>
      <c r="Z164" s="93">
        <v>43402</v>
      </c>
      <c r="AA164">
        <v>1000</v>
      </c>
      <c r="AB164">
        <v>1000</v>
      </c>
      <c r="AC164">
        <v>0</v>
      </c>
      <c r="AD164" s="103">
        <v>2000</v>
      </c>
      <c r="AE164">
        <v>2000</v>
      </c>
      <c r="AF164">
        <v>0</v>
      </c>
      <c r="AG164">
        <v>0</v>
      </c>
      <c r="AH164">
        <v>0</v>
      </c>
      <c r="AI164">
        <v>0</v>
      </c>
      <c r="AJ164">
        <v>0</v>
      </c>
      <c r="AK164">
        <v>0</v>
      </c>
      <c r="AL164">
        <v>0</v>
      </c>
      <c r="AM164">
        <v>5</v>
      </c>
      <c r="AN164" s="97">
        <v>5259</v>
      </c>
      <c r="AO164" t="s">
        <v>40</v>
      </c>
      <c r="AP164" t="s">
        <v>28</v>
      </c>
      <c r="AQ164" t="s">
        <v>40</v>
      </c>
      <c r="AR164" s="101">
        <v>2300000</v>
      </c>
      <c r="AS164" t="s">
        <v>124</v>
      </c>
      <c r="AT164" t="s">
        <v>962</v>
      </c>
      <c r="AU164" t="s">
        <v>963</v>
      </c>
      <c r="AV164" t="s">
        <v>304</v>
      </c>
      <c r="AW164" t="s">
        <v>964</v>
      </c>
      <c r="AX164">
        <v>0</v>
      </c>
      <c r="AY164" t="s">
        <v>124</v>
      </c>
      <c r="AZ164" t="s">
        <v>962</v>
      </c>
      <c r="BA164" t="s">
        <v>965</v>
      </c>
      <c r="BB164" t="s">
        <v>966</v>
      </c>
      <c r="BC164" t="s">
        <v>28</v>
      </c>
      <c r="BD164" t="s">
        <v>40</v>
      </c>
      <c r="BE164" t="s">
        <v>28</v>
      </c>
      <c r="BF164" t="s">
        <v>40</v>
      </c>
      <c r="BG164" t="s">
        <v>28</v>
      </c>
      <c r="BH164" t="s">
        <v>40</v>
      </c>
      <c r="BI164" t="s">
        <v>28</v>
      </c>
      <c r="BJ164">
        <v>999</v>
      </c>
      <c r="BK164" t="s">
        <v>28</v>
      </c>
      <c r="BL164" t="s">
        <v>40</v>
      </c>
      <c r="BM164" t="s">
        <v>28</v>
      </c>
      <c r="BN164" t="s">
        <v>40</v>
      </c>
      <c r="BO164" t="s">
        <v>964</v>
      </c>
      <c r="BP164" t="s">
        <v>967</v>
      </c>
      <c r="BQ164" t="s">
        <v>28</v>
      </c>
      <c r="BR164" t="s">
        <v>40</v>
      </c>
      <c r="BS164" t="s">
        <v>28</v>
      </c>
      <c r="BT164" t="s">
        <v>40</v>
      </c>
      <c r="BU164" t="s">
        <v>28</v>
      </c>
      <c r="BV164" t="s">
        <v>40</v>
      </c>
      <c r="BW164" t="s">
        <v>28</v>
      </c>
      <c r="BX164" t="s">
        <v>40</v>
      </c>
      <c r="BY164" t="s">
        <v>28</v>
      </c>
      <c r="BZ164" t="s">
        <v>40</v>
      </c>
      <c r="CA164" t="s">
        <v>198</v>
      </c>
      <c r="CB164" t="s">
        <v>37</v>
      </c>
      <c r="CC164">
        <v>865</v>
      </c>
      <c r="CD164" t="s">
        <v>30</v>
      </c>
      <c r="CE164" t="s">
        <v>968</v>
      </c>
      <c r="CF164">
        <v>0</v>
      </c>
      <c r="CG164" t="s">
        <v>99</v>
      </c>
      <c r="CH164">
        <v>1</v>
      </c>
      <c r="CI164" s="99">
        <v>2210</v>
      </c>
      <c r="CJ164" s="93">
        <v>43402</v>
      </c>
      <c r="CK164" s="99">
        <v>2210</v>
      </c>
      <c r="CL164" t="s">
        <v>574</v>
      </c>
      <c r="CM164" t="s">
        <v>574</v>
      </c>
      <c r="CN164" t="s">
        <v>574</v>
      </c>
      <c r="CO164" t="s">
        <v>574</v>
      </c>
      <c r="CP164" t="s">
        <v>574</v>
      </c>
      <c r="CQ164" t="s">
        <v>574</v>
      </c>
      <c r="CR164" t="s">
        <v>574</v>
      </c>
      <c r="CS164" t="s">
        <v>574</v>
      </c>
      <c r="CT164" t="s">
        <v>574</v>
      </c>
      <c r="CU164" t="s">
        <v>574</v>
      </c>
      <c r="CV164" t="s">
        <v>574</v>
      </c>
      <c r="CW164" t="s">
        <v>574</v>
      </c>
      <c r="CX164" t="s">
        <v>574</v>
      </c>
      <c r="CY164" t="s">
        <v>574</v>
      </c>
      <c r="CZ164" t="s">
        <v>574</v>
      </c>
      <c r="DA164" t="s">
        <v>574</v>
      </c>
      <c r="DB164" t="s">
        <v>574</v>
      </c>
      <c r="DC164" t="s">
        <v>574</v>
      </c>
      <c r="DD164">
        <v>0</v>
      </c>
      <c r="DE164" t="s">
        <v>970</v>
      </c>
      <c r="DF164">
        <v>0</v>
      </c>
      <c r="DG164" t="s">
        <v>970</v>
      </c>
      <c r="DH164">
        <v>0</v>
      </c>
      <c r="DI164" s="99">
        <v>0</v>
      </c>
      <c r="DJ164" s="99">
        <v>0</v>
      </c>
      <c r="DK164" s="99">
        <v>0</v>
      </c>
      <c r="DL164" s="99">
        <v>0</v>
      </c>
      <c r="DM164" s="99">
        <v>0</v>
      </c>
      <c r="DN164" s="99">
        <v>0</v>
      </c>
      <c r="DO164" s="99">
        <v>0</v>
      </c>
      <c r="DP164" s="99">
        <v>0</v>
      </c>
      <c r="DT164" s="100" t="s">
        <v>46</v>
      </c>
    </row>
    <row r="165" spans="1:124" x14ac:dyDescent="0.3">
      <c r="A165" s="92">
        <v>52020164</v>
      </c>
      <c r="B165">
        <v>2020164</v>
      </c>
      <c r="C165" t="s">
        <v>1608</v>
      </c>
      <c r="D165">
        <v>2759</v>
      </c>
      <c r="E165" t="s">
        <v>1609</v>
      </c>
      <c r="F165" t="s">
        <v>1112</v>
      </c>
      <c r="G165" t="s">
        <v>1610</v>
      </c>
      <c r="H165" t="s">
        <v>590</v>
      </c>
      <c r="I165" t="s">
        <v>954</v>
      </c>
      <c r="J165" t="s">
        <v>955</v>
      </c>
      <c r="K165">
        <v>1</v>
      </c>
      <c r="L165" t="s">
        <v>956</v>
      </c>
      <c r="M165" t="s">
        <v>957</v>
      </c>
      <c r="N165" t="s">
        <v>42</v>
      </c>
      <c r="O165" t="s">
        <v>566</v>
      </c>
      <c r="P165">
        <v>0</v>
      </c>
      <c r="Q165" t="s">
        <v>27</v>
      </c>
      <c r="R165" t="s">
        <v>45</v>
      </c>
      <c r="S165" s="93" t="s">
        <v>960</v>
      </c>
      <c r="T165" t="s">
        <v>961</v>
      </c>
      <c r="U165" s="93">
        <v>20651</v>
      </c>
      <c r="V165" t="s">
        <v>25</v>
      </c>
      <c r="W165" t="s">
        <v>46</v>
      </c>
      <c r="X165">
        <v>0</v>
      </c>
      <c r="Y165">
        <v>0</v>
      </c>
      <c r="Z165" s="93">
        <v>42040</v>
      </c>
      <c r="AA165">
        <v>1000</v>
      </c>
      <c r="AB165">
        <v>1000</v>
      </c>
      <c r="AC165">
        <v>0</v>
      </c>
      <c r="AD165" s="103">
        <v>3000</v>
      </c>
      <c r="AE165">
        <v>3000</v>
      </c>
      <c r="AF165">
        <v>0</v>
      </c>
      <c r="AG165">
        <v>1</v>
      </c>
      <c r="AH165">
        <v>1</v>
      </c>
      <c r="AI165">
        <v>0</v>
      </c>
      <c r="AJ165">
        <v>0</v>
      </c>
      <c r="AK165">
        <v>0</v>
      </c>
      <c r="AL165">
        <v>0</v>
      </c>
      <c r="AM165">
        <v>5</v>
      </c>
      <c r="AN165" s="97">
        <v>9602</v>
      </c>
      <c r="AO165" t="s">
        <v>40</v>
      </c>
      <c r="AP165" t="s">
        <v>28</v>
      </c>
      <c r="AQ165" t="s">
        <v>40</v>
      </c>
      <c r="AR165" s="101">
        <v>1800000</v>
      </c>
      <c r="AS165" t="s">
        <v>124</v>
      </c>
      <c r="AT165" t="s">
        <v>962</v>
      </c>
      <c r="AU165" t="s">
        <v>963</v>
      </c>
      <c r="AV165" t="s">
        <v>304</v>
      </c>
      <c r="AW165" t="s">
        <v>964</v>
      </c>
      <c r="AX165">
        <v>0</v>
      </c>
      <c r="AY165" t="s">
        <v>124</v>
      </c>
      <c r="AZ165" t="s">
        <v>962</v>
      </c>
      <c r="BA165" t="s">
        <v>965</v>
      </c>
      <c r="BB165" t="s">
        <v>966</v>
      </c>
      <c r="BC165" t="s">
        <v>28</v>
      </c>
      <c r="BD165" t="s">
        <v>40</v>
      </c>
      <c r="BE165" t="s">
        <v>28</v>
      </c>
      <c r="BF165" t="s">
        <v>40</v>
      </c>
      <c r="BG165" t="s">
        <v>28</v>
      </c>
      <c r="BH165" t="s">
        <v>40</v>
      </c>
      <c r="BI165" t="s">
        <v>28</v>
      </c>
      <c r="BJ165">
        <v>999</v>
      </c>
      <c r="BK165" t="s">
        <v>28</v>
      </c>
      <c r="BL165" t="s">
        <v>40</v>
      </c>
      <c r="BM165" t="s">
        <v>28</v>
      </c>
      <c r="BN165" t="s">
        <v>40</v>
      </c>
      <c r="BO165" t="s">
        <v>964</v>
      </c>
      <c r="BP165" t="s">
        <v>967</v>
      </c>
      <c r="BQ165" t="s">
        <v>28</v>
      </c>
      <c r="BR165" t="s">
        <v>40</v>
      </c>
      <c r="BS165" t="s">
        <v>28</v>
      </c>
      <c r="BT165" t="s">
        <v>40</v>
      </c>
      <c r="BU165" t="s">
        <v>28</v>
      </c>
      <c r="BV165" t="s">
        <v>40</v>
      </c>
      <c r="BW165" t="s">
        <v>28</v>
      </c>
      <c r="BX165" t="s">
        <v>40</v>
      </c>
      <c r="BY165" t="s">
        <v>28</v>
      </c>
      <c r="BZ165" t="s">
        <v>40</v>
      </c>
      <c r="CA165" t="s">
        <v>198</v>
      </c>
      <c r="CB165" t="s">
        <v>37</v>
      </c>
      <c r="CC165">
        <v>843</v>
      </c>
      <c r="CD165" t="s">
        <v>30</v>
      </c>
      <c r="CE165" t="s">
        <v>968</v>
      </c>
      <c r="CF165">
        <v>0</v>
      </c>
      <c r="CG165" t="s">
        <v>99</v>
      </c>
      <c r="CH165">
        <v>1</v>
      </c>
      <c r="CI165" s="99">
        <v>2600</v>
      </c>
      <c r="CJ165" s="93">
        <v>42040</v>
      </c>
      <c r="CK165" s="99">
        <v>2600</v>
      </c>
      <c r="CL165" t="s">
        <v>574</v>
      </c>
      <c r="CM165" t="s">
        <v>574</v>
      </c>
      <c r="CN165" t="s">
        <v>574</v>
      </c>
      <c r="CO165" t="s">
        <v>574</v>
      </c>
      <c r="CP165" t="s">
        <v>574</v>
      </c>
      <c r="CQ165" t="s">
        <v>574</v>
      </c>
      <c r="CR165" t="s">
        <v>574</v>
      </c>
      <c r="CS165" t="s">
        <v>574</v>
      </c>
      <c r="CT165" t="s">
        <v>574</v>
      </c>
      <c r="CU165" t="s">
        <v>574</v>
      </c>
      <c r="CV165" t="s">
        <v>574</v>
      </c>
      <c r="CW165" t="s">
        <v>574</v>
      </c>
      <c r="CX165" t="s">
        <v>574</v>
      </c>
      <c r="CY165" t="s">
        <v>574</v>
      </c>
      <c r="CZ165" t="s">
        <v>574</v>
      </c>
      <c r="DA165" t="s">
        <v>574</v>
      </c>
      <c r="DB165" t="s">
        <v>574</v>
      </c>
      <c r="DC165" t="s">
        <v>574</v>
      </c>
      <c r="DD165">
        <v>0</v>
      </c>
      <c r="DE165" t="s">
        <v>970</v>
      </c>
      <c r="DF165">
        <v>0</v>
      </c>
      <c r="DG165" t="s">
        <v>970</v>
      </c>
      <c r="DH165">
        <v>0</v>
      </c>
      <c r="DI165" s="99">
        <v>0</v>
      </c>
      <c r="DJ165" s="99">
        <v>0</v>
      </c>
      <c r="DK165" s="99">
        <v>0</v>
      </c>
      <c r="DL165" s="99">
        <v>0</v>
      </c>
      <c r="DM165" s="99">
        <v>0</v>
      </c>
      <c r="DN165" s="99">
        <v>0</v>
      </c>
      <c r="DO165" s="99">
        <v>0</v>
      </c>
      <c r="DP165" s="99">
        <v>0</v>
      </c>
      <c r="DT165" s="100" t="s">
        <v>46</v>
      </c>
    </row>
    <row r="166" spans="1:124" x14ac:dyDescent="0.3">
      <c r="A166" s="92">
        <v>52020165</v>
      </c>
      <c r="B166">
        <v>2020165</v>
      </c>
      <c r="C166" t="s">
        <v>1611</v>
      </c>
      <c r="D166">
        <v>2081</v>
      </c>
      <c r="E166" t="s">
        <v>1612</v>
      </c>
      <c r="F166" t="s">
        <v>1613</v>
      </c>
      <c r="G166" t="s">
        <v>1614</v>
      </c>
      <c r="H166" t="s">
        <v>590</v>
      </c>
      <c r="I166" t="s">
        <v>954</v>
      </c>
      <c r="J166" t="s">
        <v>955</v>
      </c>
      <c r="K166">
        <v>1</v>
      </c>
      <c r="L166" t="s">
        <v>956</v>
      </c>
      <c r="M166" t="s">
        <v>957</v>
      </c>
      <c r="N166" t="s">
        <v>42</v>
      </c>
      <c r="O166" t="s">
        <v>566</v>
      </c>
      <c r="P166">
        <v>0</v>
      </c>
      <c r="Q166" t="s">
        <v>27</v>
      </c>
      <c r="R166" t="s">
        <v>45</v>
      </c>
      <c r="S166" s="93" t="s">
        <v>960</v>
      </c>
      <c r="T166" t="s">
        <v>961</v>
      </c>
      <c r="U166" s="93">
        <v>37146</v>
      </c>
      <c r="V166" t="s">
        <v>27</v>
      </c>
      <c r="W166" t="s">
        <v>45</v>
      </c>
      <c r="X166">
        <v>0</v>
      </c>
      <c r="Y166">
        <v>0</v>
      </c>
      <c r="Z166" s="93">
        <v>43940</v>
      </c>
      <c r="AA166">
        <v>1000</v>
      </c>
      <c r="AB166">
        <v>1000</v>
      </c>
      <c r="AC166">
        <v>0</v>
      </c>
      <c r="AD166" s="103">
        <v>5000</v>
      </c>
      <c r="AE166">
        <v>5000</v>
      </c>
      <c r="AF166">
        <v>0</v>
      </c>
      <c r="AG166">
        <v>0</v>
      </c>
      <c r="AH166">
        <v>0</v>
      </c>
      <c r="AI166">
        <v>1</v>
      </c>
      <c r="AJ166">
        <v>1</v>
      </c>
      <c r="AK166">
        <v>0</v>
      </c>
      <c r="AL166">
        <v>1</v>
      </c>
      <c r="AM166">
        <v>5</v>
      </c>
      <c r="AN166" s="97">
        <v>5403</v>
      </c>
      <c r="AO166" t="s">
        <v>40</v>
      </c>
      <c r="AP166" t="s">
        <v>28</v>
      </c>
      <c r="AQ166" t="s">
        <v>40</v>
      </c>
      <c r="AR166" s="101">
        <v>1000000</v>
      </c>
      <c r="AS166" t="s">
        <v>124</v>
      </c>
      <c r="AT166" t="s">
        <v>962</v>
      </c>
      <c r="AU166" t="s">
        <v>963</v>
      </c>
      <c r="AV166" t="s">
        <v>304</v>
      </c>
      <c r="AW166" t="s">
        <v>964</v>
      </c>
      <c r="AX166">
        <v>0</v>
      </c>
      <c r="AY166" t="s">
        <v>1073</v>
      </c>
      <c r="AZ166" t="s">
        <v>1074</v>
      </c>
      <c r="BA166" t="s">
        <v>1108</v>
      </c>
      <c r="BB166" t="s">
        <v>1109</v>
      </c>
      <c r="BC166" t="s">
        <v>28</v>
      </c>
      <c r="BD166" t="s">
        <v>40</v>
      </c>
      <c r="BE166" t="s">
        <v>28</v>
      </c>
      <c r="BF166" t="s">
        <v>40</v>
      </c>
      <c r="BG166" t="s">
        <v>28</v>
      </c>
      <c r="BH166" t="s">
        <v>40</v>
      </c>
      <c r="BI166" t="s">
        <v>28</v>
      </c>
      <c r="BJ166">
        <v>999</v>
      </c>
      <c r="BK166" t="s">
        <v>28</v>
      </c>
      <c r="BL166" t="s">
        <v>40</v>
      </c>
      <c r="BM166" t="s">
        <v>28</v>
      </c>
      <c r="BN166" t="s">
        <v>40</v>
      </c>
      <c r="BO166" t="s">
        <v>964</v>
      </c>
      <c r="BP166" t="s">
        <v>967</v>
      </c>
      <c r="BQ166" t="s">
        <v>28</v>
      </c>
      <c r="BR166" t="s">
        <v>40</v>
      </c>
      <c r="BS166" t="s">
        <v>28</v>
      </c>
      <c r="BT166" t="s">
        <v>40</v>
      </c>
      <c r="BU166" t="s">
        <v>28</v>
      </c>
      <c r="BV166" t="s">
        <v>40</v>
      </c>
      <c r="BW166" t="s">
        <v>28</v>
      </c>
      <c r="BX166" t="s">
        <v>40</v>
      </c>
      <c r="BY166" t="s">
        <v>28</v>
      </c>
      <c r="BZ166" t="s">
        <v>40</v>
      </c>
      <c r="CA166" t="s">
        <v>198</v>
      </c>
      <c r="CB166" t="s">
        <v>37</v>
      </c>
      <c r="CC166">
        <v>877</v>
      </c>
      <c r="CD166" t="s">
        <v>30</v>
      </c>
      <c r="CE166" t="s">
        <v>968</v>
      </c>
      <c r="CF166">
        <v>0</v>
      </c>
      <c r="CG166" t="s">
        <v>99</v>
      </c>
      <c r="CH166">
        <v>1</v>
      </c>
      <c r="CI166" s="99">
        <v>2238.1799999999998</v>
      </c>
      <c r="CJ166" s="93">
        <v>43940</v>
      </c>
      <c r="CK166" s="99">
        <v>2238.1799999999998</v>
      </c>
      <c r="CL166" t="s">
        <v>574</v>
      </c>
      <c r="CM166" t="s">
        <v>574</v>
      </c>
      <c r="CN166" t="s">
        <v>574</v>
      </c>
      <c r="CO166" t="s">
        <v>574</v>
      </c>
      <c r="CP166" t="s">
        <v>574</v>
      </c>
      <c r="CQ166" t="s">
        <v>574</v>
      </c>
      <c r="CR166" t="s">
        <v>574</v>
      </c>
      <c r="CS166" t="s">
        <v>574</v>
      </c>
      <c r="CT166" t="s">
        <v>574</v>
      </c>
      <c r="CU166" t="s">
        <v>574</v>
      </c>
      <c r="CV166" t="s">
        <v>574</v>
      </c>
      <c r="CW166" t="s">
        <v>574</v>
      </c>
      <c r="CX166" t="s">
        <v>574</v>
      </c>
      <c r="CY166" t="s">
        <v>574</v>
      </c>
      <c r="CZ166" t="s">
        <v>574</v>
      </c>
      <c r="DA166" t="s">
        <v>574</v>
      </c>
      <c r="DB166" t="s">
        <v>574</v>
      </c>
      <c r="DC166" t="s">
        <v>574</v>
      </c>
      <c r="DD166">
        <v>0</v>
      </c>
      <c r="DE166" t="s">
        <v>970</v>
      </c>
      <c r="DF166">
        <v>0</v>
      </c>
      <c r="DG166" t="s">
        <v>970</v>
      </c>
      <c r="DH166">
        <v>0</v>
      </c>
      <c r="DI166" s="99">
        <v>0</v>
      </c>
      <c r="DJ166" s="99">
        <v>0</v>
      </c>
      <c r="DK166" s="99">
        <v>0</v>
      </c>
      <c r="DL166" s="99">
        <v>0</v>
      </c>
      <c r="DM166" s="99">
        <v>0</v>
      </c>
      <c r="DN166" s="99">
        <v>0</v>
      </c>
      <c r="DO166" s="99">
        <v>0</v>
      </c>
      <c r="DP166" s="99">
        <v>0</v>
      </c>
      <c r="DT166" s="100" t="s">
        <v>46</v>
      </c>
    </row>
    <row r="167" spans="1:124" x14ac:dyDescent="0.3">
      <c r="A167" s="92">
        <v>52020166</v>
      </c>
      <c r="B167">
        <v>2020166</v>
      </c>
      <c r="C167" t="s">
        <v>1615</v>
      </c>
      <c r="D167">
        <v>2485</v>
      </c>
      <c r="E167" t="s">
        <v>1616</v>
      </c>
      <c r="F167" t="s">
        <v>1617</v>
      </c>
      <c r="G167" t="s">
        <v>1618</v>
      </c>
      <c r="H167" t="s">
        <v>590</v>
      </c>
      <c r="I167" t="s">
        <v>954</v>
      </c>
      <c r="J167" t="s">
        <v>955</v>
      </c>
      <c r="K167">
        <v>1</v>
      </c>
      <c r="L167" t="s">
        <v>956</v>
      </c>
      <c r="M167" t="s">
        <v>957</v>
      </c>
      <c r="N167" t="s">
        <v>958</v>
      </c>
      <c r="O167" t="s">
        <v>959</v>
      </c>
      <c r="P167">
        <v>0</v>
      </c>
      <c r="Q167" t="s">
        <v>27</v>
      </c>
      <c r="R167" t="s">
        <v>45</v>
      </c>
      <c r="S167" s="93" t="s">
        <v>960</v>
      </c>
      <c r="T167" t="s">
        <v>961</v>
      </c>
      <c r="U167" s="93">
        <v>36224</v>
      </c>
      <c r="V167" t="s">
        <v>27</v>
      </c>
      <c r="W167" t="s">
        <v>45</v>
      </c>
      <c r="X167">
        <v>0</v>
      </c>
      <c r="Y167">
        <v>0</v>
      </c>
      <c r="Z167" s="93">
        <v>42302</v>
      </c>
      <c r="AA167">
        <v>1000</v>
      </c>
      <c r="AB167">
        <v>1000</v>
      </c>
      <c r="AC167">
        <v>0</v>
      </c>
      <c r="AD167" s="103">
        <v>10000</v>
      </c>
      <c r="AE167">
        <v>10000</v>
      </c>
      <c r="AF167">
        <v>0</v>
      </c>
      <c r="AG167">
        <v>2</v>
      </c>
      <c r="AH167">
        <v>2</v>
      </c>
      <c r="AI167">
        <v>1</v>
      </c>
      <c r="AJ167">
        <v>1</v>
      </c>
      <c r="AK167">
        <v>0</v>
      </c>
      <c r="AL167">
        <v>0</v>
      </c>
      <c r="AM167">
        <v>5</v>
      </c>
      <c r="AN167" s="97">
        <v>4820</v>
      </c>
      <c r="AO167" t="s">
        <v>40</v>
      </c>
      <c r="AP167" t="s">
        <v>28</v>
      </c>
      <c r="AQ167" t="s">
        <v>40</v>
      </c>
      <c r="AR167" s="101">
        <v>1600000</v>
      </c>
      <c r="AS167" t="s">
        <v>124</v>
      </c>
      <c r="AT167" t="s">
        <v>962</v>
      </c>
      <c r="AU167" t="s">
        <v>963</v>
      </c>
      <c r="AV167" t="s">
        <v>304</v>
      </c>
      <c r="AW167" t="s">
        <v>964</v>
      </c>
      <c r="AX167">
        <v>0</v>
      </c>
      <c r="AY167" t="s">
        <v>126</v>
      </c>
      <c r="AZ167" t="s">
        <v>1079</v>
      </c>
      <c r="BA167" t="s">
        <v>965</v>
      </c>
      <c r="BB167" t="s">
        <v>966</v>
      </c>
      <c r="BC167" t="s">
        <v>28</v>
      </c>
      <c r="BD167" t="s">
        <v>40</v>
      </c>
      <c r="BE167" t="s">
        <v>28</v>
      </c>
      <c r="BF167" t="s">
        <v>40</v>
      </c>
      <c r="BG167" t="s">
        <v>28</v>
      </c>
      <c r="BH167" t="s">
        <v>40</v>
      </c>
      <c r="BI167" t="s">
        <v>28</v>
      </c>
      <c r="BJ167">
        <v>999</v>
      </c>
      <c r="BK167" t="s">
        <v>28</v>
      </c>
      <c r="BL167" t="s">
        <v>40</v>
      </c>
      <c r="BM167" t="s">
        <v>28</v>
      </c>
      <c r="BN167" t="s">
        <v>40</v>
      </c>
      <c r="BO167" t="s">
        <v>964</v>
      </c>
      <c r="BP167" t="s">
        <v>967</v>
      </c>
      <c r="BQ167" t="s">
        <v>28</v>
      </c>
      <c r="BR167" t="s">
        <v>40</v>
      </c>
      <c r="BS167" t="s">
        <v>28</v>
      </c>
      <c r="BT167" t="s">
        <v>40</v>
      </c>
      <c r="BU167" t="s">
        <v>28</v>
      </c>
      <c r="BV167" t="s">
        <v>40</v>
      </c>
      <c r="BW167" t="s">
        <v>28</v>
      </c>
      <c r="BX167" t="s">
        <v>40</v>
      </c>
      <c r="BY167" t="s">
        <v>28</v>
      </c>
      <c r="BZ167" t="s">
        <v>40</v>
      </c>
      <c r="CA167" t="s">
        <v>198</v>
      </c>
      <c r="CB167" t="s">
        <v>37</v>
      </c>
      <c r="CC167">
        <v>864</v>
      </c>
      <c r="CD167" t="s">
        <v>30</v>
      </c>
      <c r="CE167" t="s">
        <v>968</v>
      </c>
      <c r="CF167">
        <v>0</v>
      </c>
      <c r="CG167" t="s">
        <v>99</v>
      </c>
      <c r="CH167">
        <v>1</v>
      </c>
      <c r="CI167" s="99">
        <v>1136.3599999999999</v>
      </c>
      <c r="CJ167" s="93">
        <v>42302</v>
      </c>
      <c r="CK167" s="99">
        <v>1136.3599999999999</v>
      </c>
      <c r="CL167" t="s">
        <v>574</v>
      </c>
      <c r="CM167" t="s">
        <v>574</v>
      </c>
      <c r="CN167" t="s">
        <v>574</v>
      </c>
      <c r="CO167" t="s">
        <v>574</v>
      </c>
      <c r="CP167" t="s">
        <v>574</v>
      </c>
      <c r="CQ167" t="s">
        <v>574</v>
      </c>
      <c r="CR167" t="s">
        <v>574</v>
      </c>
      <c r="CS167" t="s">
        <v>574</v>
      </c>
      <c r="CT167" t="s">
        <v>574</v>
      </c>
      <c r="CU167" t="s">
        <v>574</v>
      </c>
      <c r="CV167" t="s">
        <v>574</v>
      </c>
      <c r="CW167" t="s">
        <v>574</v>
      </c>
      <c r="CX167" t="s">
        <v>574</v>
      </c>
      <c r="CY167" t="s">
        <v>574</v>
      </c>
      <c r="CZ167" t="s">
        <v>574</v>
      </c>
      <c r="DA167" t="s">
        <v>574</v>
      </c>
      <c r="DB167" t="s">
        <v>574</v>
      </c>
      <c r="DC167" t="s">
        <v>574</v>
      </c>
      <c r="DD167">
        <v>0</v>
      </c>
      <c r="DE167" t="s">
        <v>970</v>
      </c>
      <c r="DF167">
        <v>0</v>
      </c>
      <c r="DG167" t="s">
        <v>970</v>
      </c>
      <c r="DH167">
        <v>0</v>
      </c>
      <c r="DI167" s="99">
        <v>0</v>
      </c>
      <c r="DJ167" s="99">
        <v>0</v>
      </c>
      <c r="DK167" s="99">
        <v>0</v>
      </c>
      <c r="DL167" s="99">
        <v>0</v>
      </c>
      <c r="DM167" s="99">
        <v>0</v>
      </c>
      <c r="DN167" s="99">
        <v>0</v>
      </c>
      <c r="DO167" s="99">
        <v>0</v>
      </c>
      <c r="DP167" s="99">
        <v>0</v>
      </c>
      <c r="DT167" s="100" t="s">
        <v>46</v>
      </c>
    </row>
    <row r="168" spans="1:124" x14ac:dyDescent="0.3">
      <c r="A168" s="92">
        <v>52020167</v>
      </c>
      <c r="B168">
        <v>2020167</v>
      </c>
      <c r="C168" t="s">
        <v>1619</v>
      </c>
      <c r="D168">
        <v>2288</v>
      </c>
      <c r="E168" t="s">
        <v>1620</v>
      </c>
      <c r="F168" t="s">
        <v>1621</v>
      </c>
      <c r="G168" t="s">
        <v>1622</v>
      </c>
      <c r="H168" t="s">
        <v>590</v>
      </c>
      <c r="I168" t="s">
        <v>954</v>
      </c>
      <c r="J168" t="s">
        <v>955</v>
      </c>
      <c r="K168">
        <v>1</v>
      </c>
      <c r="L168" t="s">
        <v>956</v>
      </c>
      <c r="M168" t="s">
        <v>957</v>
      </c>
      <c r="N168" t="s">
        <v>958</v>
      </c>
      <c r="O168" t="s">
        <v>959</v>
      </c>
      <c r="P168">
        <v>0</v>
      </c>
      <c r="Q168" t="s">
        <v>27</v>
      </c>
      <c r="R168" t="s">
        <v>45</v>
      </c>
      <c r="S168" s="93" t="s">
        <v>960</v>
      </c>
      <c r="T168" t="s">
        <v>961</v>
      </c>
      <c r="U168" s="93">
        <v>27899</v>
      </c>
      <c r="V168" t="s">
        <v>27</v>
      </c>
      <c r="W168" t="s">
        <v>45</v>
      </c>
      <c r="X168">
        <v>0</v>
      </c>
      <c r="Y168">
        <v>0</v>
      </c>
      <c r="Z168" s="93">
        <v>42448</v>
      </c>
      <c r="AA168" t="s">
        <v>975</v>
      </c>
      <c r="AB168">
        <v>0</v>
      </c>
      <c r="AC168">
        <v>0</v>
      </c>
      <c r="AD168" s="103">
        <v>15000</v>
      </c>
      <c r="AE168">
        <v>15000</v>
      </c>
      <c r="AF168">
        <v>0</v>
      </c>
      <c r="AG168">
        <v>1</v>
      </c>
      <c r="AH168">
        <v>1</v>
      </c>
      <c r="AI168">
        <v>2</v>
      </c>
      <c r="AJ168">
        <v>2</v>
      </c>
      <c r="AK168">
        <v>0</v>
      </c>
      <c r="AL168">
        <v>0</v>
      </c>
      <c r="AM168">
        <v>5</v>
      </c>
      <c r="AN168" s="97">
        <v>8805</v>
      </c>
      <c r="AO168" t="s">
        <v>40</v>
      </c>
      <c r="AP168" t="s">
        <v>28</v>
      </c>
      <c r="AQ168" t="s">
        <v>40</v>
      </c>
      <c r="AR168" s="101">
        <v>1900000</v>
      </c>
      <c r="AS168" t="s">
        <v>151</v>
      </c>
      <c r="AT168" t="s">
        <v>1040</v>
      </c>
      <c r="AU168" t="s">
        <v>963</v>
      </c>
      <c r="AV168" t="s">
        <v>304</v>
      </c>
      <c r="AW168" t="s">
        <v>964</v>
      </c>
      <c r="AX168">
        <v>0</v>
      </c>
      <c r="AY168" t="s">
        <v>124</v>
      </c>
      <c r="AZ168" t="s">
        <v>962</v>
      </c>
      <c r="BA168" t="s">
        <v>70</v>
      </c>
      <c r="BB168" t="s">
        <v>1116</v>
      </c>
      <c r="BC168" t="s">
        <v>28</v>
      </c>
      <c r="BD168" t="s">
        <v>40</v>
      </c>
      <c r="BE168" t="s">
        <v>28</v>
      </c>
      <c r="BF168" t="s">
        <v>40</v>
      </c>
      <c r="BG168" t="s">
        <v>28</v>
      </c>
      <c r="BH168" t="s">
        <v>40</v>
      </c>
      <c r="BI168" t="s">
        <v>28</v>
      </c>
      <c r="BJ168">
        <v>999</v>
      </c>
      <c r="BK168" t="s">
        <v>28</v>
      </c>
      <c r="BL168" t="s">
        <v>40</v>
      </c>
      <c r="BM168" t="s">
        <v>28</v>
      </c>
      <c r="BN168" t="s">
        <v>40</v>
      </c>
      <c r="BO168" t="s">
        <v>964</v>
      </c>
      <c r="BP168" t="s">
        <v>967</v>
      </c>
      <c r="BQ168" t="s">
        <v>28</v>
      </c>
      <c r="BR168" t="s">
        <v>40</v>
      </c>
      <c r="BS168" t="s">
        <v>28</v>
      </c>
      <c r="BT168" t="s">
        <v>40</v>
      </c>
      <c r="BU168" t="s">
        <v>28</v>
      </c>
      <c r="BV168" t="s">
        <v>40</v>
      </c>
      <c r="BW168" t="s">
        <v>28</v>
      </c>
      <c r="BX168" t="s">
        <v>40</v>
      </c>
      <c r="BY168" t="s">
        <v>28</v>
      </c>
      <c r="BZ168" t="s">
        <v>40</v>
      </c>
      <c r="CA168" t="s">
        <v>198</v>
      </c>
      <c r="CB168" t="s">
        <v>37</v>
      </c>
      <c r="CC168">
        <v>858</v>
      </c>
      <c r="CD168" t="s">
        <v>30</v>
      </c>
      <c r="CE168" t="s">
        <v>968</v>
      </c>
      <c r="CF168">
        <v>0</v>
      </c>
      <c r="CG168" t="s">
        <v>99</v>
      </c>
      <c r="CH168">
        <v>1</v>
      </c>
      <c r="CI168" s="99">
        <v>1452.73</v>
      </c>
      <c r="CJ168" s="93">
        <v>42448</v>
      </c>
      <c r="CK168" s="99">
        <v>1452.73</v>
      </c>
      <c r="CL168" t="s">
        <v>574</v>
      </c>
      <c r="CM168" t="s">
        <v>574</v>
      </c>
      <c r="CN168" t="s">
        <v>574</v>
      </c>
      <c r="CO168" t="s">
        <v>574</v>
      </c>
      <c r="CP168" t="s">
        <v>574</v>
      </c>
      <c r="CQ168" t="s">
        <v>574</v>
      </c>
      <c r="CR168" t="s">
        <v>574</v>
      </c>
      <c r="CS168" t="s">
        <v>574</v>
      </c>
      <c r="CT168" t="s">
        <v>574</v>
      </c>
      <c r="CU168" t="s">
        <v>574</v>
      </c>
      <c r="CV168" t="s">
        <v>574</v>
      </c>
      <c r="CW168" t="s">
        <v>574</v>
      </c>
      <c r="CX168" t="s">
        <v>574</v>
      </c>
      <c r="CY168" t="s">
        <v>574</v>
      </c>
      <c r="CZ168" t="s">
        <v>574</v>
      </c>
      <c r="DA168" t="s">
        <v>574</v>
      </c>
      <c r="DB168" t="s">
        <v>574</v>
      </c>
      <c r="DC168" t="s">
        <v>574</v>
      </c>
      <c r="DD168">
        <v>0</v>
      </c>
      <c r="DE168" t="s">
        <v>970</v>
      </c>
      <c r="DF168">
        <v>0</v>
      </c>
      <c r="DG168" t="s">
        <v>970</v>
      </c>
      <c r="DH168">
        <v>0</v>
      </c>
      <c r="DI168" s="99">
        <v>0</v>
      </c>
      <c r="DJ168" s="99">
        <v>0</v>
      </c>
      <c r="DK168" s="99">
        <v>0</v>
      </c>
      <c r="DL168" s="99">
        <v>0</v>
      </c>
      <c r="DM168" s="99">
        <v>0</v>
      </c>
      <c r="DN168" s="99">
        <v>0</v>
      </c>
      <c r="DO168" s="99">
        <v>0</v>
      </c>
      <c r="DP168" s="99">
        <v>0</v>
      </c>
      <c r="DT168" s="100" t="s">
        <v>46</v>
      </c>
    </row>
    <row r="169" spans="1:124" x14ac:dyDescent="0.3">
      <c r="A169" s="92">
        <v>52020168</v>
      </c>
      <c r="B169">
        <v>2020168</v>
      </c>
      <c r="C169" t="s">
        <v>1623</v>
      </c>
      <c r="D169">
        <v>2430</v>
      </c>
      <c r="E169" t="s">
        <v>1624</v>
      </c>
      <c r="F169" t="s">
        <v>1625</v>
      </c>
      <c r="G169" t="s">
        <v>1626</v>
      </c>
      <c r="H169" t="s">
        <v>590</v>
      </c>
      <c r="I169" t="s">
        <v>954</v>
      </c>
      <c r="J169" t="s">
        <v>955</v>
      </c>
      <c r="K169">
        <v>1</v>
      </c>
      <c r="L169" t="s">
        <v>956</v>
      </c>
      <c r="M169" t="s">
        <v>957</v>
      </c>
      <c r="N169" t="s">
        <v>958</v>
      </c>
      <c r="O169" t="s">
        <v>959</v>
      </c>
      <c r="P169">
        <v>0</v>
      </c>
      <c r="Q169" t="s">
        <v>27</v>
      </c>
      <c r="R169" t="s">
        <v>45</v>
      </c>
      <c r="S169" s="93" t="s">
        <v>960</v>
      </c>
      <c r="T169" t="s">
        <v>961</v>
      </c>
      <c r="U169" s="93">
        <v>34779</v>
      </c>
      <c r="V169" t="s">
        <v>27</v>
      </c>
      <c r="W169" t="s">
        <v>45</v>
      </c>
      <c r="X169">
        <v>0</v>
      </c>
      <c r="Y169">
        <v>0</v>
      </c>
      <c r="Z169" s="93">
        <v>45102</v>
      </c>
      <c r="AA169" t="s">
        <v>975</v>
      </c>
      <c r="AB169">
        <v>0</v>
      </c>
      <c r="AC169">
        <v>0</v>
      </c>
      <c r="AD169" s="103">
        <v>20000</v>
      </c>
      <c r="AE169">
        <v>20000</v>
      </c>
      <c r="AF169">
        <v>0</v>
      </c>
      <c r="AG169">
        <v>1</v>
      </c>
      <c r="AH169">
        <v>1</v>
      </c>
      <c r="AI169">
        <v>0</v>
      </c>
      <c r="AJ169">
        <v>0</v>
      </c>
      <c r="AK169">
        <v>0</v>
      </c>
      <c r="AL169">
        <v>1</v>
      </c>
      <c r="AM169">
        <v>5</v>
      </c>
      <c r="AN169" s="97">
        <v>8300</v>
      </c>
      <c r="AO169" t="s">
        <v>40</v>
      </c>
      <c r="AP169" t="s">
        <v>28</v>
      </c>
      <c r="AQ169" t="s">
        <v>40</v>
      </c>
      <c r="AR169" s="101">
        <v>1100000</v>
      </c>
      <c r="AS169" t="s">
        <v>124</v>
      </c>
      <c r="AT169" t="s">
        <v>962</v>
      </c>
      <c r="AU169" t="s">
        <v>963</v>
      </c>
      <c r="AV169" t="s">
        <v>304</v>
      </c>
      <c r="AW169" t="s">
        <v>964</v>
      </c>
      <c r="AX169">
        <v>0</v>
      </c>
      <c r="AY169" t="s">
        <v>124</v>
      </c>
      <c r="AZ169" t="s">
        <v>962</v>
      </c>
      <c r="BA169" t="s">
        <v>965</v>
      </c>
      <c r="BB169" t="s">
        <v>966</v>
      </c>
      <c r="BC169" t="s">
        <v>28</v>
      </c>
      <c r="BD169" t="s">
        <v>40</v>
      </c>
      <c r="BE169" t="s">
        <v>28</v>
      </c>
      <c r="BF169" t="s">
        <v>40</v>
      </c>
      <c r="BG169" t="s">
        <v>28</v>
      </c>
      <c r="BH169" t="s">
        <v>40</v>
      </c>
      <c r="BI169" t="s">
        <v>28</v>
      </c>
      <c r="BJ169">
        <v>999</v>
      </c>
      <c r="BK169" t="s">
        <v>28</v>
      </c>
      <c r="BL169" t="s">
        <v>40</v>
      </c>
      <c r="BM169" t="s">
        <v>28</v>
      </c>
      <c r="BN169" t="s">
        <v>40</v>
      </c>
      <c r="BO169" t="s">
        <v>964</v>
      </c>
      <c r="BP169" t="s">
        <v>967</v>
      </c>
      <c r="BQ169" t="s">
        <v>28</v>
      </c>
      <c r="BR169" t="s">
        <v>40</v>
      </c>
      <c r="BS169" t="s">
        <v>28</v>
      </c>
      <c r="BT169" t="s">
        <v>40</v>
      </c>
      <c r="BU169" t="s">
        <v>28</v>
      </c>
      <c r="BV169" t="s">
        <v>40</v>
      </c>
      <c r="BW169" t="s">
        <v>28</v>
      </c>
      <c r="BX169" t="s">
        <v>40</v>
      </c>
      <c r="BY169" t="s">
        <v>28</v>
      </c>
      <c r="BZ169" t="s">
        <v>40</v>
      </c>
      <c r="CA169" t="s">
        <v>198</v>
      </c>
      <c r="CB169" t="s">
        <v>37</v>
      </c>
      <c r="CC169">
        <v>838</v>
      </c>
      <c r="CD169" t="s">
        <v>30</v>
      </c>
      <c r="CE169" t="s">
        <v>968</v>
      </c>
      <c r="CF169">
        <v>0</v>
      </c>
      <c r="CG169" t="s">
        <v>99</v>
      </c>
      <c r="CH169">
        <v>1</v>
      </c>
      <c r="CI169" s="99">
        <v>805.45</v>
      </c>
      <c r="CJ169" s="93">
        <v>45102</v>
      </c>
      <c r="CK169" s="99">
        <v>805.45</v>
      </c>
      <c r="CL169" t="s">
        <v>574</v>
      </c>
      <c r="CM169" t="s">
        <v>574</v>
      </c>
      <c r="CN169" t="s">
        <v>574</v>
      </c>
      <c r="CO169" t="s">
        <v>574</v>
      </c>
      <c r="CP169" t="s">
        <v>574</v>
      </c>
      <c r="CQ169" t="s">
        <v>574</v>
      </c>
      <c r="CR169" t="s">
        <v>574</v>
      </c>
      <c r="CS169" t="s">
        <v>574</v>
      </c>
      <c r="CT169" t="s">
        <v>574</v>
      </c>
      <c r="CU169" t="s">
        <v>574</v>
      </c>
      <c r="CV169" t="s">
        <v>574</v>
      </c>
      <c r="CW169" t="s">
        <v>574</v>
      </c>
      <c r="CX169" t="s">
        <v>574</v>
      </c>
      <c r="CY169" t="s">
        <v>574</v>
      </c>
      <c r="CZ169" t="s">
        <v>574</v>
      </c>
      <c r="DA169" t="s">
        <v>574</v>
      </c>
      <c r="DB169" t="s">
        <v>574</v>
      </c>
      <c r="DC169" t="s">
        <v>574</v>
      </c>
      <c r="DD169">
        <v>0</v>
      </c>
      <c r="DE169" t="s">
        <v>970</v>
      </c>
      <c r="DF169">
        <v>0</v>
      </c>
      <c r="DG169" t="s">
        <v>970</v>
      </c>
      <c r="DH169">
        <v>0</v>
      </c>
      <c r="DI169" s="99">
        <v>0</v>
      </c>
      <c r="DJ169" s="99">
        <v>0</v>
      </c>
      <c r="DK169" s="99">
        <v>0</v>
      </c>
      <c r="DL169" s="99">
        <v>0</v>
      </c>
      <c r="DM169" s="99">
        <v>0</v>
      </c>
      <c r="DN169" s="99">
        <v>0</v>
      </c>
      <c r="DO169" s="99">
        <v>0</v>
      </c>
      <c r="DP169" s="99">
        <v>0</v>
      </c>
      <c r="DT169" s="100" t="s">
        <v>46</v>
      </c>
    </row>
    <row r="170" spans="1:124" x14ac:dyDescent="0.3">
      <c r="A170" s="92">
        <v>52020169</v>
      </c>
      <c r="B170">
        <v>2020169</v>
      </c>
      <c r="C170" t="s">
        <v>1627</v>
      </c>
      <c r="D170">
        <v>2805</v>
      </c>
      <c r="E170" t="s">
        <v>1628</v>
      </c>
      <c r="F170" t="s">
        <v>1629</v>
      </c>
      <c r="G170" t="s">
        <v>1630</v>
      </c>
      <c r="H170" t="s">
        <v>590</v>
      </c>
      <c r="I170" t="s">
        <v>954</v>
      </c>
      <c r="J170" t="s">
        <v>955</v>
      </c>
      <c r="K170">
        <v>1</v>
      </c>
      <c r="L170" t="s">
        <v>956</v>
      </c>
      <c r="M170" t="s">
        <v>957</v>
      </c>
      <c r="N170" t="s">
        <v>42</v>
      </c>
      <c r="O170" t="s">
        <v>566</v>
      </c>
      <c r="P170">
        <v>0</v>
      </c>
      <c r="Q170" t="s">
        <v>27</v>
      </c>
      <c r="R170" t="s">
        <v>45</v>
      </c>
      <c r="S170" s="93" t="s">
        <v>960</v>
      </c>
      <c r="T170" t="s">
        <v>961</v>
      </c>
      <c r="U170" s="93">
        <v>29573</v>
      </c>
      <c r="V170" t="s">
        <v>27</v>
      </c>
      <c r="W170" t="s">
        <v>45</v>
      </c>
      <c r="X170">
        <v>0</v>
      </c>
      <c r="Y170">
        <v>0</v>
      </c>
      <c r="Z170" s="93">
        <v>45046</v>
      </c>
      <c r="AA170">
        <v>1000</v>
      </c>
      <c r="AB170">
        <v>1000</v>
      </c>
      <c r="AC170">
        <v>0</v>
      </c>
      <c r="AD170" s="103" t="s">
        <v>27</v>
      </c>
      <c r="AE170">
        <v>0</v>
      </c>
      <c r="AF170">
        <v>0</v>
      </c>
      <c r="AG170">
        <v>2</v>
      </c>
      <c r="AH170">
        <v>2</v>
      </c>
      <c r="AI170">
        <v>0</v>
      </c>
      <c r="AJ170">
        <v>0</v>
      </c>
      <c r="AK170">
        <v>0</v>
      </c>
      <c r="AL170">
        <v>1</v>
      </c>
      <c r="AM170">
        <v>5</v>
      </c>
      <c r="AN170" s="97">
        <v>6281</v>
      </c>
      <c r="AO170" t="s">
        <v>40</v>
      </c>
      <c r="AP170" t="s">
        <v>28</v>
      </c>
      <c r="AQ170" t="s">
        <v>40</v>
      </c>
      <c r="AR170" s="101">
        <v>1200000</v>
      </c>
      <c r="AS170" t="s">
        <v>124</v>
      </c>
      <c r="AT170" t="s">
        <v>962</v>
      </c>
      <c r="AU170" t="s">
        <v>963</v>
      </c>
      <c r="AV170" t="s">
        <v>304</v>
      </c>
      <c r="AW170" t="s">
        <v>964</v>
      </c>
      <c r="AX170">
        <v>0</v>
      </c>
      <c r="AY170" t="s">
        <v>122</v>
      </c>
      <c r="AZ170" t="s">
        <v>50</v>
      </c>
      <c r="BA170" t="s">
        <v>965</v>
      </c>
      <c r="BB170" t="s">
        <v>966</v>
      </c>
      <c r="BC170" t="s">
        <v>28</v>
      </c>
      <c r="BD170" t="s">
        <v>40</v>
      </c>
      <c r="BE170" t="s">
        <v>28</v>
      </c>
      <c r="BF170" t="s">
        <v>40</v>
      </c>
      <c r="BG170" t="s">
        <v>28</v>
      </c>
      <c r="BH170" t="s">
        <v>40</v>
      </c>
      <c r="BI170" t="s">
        <v>28</v>
      </c>
      <c r="BJ170">
        <v>999</v>
      </c>
      <c r="BK170" t="s">
        <v>28</v>
      </c>
      <c r="BL170" t="s">
        <v>40</v>
      </c>
      <c r="BM170" t="s">
        <v>28</v>
      </c>
      <c r="BN170" t="s">
        <v>40</v>
      </c>
      <c r="BO170" t="s">
        <v>964</v>
      </c>
      <c r="BP170" t="s">
        <v>967</v>
      </c>
      <c r="BQ170" t="s">
        <v>28</v>
      </c>
      <c r="BR170" t="s">
        <v>40</v>
      </c>
      <c r="BS170" t="s">
        <v>28</v>
      </c>
      <c r="BT170" t="s">
        <v>40</v>
      </c>
      <c r="BU170" t="s">
        <v>28</v>
      </c>
      <c r="BV170" t="s">
        <v>40</v>
      </c>
      <c r="BW170" t="s">
        <v>28</v>
      </c>
      <c r="BX170" t="s">
        <v>40</v>
      </c>
      <c r="BY170" t="s">
        <v>28</v>
      </c>
      <c r="BZ170" t="s">
        <v>40</v>
      </c>
      <c r="CA170" t="s">
        <v>198</v>
      </c>
      <c r="CB170" t="s">
        <v>37</v>
      </c>
      <c r="CC170">
        <v>858</v>
      </c>
      <c r="CD170" t="s">
        <v>30</v>
      </c>
      <c r="CE170" t="s">
        <v>968</v>
      </c>
      <c r="CF170">
        <v>0</v>
      </c>
      <c r="CG170" t="s">
        <v>99</v>
      </c>
      <c r="CH170">
        <v>1</v>
      </c>
      <c r="CI170" s="99">
        <v>1735.45</v>
      </c>
      <c r="CJ170" s="93">
        <v>45046</v>
      </c>
      <c r="CK170" s="99">
        <v>1735.45</v>
      </c>
      <c r="CL170" t="s">
        <v>574</v>
      </c>
      <c r="CM170" t="s">
        <v>574</v>
      </c>
      <c r="CN170" t="s">
        <v>574</v>
      </c>
      <c r="CO170" t="s">
        <v>574</v>
      </c>
      <c r="CP170" t="s">
        <v>574</v>
      </c>
      <c r="CQ170" t="s">
        <v>574</v>
      </c>
      <c r="CR170" t="s">
        <v>969</v>
      </c>
      <c r="CS170" t="s">
        <v>924</v>
      </c>
      <c r="CT170" t="s">
        <v>574</v>
      </c>
      <c r="CU170" t="s">
        <v>574</v>
      </c>
      <c r="CV170" t="s">
        <v>574</v>
      </c>
      <c r="CW170" t="s">
        <v>574</v>
      </c>
      <c r="CX170" t="s">
        <v>574</v>
      </c>
      <c r="CY170" t="s">
        <v>574</v>
      </c>
      <c r="CZ170" t="s">
        <v>574</v>
      </c>
      <c r="DA170" t="s">
        <v>574</v>
      </c>
      <c r="DB170" t="s">
        <v>574</v>
      </c>
      <c r="DC170" t="s">
        <v>574</v>
      </c>
      <c r="DD170">
        <v>0</v>
      </c>
      <c r="DE170" t="s">
        <v>970</v>
      </c>
      <c r="DF170">
        <v>0</v>
      </c>
      <c r="DG170" t="s">
        <v>970</v>
      </c>
      <c r="DH170">
        <v>0</v>
      </c>
      <c r="DI170" s="99">
        <v>175</v>
      </c>
      <c r="DJ170" s="99">
        <v>0</v>
      </c>
      <c r="DK170" s="99">
        <v>0</v>
      </c>
      <c r="DL170" s="99">
        <v>0</v>
      </c>
      <c r="DM170" s="99">
        <v>0</v>
      </c>
      <c r="DN170" s="99">
        <v>0</v>
      </c>
      <c r="DO170" s="99">
        <v>0</v>
      </c>
      <c r="DP170" s="99">
        <v>0</v>
      </c>
      <c r="DT170" s="100" t="s">
        <v>46</v>
      </c>
    </row>
    <row r="171" spans="1:124" x14ac:dyDescent="0.3">
      <c r="A171" s="92">
        <v>52020170</v>
      </c>
      <c r="B171">
        <v>2020170</v>
      </c>
      <c r="C171" t="s">
        <v>1631</v>
      </c>
      <c r="D171">
        <v>2915</v>
      </c>
      <c r="E171" t="s">
        <v>1632</v>
      </c>
      <c r="F171" t="s">
        <v>1633</v>
      </c>
      <c r="G171" t="s">
        <v>1634</v>
      </c>
      <c r="H171" t="s">
        <v>590</v>
      </c>
      <c r="I171" t="s">
        <v>954</v>
      </c>
      <c r="J171" t="s">
        <v>955</v>
      </c>
      <c r="K171">
        <v>1</v>
      </c>
      <c r="L171" t="s">
        <v>956</v>
      </c>
      <c r="M171" t="s">
        <v>957</v>
      </c>
      <c r="N171" t="s">
        <v>42</v>
      </c>
      <c r="O171" t="s">
        <v>566</v>
      </c>
      <c r="P171">
        <v>0</v>
      </c>
      <c r="Q171" t="s">
        <v>27</v>
      </c>
      <c r="R171" t="s">
        <v>45</v>
      </c>
      <c r="S171" s="93" t="s">
        <v>960</v>
      </c>
      <c r="T171" t="s">
        <v>961</v>
      </c>
      <c r="U171" s="93">
        <v>27467</v>
      </c>
      <c r="V171" t="s">
        <v>27</v>
      </c>
      <c r="W171" t="s">
        <v>45</v>
      </c>
      <c r="X171">
        <v>0</v>
      </c>
      <c r="Y171">
        <v>0</v>
      </c>
      <c r="Z171" s="93">
        <v>41778</v>
      </c>
      <c r="AA171" t="s">
        <v>975</v>
      </c>
      <c r="AB171">
        <v>0</v>
      </c>
      <c r="AC171">
        <v>0</v>
      </c>
      <c r="AD171" s="103" t="s">
        <v>27</v>
      </c>
      <c r="AE171">
        <v>0</v>
      </c>
      <c r="AF171">
        <v>0</v>
      </c>
      <c r="AG171">
        <v>0</v>
      </c>
      <c r="AH171">
        <v>0</v>
      </c>
      <c r="AI171">
        <v>1</v>
      </c>
      <c r="AJ171">
        <v>1</v>
      </c>
      <c r="AK171">
        <v>0</v>
      </c>
      <c r="AL171">
        <v>2</v>
      </c>
      <c r="AM171">
        <v>5</v>
      </c>
      <c r="AN171" s="97">
        <v>9303</v>
      </c>
      <c r="AO171" t="s">
        <v>40</v>
      </c>
      <c r="AP171" t="s">
        <v>28</v>
      </c>
      <c r="AQ171" t="s">
        <v>40</v>
      </c>
      <c r="AR171" s="101">
        <v>1900000</v>
      </c>
      <c r="AS171" t="s">
        <v>124</v>
      </c>
      <c r="AT171" t="s">
        <v>962</v>
      </c>
      <c r="AU171" t="s">
        <v>963</v>
      </c>
      <c r="AV171" t="s">
        <v>304</v>
      </c>
      <c r="AW171" t="s">
        <v>964</v>
      </c>
      <c r="AX171">
        <v>0</v>
      </c>
      <c r="AY171" t="s">
        <v>122</v>
      </c>
      <c r="AZ171" t="s">
        <v>50</v>
      </c>
      <c r="BA171" t="s">
        <v>1113</v>
      </c>
      <c r="BB171" t="s">
        <v>1114</v>
      </c>
      <c r="BC171" t="s">
        <v>28</v>
      </c>
      <c r="BD171" t="s">
        <v>40</v>
      </c>
      <c r="BE171" t="s">
        <v>28</v>
      </c>
      <c r="BF171" t="s">
        <v>40</v>
      </c>
      <c r="BG171" t="s">
        <v>28</v>
      </c>
      <c r="BH171" t="s">
        <v>40</v>
      </c>
      <c r="BI171" t="s">
        <v>28</v>
      </c>
      <c r="BJ171">
        <v>999</v>
      </c>
      <c r="BK171" t="s">
        <v>28</v>
      </c>
      <c r="BL171" t="s">
        <v>40</v>
      </c>
      <c r="BM171" t="s">
        <v>28</v>
      </c>
      <c r="BN171" t="s">
        <v>40</v>
      </c>
      <c r="BO171" t="s">
        <v>964</v>
      </c>
      <c r="BP171" t="s">
        <v>967</v>
      </c>
      <c r="BQ171" t="s">
        <v>28</v>
      </c>
      <c r="BR171" t="s">
        <v>40</v>
      </c>
      <c r="BS171" t="s">
        <v>28</v>
      </c>
      <c r="BT171" t="s">
        <v>40</v>
      </c>
      <c r="BU171" t="s">
        <v>28</v>
      </c>
      <c r="BV171" t="s">
        <v>40</v>
      </c>
      <c r="BW171" t="s">
        <v>28</v>
      </c>
      <c r="BX171" t="s">
        <v>40</v>
      </c>
      <c r="BY171" t="s">
        <v>28</v>
      </c>
      <c r="BZ171" t="s">
        <v>40</v>
      </c>
      <c r="CA171" t="s">
        <v>198</v>
      </c>
      <c r="CB171" t="s">
        <v>37</v>
      </c>
      <c r="CC171">
        <v>885</v>
      </c>
      <c r="CD171" t="s">
        <v>30</v>
      </c>
      <c r="CE171" t="s">
        <v>968</v>
      </c>
      <c r="CF171">
        <v>0</v>
      </c>
      <c r="CG171" t="s">
        <v>99</v>
      </c>
      <c r="CH171">
        <v>1</v>
      </c>
      <c r="CI171" s="99">
        <v>2140</v>
      </c>
      <c r="CJ171" s="93">
        <v>41778</v>
      </c>
      <c r="CK171" s="99">
        <v>2140</v>
      </c>
      <c r="CL171" t="s">
        <v>574</v>
      </c>
      <c r="CM171" t="s">
        <v>574</v>
      </c>
      <c r="CN171" t="s">
        <v>574</v>
      </c>
      <c r="CO171" t="s">
        <v>574</v>
      </c>
      <c r="CP171" t="s">
        <v>574</v>
      </c>
      <c r="CQ171" t="s">
        <v>574</v>
      </c>
      <c r="CR171" t="s">
        <v>574</v>
      </c>
      <c r="CS171" t="s">
        <v>574</v>
      </c>
      <c r="CT171" t="s">
        <v>574</v>
      </c>
      <c r="CU171" t="s">
        <v>574</v>
      </c>
      <c r="CV171" t="s">
        <v>574</v>
      </c>
      <c r="CW171" t="s">
        <v>574</v>
      </c>
      <c r="CX171" t="s">
        <v>574</v>
      </c>
      <c r="CY171" t="s">
        <v>574</v>
      </c>
      <c r="CZ171" t="s">
        <v>574</v>
      </c>
      <c r="DA171" t="s">
        <v>574</v>
      </c>
      <c r="DB171" t="s">
        <v>574</v>
      </c>
      <c r="DC171" t="s">
        <v>574</v>
      </c>
      <c r="DD171">
        <v>0</v>
      </c>
      <c r="DE171" t="s">
        <v>970</v>
      </c>
      <c r="DF171">
        <v>0</v>
      </c>
      <c r="DG171" t="s">
        <v>970</v>
      </c>
      <c r="DH171">
        <v>0</v>
      </c>
      <c r="DI171" s="99">
        <v>0</v>
      </c>
      <c r="DJ171" s="99">
        <v>0</v>
      </c>
      <c r="DK171" s="99">
        <v>0</v>
      </c>
      <c r="DL171" s="99">
        <v>0</v>
      </c>
      <c r="DM171" s="99">
        <v>0</v>
      </c>
      <c r="DN171" s="99">
        <v>0</v>
      </c>
      <c r="DO171" s="99">
        <v>0</v>
      </c>
      <c r="DP171" s="99">
        <v>0</v>
      </c>
      <c r="DT171" s="100" t="s">
        <v>46</v>
      </c>
    </row>
    <row r="172" spans="1:124" x14ac:dyDescent="0.3">
      <c r="A172" s="92">
        <v>52020171</v>
      </c>
      <c r="B172">
        <v>2020171</v>
      </c>
      <c r="C172" t="s">
        <v>1635</v>
      </c>
      <c r="D172">
        <v>3006</v>
      </c>
      <c r="E172" t="s">
        <v>1636</v>
      </c>
      <c r="F172" t="s">
        <v>1637</v>
      </c>
      <c r="G172" t="s">
        <v>1638</v>
      </c>
      <c r="H172" t="s">
        <v>590</v>
      </c>
      <c r="I172" t="s">
        <v>954</v>
      </c>
      <c r="J172" t="s">
        <v>955</v>
      </c>
      <c r="K172">
        <v>1</v>
      </c>
      <c r="L172" t="s">
        <v>956</v>
      </c>
      <c r="M172" t="s">
        <v>957</v>
      </c>
      <c r="N172" t="s">
        <v>958</v>
      </c>
      <c r="O172" t="s">
        <v>959</v>
      </c>
      <c r="P172">
        <v>0</v>
      </c>
      <c r="Q172" t="s">
        <v>27</v>
      </c>
      <c r="R172" t="s">
        <v>45</v>
      </c>
      <c r="S172" s="93" t="s">
        <v>960</v>
      </c>
      <c r="T172" t="s">
        <v>961</v>
      </c>
      <c r="U172" s="93">
        <v>25223</v>
      </c>
      <c r="V172" t="s">
        <v>27</v>
      </c>
      <c r="W172" t="s">
        <v>45</v>
      </c>
      <c r="X172">
        <v>0</v>
      </c>
      <c r="Y172">
        <v>0</v>
      </c>
      <c r="Z172" s="93">
        <v>44201</v>
      </c>
      <c r="AA172">
        <v>1000</v>
      </c>
      <c r="AB172">
        <v>1000</v>
      </c>
      <c r="AC172">
        <v>0</v>
      </c>
      <c r="AD172" s="103" t="s">
        <v>27</v>
      </c>
      <c r="AE172">
        <v>0</v>
      </c>
      <c r="AF172">
        <v>0</v>
      </c>
      <c r="AG172">
        <v>1</v>
      </c>
      <c r="AH172">
        <v>1</v>
      </c>
      <c r="AI172">
        <v>1</v>
      </c>
      <c r="AJ172">
        <v>1</v>
      </c>
      <c r="AK172">
        <v>0</v>
      </c>
      <c r="AL172">
        <v>2</v>
      </c>
      <c r="AM172">
        <v>5</v>
      </c>
      <c r="AN172" s="97">
        <v>5413</v>
      </c>
      <c r="AO172" t="s">
        <v>40</v>
      </c>
      <c r="AP172" t="s">
        <v>28</v>
      </c>
      <c r="AQ172" t="s">
        <v>40</v>
      </c>
      <c r="AR172" s="101">
        <v>2900000</v>
      </c>
      <c r="AS172" t="s">
        <v>151</v>
      </c>
      <c r="AT172" t="s">
        <v>1040</v>
      </c>
      <c r="AU172" t="s">
        <v>963</v>
      </c>
      <c r="AV172" t="s">
        <v>304</v>
      </c>
      <c r="AW172" t="s">
        <v>964</v>
      </c>
      <c r="AX172">
        <v>0</v>
      </c>
      <c r="AY172" t="s">
        <v>124</v>
      </c>
      <c r="AZ172" t="s">
        <v>962</v>
      </c>
      <c r="BA172" t="s">
        <v>965</v>
      </c>
      <c r="BB172" t="s">
        <v>966</v>
      </c>
      <c r="BC172" t="s">
        <v>28</v>
      </c>
      <c r="BD172" t="s">
        <v>40</v>
      </c>
      <c r="BE172" t="s">
        <v>28</v>
      </c>
      <c r="BF172" t="s">
        <v>40</v>
      </c>
      <c r="BG172" t="s">
        <v>28</v>
      </c>
      <c r="BH172" t="s">
        <v>40</v>
      </c>
      <c r="BI172" t="s">
        <v>28</v>
      </c>
      <c r="BJ172">
        <v>999</v>
      </c>
      <c r="BK172" t="s">
        <v>28</v>
      </c>
      <c r="BL172" t="s">
        <v>40</v>
      </c>
      <c r="BM172" t="s">
        <v>28</v>
      </c>
      <c r="BN172" t="s">
        <v>40</v>
      </c>
      <c r="BO172" t="s">
        <v>964</v>
      </c>
      <c r="BP172" t="s">
        <v>967</v>
      </c>
      <c r="BQ172" t="s">
        <v>28</v>
      </c>
      <c r="BR172" t="s">
        <v>40</v>
      </c>
      <c r="BS172" t="s">
        <v>28</v>
      </c>
      <c r="BT172" t="s">
        <v>40</v>
      </c>
      <c r="BU172" t="s">
        <v>28</v>
      </c>
      <c r="BV172" t="s">
        <v>40</v>
      </c>
      <c r="BW172" t="s">
        <v>28</v>
      </c>
      <c r="BX172" t="s">
        <v>40</v>
      </c>
      <c r="BY172" t="s">
        <v>28</v>
      </c>
      <c r="BZ172" t="s">
        <v>40</v>
      </c>
      <c r="CA172" t="s">
        <v>198</v>
      </c>
      <c r="CB172" t="s">
        <v>37</v>
      </c>
      <c r="CC172">
        <v>865</v>
      </c>
      <c r="CD172" t="s">
        <v>30</v>
      </c>
      <c r="CE172" t="s">
        <v>968</v>
      </c>
      <c r="CF172">
        <v>0</v>
      </c>
      <c r="CG172" t="s">
        <v>99</v>
      </c>
      <c r="CH172">
        <v>1</v>
      </c>
      <c r="CI172" s="99">
        <v>1615.45</v>
      </c>
      <c r="CJ172" s="93">
        <v>44201</v>
      </c>
      <c r="CK172" s="99">
        <v>1615.45</v>
      </c>
      <c r="CL172" t="s">
        <v>574</v>
      </c>
      <c r="CM172" t="s">
        <v>574</v>
      </c>
      <c r="CN172" t="s">
        <v>574</v>
      </c>
      <c r="CO172" t="s">
        <v>574</v>
      </c>
      <c r="CP172" t="s">
        <v>574</v>
      </c>
      <c r="CQ172" t="s">
        <v>574</v>
      </c>
      <c r="CR172" t="s">
        <v>574</v>
      </c>
      <c r="CS172" t="s">
        <v>574</v>
      </c>
      <c r="CT172" t="s">
        <v>574</v>
      </c>
      <c r="CU172" t="s">
        <v>574</v>
      </c>
      <c r="CV172" t="s">
        <v>574</v>
      </c>
      <c r="CW172" t="s">
        <v>574</v>
      </c>
      <c r="CX172" t="s">
        <v>574</v>
      </c>
      <c r="CY172" t="s">
        <v>574</v>
      </c>
      <c r="CZ172" t="s">
        <v>574</v>
      </c>
      <c r="DA172" t="s">
        <v>574</v>
      </c>
      <c r="DB172" t="s">
        <v>574</v>
      </c>
      <c r="DC172" t="s">
        <v>574</v>
      </c>
      <c r="DD172">
        <v>0</v>
      </c>
      <c r="DE172" t="s">
        <v>970</v>
      </c>
      <c r="DF172">
        <v>0</v>
      </c>
      <c r="DG172" t="s">
        <v>970</v>
      </c>
      <c r="DH172">
        <v>0</v>
      </c>
      <c r="DI172" s="99">
        <v>0</v>
      </c>
      <c r="DJ172" s="99">
        <v>0</v>
      </c>
      <c r="DK172" s="99">
        <v>0</v>
      </c>
      <c r="DL172" s="99">
        <v>0</v>
      </c>
      <c r="DM172" s="99">
        <v>0</v>
      </c>
      <c r="DN172" s="99">
        <v>0</v>
      </c>
      <c r="DO172" s="99">
        <v>0</v>
      </c>
      <c r="DP172" s="99">
        <v>0</v>
      </c>
      <c r="DT172" s="100" t="s">
        <v>46</v>
      </c>
    </row>
    <row r="173" spans="1:124" x14ac:dyDescent="0.3">
      <c r="A173" s="92">
        <v>52020172</v>
      </c>
      <c r="B173">
        <v>2020172</v>
      </c>
      <c r="C173" t="s">
        <v>1639</v>
      </c>
      <c r="D173">
        <v>2838</v>
      </c>
      <c r="E173" t="s">
        <v>1640</v>
      </c>
      <c r="F173" t="s">
        <v>1641</v>
      </c>
      <c r="G173" t="s">
        <v>1642</v>
      </c>
      <c r="H173" t="s">
        <v>590</v>
      </c>
      <c r="I173" t="s">
        <v>954</v>
      </c>
      <c r="J173" t="s">
        <v>955</v>
      </c>
      <c r="K173">
        <v>1</v>
      </c>
      <c r="L173" t="s">
        <v>956</v>
      </c>
      <c r="M173" t="s">
        <v>957</v>
      </c>
      <c r="N173" t="s">
        <v>958</v>
      </c>
      <c r="O173" t="s">
        <v>959</v>
      </c>
      <c r="P173">
        <v>0</v>
      </c>
      <c r="Q173" t="s">
        <v>27</v>
      </c>
      <c r="R173" t="s">
        <v>45</v>
      </c>
      <c r="S173" s="93" t="s">
        <v>960</v>
      </c>
      <c r="T173" t="s">
        <v>961</v>
      </c>
      <c r="U173" s="93">
        <v>37867</v>
      </c>
      <c r="V173" t="s">
        <v>27</v>
      </c>
      <c r="W173" t="s">
        <v>45</v>
      </c>
      <c r="X173">
        <v>0</v>
      </c>
      <c r="Y173">
        <v>0</v>
      </c>
      <c r="Z173" s="93">
        <v>41720</v>
      </c>
      <c r="AA173" t="s">
        <v>975</v>
      </c>
      <c r="AB173">
        <v>0</v>
      </c>
      <c r="AC173">
        <v>0</v>
      </c>
      <c r="AD173" s="103" t="s">
        <v>27</v>
      </c>
      <c r="AE173">
        <v>0</v>
      </c>
      <c r="AF173">
        <v>0</v>
      </c>
      <c r="AG173">
        <v>2</v>
      </c>
      <c r="AH173">
        <v>2</v>
      </c>
      <c r="AI173">
        <v>1</v>
      </c>
      <c r="AJ173">
        <v>1</v>
      </c>
      <c r="AK173">
        <v>0</v>
      </c>
      <c r="AL173">
        <v>1</v>
      </c>
      <c r="AM173">
        <v>5</v>
      </c>
      <c r="AN173" s="97">
        <v>8814</v>
      </c>
      <c r="AO173" t="s">
        <v>40</v>
      </c>
      <c r="AP173" t="s">
        <v>28</v>
      </c>
      <c r="AQ173" t="s">
        <v>40</v>
      </c>
      <c r="AR173" s="101">
        <v>2600000</v>
      </c>
      <c r="AS173" t="s">
        <v>119</v>
      </c>
      <c r="AT173" t="s">
        <v>1045</v>
      </c>
      <c r="AU173" t="s">
        <v>963</v>
      </c>
      <c r="AV173" t="s">
        <v>304</v>
      </c>
      <c r="AW173" t="s">
        <v>964</v>
      </c>
      <c r="AX173">
        <v>0</v>
      </c>
      <c r="AY173" t="s">
        <v>124</v>
      </c>
      <c r="AZ173" t="s">
        <v>962</v>
      </c>
      <c r="BA173" t="s">
        <v>965</v>
      </c>
      <c r="BB173" t="s">
        <v>966</v>
      </c>
      <c r="BC173" t="s">
        <v>28</v>
      </c>
      <c r="BD173" t="s">
        <v>40</v>
      </c>
      <c r="BE173" t="s">
        <v>28</v>
      </c>
      <c r="BF173" t="s">
        <v>40</v>
      </c>
      <c r="BG173" t="s">
        <v>28</v>
      </c>
      <c r="BH173" t="s">
        <v>40</v>
      </c>
      <c r="BI173" t="s">
        <v>28</v>
      </c>
      <c r="BJ173">
        <v>999</v>
      </c>
      <c r="BK173" t="s">
        <v>28</v>
      </c>
      <c r="BL173" t="s">
        <v>40</v>
      </c>
      <c r="BM173" t="s">
        <v>28</v>
      </c>
      <c r="BN173" t="s">
        <v>40</v>
      </c>
      <c r="BO173" t="s">
        <v>964</v>
      </c>
      <c r="BP173" t="s">
        <v>967</v>
      </c>
      <c r="BQ173" t="s">
        <v>28</v>
      </c>
      <c r="BR173" t="s">
        <v>40</v>
      </c>
      <c r="BS173" t="s">
        <v>28</v>
      </c>
      <c r="BT173" t="s">
        <v>40</v>
      </c>
      <c r="BU173" t="s">
        <v>28</v>
      </c>
      <c r="BV173" t="s">
        <v>40</v>
      </c>
      <c r="BW173" t="s">
        <v>28</v>
      </c>
      <c r="BX173" t="s">
        <v>40</v>
      </c>
      <c r="BY173" t="s">
        <v>28</v>
      </c>
      <c r="BZ173" t="s">
        <v>40</v>
      </c>
      <c r="CA173" t="s">
        <v>198</v>
      </c>
      <c r="CB173" t="s">
        <v>37</v>
      </c>
      <c r="CC173">
        <v>850</v>
      </c>
      <c r="CD173" t="s">
        <v>30</v>
      </c>
      <c r="CE173" t="s">
        <v>968</v>
      </c>
      <c r="CF173">
        <v>0</v>
      </c>
      <c r="CG173" t="s">
        <v>99</v>
      </c>
      <c r="CH173">
        <v>1</v>
      </c>
      <c r="CI173" s="99">
        <v>1210.9100000000001</v>
      </c>
      <c r="CJ173" s="93">
        <v>41720</v>
      </c>
      <c r="CK173" s="99">
        <v>1210.9100000000001</v>
      </c>
      <c r="CL173" t="s">
        <v>574</v>
      </c>
      <c r="CM173" t="s">
        <v>574</v>
      </c>
      <c r="CN173" t="s">
        <v>574</v>
      </c>
      <c r="CO173" t="s">
        <v>574</v>
      </c>
      <c r="CP173" t="s">
        <v>574</v>
      </c>
      <c r="CQ173" t="s">
        <v>574</v>
      </c>
      <c r="CR173" t="s">
        <v>574</v>
      </c>
      <c r="CS173" t="s">
        <v>574</v>
      </c>
      <c r="CT173" t="s">
        <v>574</v>
      </c>
      <c r="CU173" t="s">
        <v>574</v>
      </c>
      <c r="CV173" t="s">
        <v>574</v>
      </c>
      <c r="CW173" t="s">
        <v>574</v>
      </c>
      <c r="CX173" t="s">
        <v>574</v>
      </c>
      <c r="CY173" t="s">
        <v>574</v>
      </c>
      <c r="CZ173" t="s">
        <v>574</v>
      </c>
      <c r="DA173" t="s">
        <v>574</v>
      </c>
      <c r="DB173" t="s">
        <v>574</v>
      </c>
      <c r="DC173" t="s">
        <v>574</v>
      </c>
      <c r="DD173">
        <v>0</v>
      </c>
      <c r="DE173" t="s">
        <v>970</v>
      </c>
      <c r="DF173">
        <v>0</v>
      </c>
      <c r="DG173" t="s">
        <v>970</v>
      </c>
      <c r="DH173">
        <v>0</v>
      </c>
      <c r="DI173" s="99">
        <v>0</v>
      </c>
      <c r="DJ173" s="99">
        <v>0</v>
      </c>
      <c r="DK173" s="99">
        <v>0</v>
      </c>
      <c r="DL173" s="99">
        <v>0</v>
      </c>
      <c r="DM173" s="99">
        <v>0</v>
      </c>
      <c r="DN173" s="99">
        <v>0</v>
      </c>
      <c r="DO173" s="99">
        <v>0</v>
      </c>
      <c r="DP173" s="99">
        <v>0</v>
      </c>
      <c r="DT173" s="100" t="s">
        <v>46</v>
      </c>
    </row>
    <row r="174" spans="1:124" x14ac:dyDescent="0.3">
      <c r="A174" s="92">
        <v>52020173</v>
      </c>
      <c r="B174">
        <v>2020173</v>
      </c>
      <c r="C174" t="s">
        <v>1643</v>
      </c>
      <c r="D174">
        <v>2343</v>
      </c>
      <c r="E174" t="s">
        <v>1644</v>
      </c>
      <c r="F174" t="s">
        <v>1645</v>
      </c>
      <c r="G174" t="s">
        <v>1646</v>
      </c>
      <c r="H174" t="s">
        <v>590</v>
      </c>
      <c r="I174" t="s">
        <v>954</v>
      </c>
      <c r="J174" t="s">
        <v>955</v>
      </c>
      <c r="K174">
        <v>1</v>
      </c>
      <c r="L174" t="s">
        <v>956</v>
      </c>
      <c r="M174" t="s">
        <v>957</v>
      </c>
      <c r="N174" t="s">
        <v>42</v>
      </c>
      <c r="O174" t="s">
        <v>566</v>
      </c>
      <c r="P174">
        <v>0</v>
      </c>
      <c r="Q174" t="s">
        <v>27</v>
      </c>
      <c r="R174" t="s">
        <v>45</v>
      </c>
      <c r="S174" s="93" t="s">
        <v>960</v>
      </c>
      <c r="T174" t="s">
        <v>961</v>
      </c>
      <c r="U174" s="93">
        <v>21775</v>
      </c>
      <c r="V174" t="s">
        <v>25</v>
      </c>
      <c r="W174" t="s">
        <v>46</v>
      </c>
      <c r="X174">
        <v>0</v>
      </c>
      <c r="Y174">
        <v>0</v>
      </c>
      <c r="Z174" s="93">
        <v>43710</v>
      </c>
      <c r="AA174">
        <v>1000</v>
      </c>
      <c r="AB174">
        <v>1000</v>
      </c>
      <c r="AC174">
        <v>0</v>
      </c>
      <c r="AD174" s="103" t="s">
        <v>27</v>
      </c>
      <c r="AE174">
        <v>0</v>
      </c>
      <c r="AF174">
        <v>0</v>
      </c>
      <c r="AG174">
        <v>2</v>
      </c>
      <c r="AH174">
        <v>2</v>
      </c>
      <c r="AI174">
        <v>2</v>
      </c>
      <c r="AJ174">
        <v>2</v>
      </c>
      <c r="AK174">
        <v>0</v>
      </c>
      <c r="AL174">
        <v>0</v>
      </c>
      <c r="AM174">
        <v>5</v>
      </c>
      <c r="AN174" s="97">
        <v>2745</v>
      </c>
      <c r="AO174" t="s">
        <v>40</v>
      </c>
      <c r="AP174" t="s">
        <v>28</v>
      </c>
      <c r="AQ174" t="s">
        <v>40</v>
      </c>
      <c r="AR174" s="101">
        <v>1500000</v>
      </c>
      <c r="AS174" t="s">
        <v>1050</v>
      </c>
      <c r="AT174" t="s">
        <v>40</v>
      </c>
      <c r="AU174" t="s">
        <v>963</v>
      </c>
      <c r="AV174" t="s">
        <v>304</v>
      </c>
      <c r="AW174" t="s">
        <v>964</v>
      </c>
      <c r="AX174">
        <v>0</v>
      </c>
      <c r="AY174" t="s">
        <v>124</v>
      </c>
      <c r="AZ174" t="s">
        <v>962</v>
      </c>
      <c r="BA174" t="s">
        <v>1098</v>
      </c>
      <c r="BB174" t="s">
        <v>1099</v>
      </c>
      <c r="BC174" t="s">
        <v>28</v>
      </c>
      <c r="BD174" t="s">
        <v>40</v>
      </c>
      <c r="BE174" t="s">
        <v>28</v>
      </c>
      <c r="BF174" t="s">
        <v>40</v>
      </c>
      <c r="BG174" t="s">
        <v>28</v>
      </c>
      <c r="BH174" t="s">
        <v>40</v>
      </c>
      <c r="BI174" t="s">
        <v>28</v>
      </c>
      <c r="BJ174">
        <v>999</v>
      </c>
      <c r="BK174" t="s">
        <v>28</v>
      </c>
      <c r="BL174" t="s">
        <v>40</v>
      </c>
      <c r="BM174" t="s">
        <v>28</v>
      </c>
      <c r="BN174" t="s">
        <v>40</v>
      </c>
      <c r="BO174" t="s">
        <v>964</v>
      </c>
      <c r="BP174" t="s">
        <v>967</v>
      </c>
      <c r="BQ174" t="s">
        <v>28</v>
      </c>
      <c r="BR174" t="s">
        <v>40</v>
      </c>
      <c r="BS174" t="s">
        <v>28</v>
      </c>
      <c r="BT174" t="s">
        <v>40</v>
      </c>
      <c r="BU174" t="s">
        <v>28</v>
      </c>
      <c r="BV174" t="s">
        <v>40</v>
      </c>
      <c r="BW174" t="s">
        <v>28</v>
      </c>
      <c r="BX174" t="s">
        <v>40</v>
      </c>
      <c r="BY174" t="s">
        <v>28</v>
      </c>
      <c r="BZ174" t="s">
        <v>40</v>
      </c>
      <c r="CA174" t="s">
        <v>198</v>
      </c>
      <c r="CB174" t="s">
        <v>37</v>
      </c>
      <c r="CC174">
        <v>899</v>
      </c>
      <c r="CD174" t="s">
        <v>30</v>
      </c>
      <c r="CE174" t="s">
        <v>968</v>
      </c>
      <c r="CF174">
        <v>0</v>
      </c>
      <c r="CG174" t="s">
        <v>99</v>
      </c>
      <c r="CH174">
        <v>1</v>
      </c>
      <c r="CI174" s="99">
        <v>2570</v>
      </c>
      <c r="CJ174" s="93">
        <v>43710</v>
      </c>
      <c r="CK174" s="99">
        <v>2570</v>
      </c>
      <c r="CL174" t="s">
        <v>574</v>
      </c>
      <c r="CM174" t="s">
        <v>574</v>
      </c>
      <c r="CN174" t="s">
        <v>574</v>
      </c>
      <c r="CO174" t="s">
        <v>574</v>
      </c>
      <c r="CP174" t="s">
        <v>574</v>
      </c>
      <c r="CQ174" t="s">
        <v>574</v>
      </c>
      <c r="CR174" t="s">
        <v>574</v>
      </c>
      <c r="CS174" t="s">
        <v>574</v>
      </c>
      <c r="CT174" t="s">
        <v>574</v>
      </c>
      <c r="CU174" t="s">
        <v>574</v>
      </c>
      <c r="CV174" t="s">
        <v>574</v>
      </c>
      <c r="CW174" t="s">
        <v>574</v>
      </c>
      <c r="CX174" t="s">
        <v>574</v>
      </c>
      <c r="CY174" t="s">
        <v>574</v>
      </c>
      <c r="CZ174" t="s">
        <v>574</v>
      </c>
      <c r="DA174" t="s">
        <v>574</v>
      </c>
      <c r="DB174" t="s">
        <v>574</v>
      </c>
      <c r="DC174" t="s">
        <v>574</v>
      </c>
      <c r="DD174">
        <v>0</v>
      </c>
      <c r="DE174" t="s">
        <v>970</v>
      </c>
      <c r="DF174">
        <v>0</v>
      </c>
      <c r="DG174" t="s">
        <v>970</v>
      </c>
      <c r="DH174">
        <v>0</v>
      </c>
      <c r="DI174" s="99">
        <v>0</v>
      </c>
      <c r="DJ174" s="99">
        <v>0</v>
      </c>
      <c r="DK174" s="99">
        <v>0</v>
      </c>
      <c r="DL174" s="99">
        <v>0</v>
      </c>
      <c r="DM174" s="99">
        <v>0</v>
      </c>
      <c r="DN174" s="99">
        <v>0</v>
      </c>
      <c r="DO174" s="99">
        <v>0</v>
      </c>
      <c r="DP174" s="99">
        <v>0</v>
      </c>
      <c r="DT174" s="100" t="s">
        <v>46</v>
      </c>
    </row>
    <row r="175" spans="1:124" x14ac:dyDescent="0.3">
      <c r="A175" s="92">
        <v>52020174</v>
      </c>
      <c r="B175">
        <v>2020174</v>
      </c>
      <c r="C175" t="s">
        <v>1647</v>
      </c>
      <c r="D175">
        <v>2530</v>
      </c>
      <c r="E175" t="s">
        <v>1648</v>
      </c>
      <c r="F175" t="s">
        <v>1649</v>
      </c>
      <c r="G175" t="s">
        <v>1650</v>
      </c>
      <c r="H175" t="s">
        <v>590</v>
      </c>
      <c r="I175" t="s">
        <v>954</v>
      </c>
      <c r="J175" t="s">
        <v>955</v>
      </c>
      <c r="K175">
        <v>1</v>
      </c>
      <c r="L175" t="s">
        <v>956</v>
      </c>
      <c r="M175" t="s">
        <v>957</v>
      </c>
      <c r="N175" t="s">
        <v>42</v>
      </c>
      <c r="O175" t="s">
        <v>566</v>
      </c>
      <c r="P175">
        <v>0</v>
      </c>
      <c r="Q175" t="s">
        <v>27</v>
      </c>
      <c r="R175" t="s">
        <v>45</v>
      </c>
      <c r="S175" s="93" t="s">
        <v>960</v>
      </c>
      <c r="T175" t="s">
        <v>961</v>
      </c>
      <c r="U175" s="93">
        <v>31079</v>
      </c>
      <c r="V175" t="s">
        <v>27</v>
      </c>
      <c r="W175" t="s">
        <v>45</v>
      </c>
      <c r="X175">
        <v>0</v>
      </c>
      <c r="Y175">
        <v>0</v>
      </c>
      <c r="Z175" s="93">
        <v>42180</v>
      </c>
      <c r="AA175">
        <v>1000</v>
      </c>
      <c r="AB175">
        <v>1000</v>
      </c>
      <c r="AC175">
        <v>0</v>
      </c>
      <c r="AD175" s="103" t="s">
        <v>27</v>
      </c>
      <c r="AE175">
        <v>0</v>
      </c>
      <c r="AF175">
        <v>0</v>
      </c>
      <c r="AG175">
        <v>2</v>
      </c>
      <c r="AH175">
        <v>2</v>
      </c>
      <c r="AI175">
        <v>0</v>
      </c>
      <c r="AJ175">
        <v>0</v>
      </c>
      <c r="AK175">
        <v>0</v>
      </c>
      <c r="AL175">
        <v>1</v>
      </c>
      <c r="AM175">
        <v>5</v>
      </c>
      <c r="AN175" s="97">
        <v>6332</v>
      </c>
      <c r="AO175" t="s">
        <v>40</v>
      </c>
      <c r="AP175" t="s">
        <v>28</v>
      </c>
      <c r="AQ175" t="s">
        <v>40</v>
      </c>
      <c r="AR175" s="101">
        <v>2800000</v>
      </c>
      <c r="AS175" t="s">
        <v>124</v>
      </c>
      <c r="AT175" t="s">
        <v>962</v>
      </c>
      <c r="AU175" t="s">
        <v>963</v>
      </c>
      <c r="AV175" t="s">
        <v>304</v>
      </c>
      <c r="AW175" t="s">
        <v>964</v>
      </c>
      <c r="AX175">
        <v>0</v>
      </c>
      <c r="AY175" t="s">
        <v>124</v>
      </c>
      <c r="AZ175" t="s">
        <v>962</v>
      </c>
      <c r="BA175" t="s">
        <v>1098</v>
      </c>
      <c r="BB175" t="s">
        <v>1099</v>
      </c>
      <c r="BC175" t="s">
        <v>28</v>
      </c>
      <c r="BD175" t="s">
        <v>40</v>
      </c>
      <c r="BE175" t="s">
        <v>28</v>
      </c>
      <c r="BF175" t="s">
        <v>40</v>
      </c>
      <c r="BG175" t="s">
        <v>28</v>
      </c>
      <c r="BH175" t="s">
        <v>40</v>
      </c>
      <c r="BI175" t="s">
        <v>28</v>
      </c>
      <c r="BJ175">
        <v>999</v>
      </c>
      <c r="BK175" t="s">
        <v>28</v>
      </c>
      <c r="BL175" t="s">
        <v>40</v>
      </c>
      <c r="BM175" t="s">
        <v>28</v>
      </c>
      <c r="BN175" t="s">
        <v>40</v>
      </c>
      <c r="BO175" t="s">
        <v>964</v>
      </c>
      <c r="BP175" t="s">
        <v>967</v>
      </c>
      <c r="BQ175" t="s">
        <v>28</v>
      </c>
      <c r="BR175" t="s">
        <v>40</v>
      </c>
      <c r="BS175" t="s">
        <v>28</v>
      </c>
      <c r="BT175" t="s">
        <v>40</v>
      </c>
      <c r="BU175" t="s">
        <v>28</v>
      </c>
      <c r="BV175" t="s">
        <v>40</v>
      </c>
      <c r="BW175" t="s">
        <v>28</v>
      </c>
      <c r="BX175" t="s">
        <v>40</v>
      </c>
      <c r="BY175" t="s">
        <v>28</v>
      </c>
      <c r="BZ175" t="s">
        <v>40</v>
      </c>
      <c r="CA175" t="s">
        <v>198</v>
      </c>
      <c r="CB175" t="s">
        <v>37</v>
      </c>
      <c r="CC175">
        <v>880</v>
      </c>
      <c r="CD175" t="s">
        <v>30</v>
      </c>
      <c r="CE175" t="s">
        <v>968</v>
      </c>
      <c r="CF175">
        <v>0</v>
      </c>
      <c r="CG175" t="s">
        <v>99</v>
      </c>
      <c r="CH175">
        <v>1</v>
      </c>
      <c r="CI175" s="99">
        <v>1266.3599999999999</v>
      </c>
      <c r="CJ175" s="93">
        <v>42180</v>
      </c>
      <c r="CK175" s="99">
        <v>1266.3599999999999</v>
      </c>
      <c r="CL175" t="s">
        <v>574</v>
      </c>
      <c r="CM175" t="s">
        <v>574</v>
      </c>
      <c r="CN175" t="s">
        <v>574</v>
      </c>
      <c r="CO175" t="s">
        <v>574</v>
      </c>
      <c r="CP175" t="s">
        <v>574</v>
      </c>
      <c r="CQ175" t="s">
        <v>574</v>
      </c>
      <c r="CR175" t="s">
        <v>574</v>
      </c>
      <c r="CS175" t="s">
        <v>574</v>
      </c>
      <c r="CT175" t="s">
        <v>574</v>
      </c>
      <c r="CU175" t="s">
        <v>574</v>
      </c>
      <c r="CV175" t="s">
        <v>574</v>
      </c>
      <c r="CW175" t="s">
        <v>574</v>
      </c>
      <c r="CX175" t="s">
        <v>574</v>
      </c>
      <c r="CY175" t="s">
        <v>574</v>
      </c>
      <c r="CZ175" t="s">
        <v>574</v>
      </c>
      <c r="DA175" t="s">
        <v>574</v>
      </c>
      <c r="DB175" t="s">
        <v>574</v>
      </c>
      <c r="DC175" t="s">
        <v>574</v>
      </c>
      <c r="DD175">
        <v>0</v>
      </c>
      <c r="DE175" t="s">
        <v>970</v>
      </c>
      <c r="DF175">
        <v>0</v>
      </c>
      <c r="DG175" t="s">
        <v>970</v>
      </c>
      <c r="DH175">
        <v>0</v>
      </c>
      <c r="DI175" s="99">
        <v>0</v>
      </c>
      <c r="DJ175" s="99">
        <v>0</v>
      </c>
      <c r="DK175" s="99">
        <v>0</v>
      </c>
      <c r="DL175" s="99">
        <v>0</v>
      </c>
      <c r="DM175" s="99">
        <v>0</v>
      </c>
      <c r="DN175" s="99">
        <v>0</v>
      </c>
      <c r="DO175" s="99">
        <v>0</v>
      </c>
      <c r="DP175" s="99">
        <v>0</v>
      </c>
      <c r="DT175" s="100" t="s">
        <v>46</v>
      </c>
    </row>
    <row r="176" spans="1:124" x14ac:dyDescent="0.3">
      <c r="A176" s="92">
        <v>52020175</v>
      </c>
      <c r="B176">
        <v>2020175</v>
      </c>
      <c r="C176" t="s">
        <v>1651</v>
      </c>
      <c r="D176">
        <v>2852</v>
      </c>
      <c r="E176" t="s">
        <v>1652</v>
      </c>
      <c r="F176" t="s">
        <v>1653</v>
      </c>
      <c r="G176" t="s">
        <v>1654</v>
      </c>
      <c r="H176" t="s">
        <v>590</v>
      </c>
      <c r="I176" t="s">
        <v>954</v>
      </c>
      <c r="J176" t="s">
        <v>955</v>
      </c>
      <c r="K176">
        <v>1</v>
      </c>
      <c r="L176" t="s">
        <v>956</v>
      </c>
      <c r="M176" t="s">
        <v>957</v>
      </c>
      <c r="N176" t="s">
        <v>958</v>
      </c>
      <c r="O176" t="s">
        <v>959</v>
      </c>
      <c r="P176">
        <v>0</v>
      </c>
      <c r="Q176" t="s">
        <v>27</v>
      </c>
      <c r="R176" t="s">
        <v>45</v>
      </c>
      <c r="S176" s="93" t="s">
        <v>960</v>
      </c>
      <c r="T176" t="s">
        <v>961</v>
      </c>
      <c r="U176" s="93">
        <v>33994</v>
      </c>
      <c r="V176" t="s">
        <v>27</v>
      </c>
      <c r="W176" t="s">
        <v>45</v>
      </c>
      <c r="X176">
        <v>0</v>
      </c>
      <c r="Y176">
        <v>0</v>
      </c>
      <c r="Z176" s="93">
        <v>42266</v>
      </c>
      <c r="AA176">
        <v>1000</v>
      </c>
      <c r="AB176">
        <v>1000</v>
      </c>
      <c r="AC176">
        <v>0</v>
      </c>
      <c r="AD176" s="103" t="s">
        <v>27</v>
      </c>
      <c r="AE176">
        <v>0</v>
      </c>
      <c r="AF176">
        <v>0</v>
      </c>
      <c r="AG176">
        <v>1</v>
      </c>
      <c r="AH176">
        <v>1</v>
      </c>
      <c r="AI176">
        <v>0</v>
      </c>
      <c r="AJ176">
        <v>0</v>
      </c>
      <c r="AK176">
        <v>0</v>
      </c>
      <c r="AL176">
        <v>1</v>
      </c>
      <c r="AM176">
        <v>5</v>
      </c>
      <c r="AN176" s="97">
        <v>358</v>
      </c>
      <c r="AO176" t="s">
        <v>40</v>
      </c>
      <c r="AP176" t="s">
        <v>28</v>
      </c>
      <c r="AQ176" t="s">
        <v>40</v>
      </c>
      <c r="AR176" s="101">
        <v>1200000</v>
      </c>
      <c r="AS176" t="s">
        <v>124</v>
      </c>
      <c r="AT176" t="s">
        <v>962</v>
      </c>
      <c r="AU176" t="s">
        <v>963</v>
      </c>
      <c r="AV176" t="s">
        <v>304</v>
      </c>
      <c r="AW176" t="s">
        <v>964</v>
      </c>
      <c r="AX176">
        <v>0</v>
      </c>
      <c r="AY176" t="s">
        <v>124</v>
      </c>
      <c r="AZ176" t="s">
        <v>962</v>
      </c>
      <c r="BA176" t="s">
        <v>965</v>
      </c>
      <c r="BB176" t="s">
        <v>966</v>
      </c>
      <c r="BC176" t="s">
        <v>28</v>
      </c>
      <c r="BD176" t="s">
        <v>40</v>
      </c>
      <c r="BE176" t="s">
        <v>28</v>
      </c>
      <c r="BF176" t="s">
        <v>40</v>
      </c>
      <c r="BG176" t="s">
        <v>28</v>
      </c>
      <c r="BH176" t="s">
        <v>40</v>
      </c>
      <c r="BI176" t="s">
        <v>28</v>
      </c>
      <c r="BJ176">
        <v>999</v>
      </c>
      <c r="BK176" t="s">
        <v>28</v>
      </c>
      <c r="BL176" t="s">
        <v>40</v>
      </c>
      <c r="BM176" t="s">
        <v>28</v>
      </c>
      <c r="BN176" t="s">
        <v>40</v>
      </c>
      <c r="BO176" t="s">
        <v>964</v>
      </c>
      <c r="BP176" t="s">
        <v>967</v>
      </c>
      <c r="BQ176" t="s">
        <v>28</v>
      </c>
      <c r="BR176" t="s">
        <v>40</v>
      </c>
      <c r="BS176" t="s">
        <v>28</v>
      </c>
      <c r="BT176" t="s">
        <v>40</v>
      </c>
      <c r="BU176" t="s">
        <v>28</v>
      </c>
      <c r="BV176" t="s">
        <v>40</v>
      </c>
      <c r="BW176" t="s">
        <v>28</v>
      </c>
      <c r="BX176" t="s">
        <v>40</v>
      </c>
      <c r="BY176" t="s">
        <v>28</v>
      </c>
      <c r="BZ176" t="s">
        <v>40</v>
      </c>
      <c r="CA176" t="s">
        <v>198</v>
      </c>
      <c r="CB176" t="s">
        <v>37</v>
      </c>
      <c r="CC176">
        <v>828</v>
      </c>
      <c r="CD176" t="s">
        <v>30</v>
      </c>
      <c r="CE176" t="s">
        <v>968</v>
      </c>
      <c r="CF176">
        <v>0</v>
      </c>
      <c r="CG176" t="s">
        <v>99</v>
      </c>
      <c r="CH176">
        <v>1</v>
      </c>
      <c r="CI176" s="99">
        <v>1638.18</v>
      </c>
      <c r="CJ176" s="93">
        <v>42266</v>
      </c>
      <c r="CK176" s="99">
        <v>1638.18</v>
      </c>
      <c r="CL176" t="s">
        <v>574</v>
      </c>
      <c r="CM176" t="s">
        <v>574</v>
      </c>
      <c r="CN176" t="s">
        <v>574</v>
      </c>
      <c r="CO176" t="s">
        <v>574</v>
      </c>
      <c r="CP176" t="s">
        <v>574</v>
      </c>
      <c r="CQ176" t="s">
        <v>574</v>
      </c>
      <c r="CR176" t="s">
        <v>574</v>
      </c>
      <c r="CS176" t="s">
        <v>574</v>
      </c>
      <c r="CT176" t="s">
        <v>574</v>
      </c>
      <c r="CU176" t="s">
        <v>574</v>
      </c>
      <c r="CV176" t="s">
        <v>574</v>
      </c>
      <c r="CW176" t="s">
        <v>574</v>
      </c>
      <c r="CX176" t="s">
        <v>829</v>
      </c>
      <c r="CY176" t="s">
        <v>930</v>
      </c>
      <c r="CZ176" t="s">
        <v>574</v>
      </c>
      <c r="DA176" t="s">
        <v>574</v>
      </c>
      <c r="DB176" t="s">
        <v>574</v>
      </c>
      <c r="DC176" t="s">
        <v>574</v>
      </c>
      <c r="DD176">
        <v>0</v>
      </c>
      <c r="DE176" t="s">
        <v>970</v>
      </c>
      <c r="DF176">
        <v>0</v>
      </c>
      <c r="DG176" t="s">
        <v>970</v>
      </c>
      <c r="DH176">
        <v>0</v>
      </c>
      <c r="DI176" s="99">
        <v>0</v>
      </c>
      <c r="DJ176" s="99">
        <v>0</v>
      </c>
      <c r="DK176" s="99">
        <v>0</v>
      </c>
      <c r="DL176" s="99">
        <v>0</v>
      </c>
      <c r="DM176" s="99">
        <v>30</v>
      </c>
      <c r="DN176" s="99">
        <v>0</v>
      </c>
      <c r="DO176" s="99">
        <v>0</v>
      </c>
      <c r="DP176" s="99">
        <v>0</v>
      </c>
      <c r="DT176" s="100" t="s">
        <v>46</v>
      </c>
    </row>
    <row r="177" spans="1:124" x14ac:dyDescent="0.3">
      <c r="A177" s="92">
        <v>52020176</v>
      </c>
      <c r="B177">
        <v>2020176</v>
      </c>
      <c r="C177" t="s">
        <v>1655</v>
      </c>
      <c r="D177">
        <v>2648</v>
      </c>
      <c r="E177" t="s">
        <v>1656</v>
      </c>
      <c r="F177" t="s">
        <v>1558</v>
      </c>
      <c r="G177" t="s">
        <v>1657</v>
      </c>
      <c r="H177" t="s">
        <v>590</v>
      </c>
      <c r="I177" t="s">
        <v>954</v>
      </c>
      <c r="J177" t="s">
        <v>955</v>
      </c>
      <c r="K177">
        <v>1</v>
      </c>
      <c r="L177" t="s">
        <v>956</v>
      </c>
      <c r="M177" t="s">
        <v>957</v>
      </c>
      <c r="N177" t="s">
        <v>958</v>
      </c>
      <c r="O177" t="s">
        <v>959</v>
      </c>
      <c r="P177">
        <v>0</v>
      </c>
      <c r="Q177" t="s">
        <v>27</v>
      </c>
      <c r="R177" t="s">
        <v>45</v>
      </c>
      <c r="S177" s="93" t="s">
        <v>960</v>
      </c>
      <c r="T177" t="s">
        <v>961</v>
      </c>
      <c r="U177" s="93">
        <v>21537</v>
      </c>
      <c r="V177" t="s">
        <v>25</v>
      </c>
      <c r="W177" t="s">
        <v>46</v>
      </c>
      <c r="X177">
        <v>0</v>
      </c>
      <c r="Y177">
        <v>0</v>
      </c>
      <c r="Z177" s="93">
        <v>43317</v>
      </c>
      <c r="AA177">
        <v>1000</v>
      </c>
      <c r="AB177">
        <v>1000</v>
      </c>
      <c r="AC177">
        <v>0</v>
      </c>
      <c r="AD177" s="103" t="s">
        <v>27</v>
      </c>
      <c r="AE177">
        <v>0</v>
      </c>
      <c r="AF177">
        <v>0</v>
      </c>
      <c r="AG177">
        <v>0</v>
      </c>
      <c r="AH177">
        <v>0</v>
      </c>
      <c r="AI177">
        <v>4</v>
      </c>
      <c r="AJ177">
        <v>4</v>
      </c>
      <c r="AK177">
        <v>0</v>
      </c>
      <c r="AL177">
        <v>1</v>
      </c>
      <c r="AM177">
        <v>5</v>
      </c>
      <c r="AN177" s="97">
        <v>2732</v>
      </c>
      <c r="AO177" t="s">
        <v>40</v>
      </c>
      <c r="AP177" t="s">
        <v>28</v>
      </c>
      <c r="AQ177" t="s">
        <v>40</v>
      </c>
      <c r="AR177" s="101">
        <v>1500000</v>
      </c>
      <c r="AS177" t="s">
        <v>124</v>
      </c>
      <c r="AT177" t="s">
        <v>962</v>
      </c>
      <c r="AU177" t="s">
        <v>963</v>
      </c>
      <c r="AV177" t="s">
        <v>304</v>
      </c>
      <c r="AW177" t="s">
        <v>964</v>
      </c>
      <c r="AX177">
        <v>0</v>
      </c>
      <c r="AY177" t="s">
        <v>124</v>
      </c>
      <c r="AZ177" t="s">
        <v>962</v>
      </c>
      <c r="BA177" t="s">
        <v>965</v>
      </c>
      <c r="BB177" t="s">
        <v>966</v>
      </c>
      <c r="BC177" t="s">
        <v>28</v>
      </c>
      <c r="BD177" t="s">
        <v>40</v>
      </c>
      <c r="BE177" t="s">
        <v>28</v>
      </c>
      <c r="BF177" t="s">
        <v>40</v>
      </c>
      <c r="BG177" t="s">
        <v>28</v>
      </c>
      <c r="BH177" t="s">
        <v>40</v>
      </c>
      <c r="BI177" t="s">
        <v>28</v>
      </c>
      <c r="BJ177">
        <v>999</v>
      </c>
      <c r="BK177" t="s">
        <v>28</v>
      </c>
      <c r="BL177" t="s">
        <v>40</v>
      </c>
      <c r="BM177" t="s">
        <v>28</v>
      </c>
      <c r="BN177" t="s">
        <v>40</v>
      </c>
      <c r="BO177" t="s">
        <v>964</v>
      </c>
      <c r="BP177" t="s">
        <v>967</v>
      </c>
      <c r="BQ177" t="s">
        <v>28</v>
      </c>
      <c r="BR177" t="s">
        <v>40</v>
      </c>
      <c r="BS177" t="s">
        <v>28</v>
      </c>
      <c r="BT177" t="s">
        <v>40</v>
      </c>
      <c r="BU177" t="s">
        <v>28</v>
      </c>
      <c r="BV177" t="s">
        <v>40</v>
      </c>
      <c r="BW177" t="s">
        <v>28</v>
      </c>
      <c r="BX177" t="s">
        <v>40</v>
      </c>
      <c r="BY177" t="s">
        <v>28</v>
      </c>
      <c r="BZ177" t="s">
        <v>40</v>
      </c>
      <c r="CA177" t="s">
        <v>198</v>
      </c>
      <c r="CB177" t="s">
        <v>37</v>
      </c>
      <c r="CC177">
        <v>841</v>
      </c>
      <c r="CD177" t="s">
        <v>30</v>
      </c>
      <c r="CE177" t="s">
        <v>968</v>
      </c>
      <c r="CF177">
        <v>0</v>
      </c>
      <c r="CG177" t="s">
        <v>99</v>
      </c>
      <c r="CH177">
        <v>1</v>
      </c>
      <c r="CI177" s="99">
        <v>2001.82</v>
      </c>
      <c r="CJ177" s="93">
        <v>43317</v>
      </c>
      <c r="CK177" s="99">
        <v>2001.82</v>
      </c>
      <c r="CL177" t="s">
        <v>574</v>
      </c>
      <c r="CM177" t="s">
        <v>574</v>
      </c>
      <c r="CN177" t="s">
        <v>574</v>
      </c>
      <c r="CO177" t="s">
        <v>574</v>
      </c>
      <c r="CP177" t="s">
        <v>574</v>
      </c>
      <c r="CQ177" t="s">
        <v>574</v>
      </c>
      <c r="CR177" t="s">
        <v>574</v>
      </c>
      <c r="CS177" t="s">
        <v>574</v>
      </c>
      <c r="CT177" t="s">
        <v>574</v>
      </c>
      <c r="CU177" t="s">
        <v>574</v>
      </c>
      <c r="CV177" t="s">
        <v>574</v>
      </c>
      <c r="CW177" t="s">
        <v>574</v>
      </c>
      <c r="CX177" t="s">
        <v>574</v>
      </c>
      <c r="CY177" t="s">
        <v>574</v>
      </c>
      <c r="CZ177" t="s">
        <v>574</v>
      </c>
      <c r="DA177" t="s">
        <v>574</v>
      </c>
      <c r="DB177" t="s">
        <v>574</v>
      </c>
      <c r="DC177" t="s">
        <v>574</v>
      </c>
      <c r="DD177">
        <v>0</v>
      </c>
      <c r="DE177" t="s">
        <v>970</v>
      </c>
      <c r="DF177">
        <v>0</v>
      </c>
      <c r="DG177" t="s">
        <v>970</v>
      </c>
      <c r="DH177">
        <v>0</v>
      </c>
      <c r="DI177" s="99">
        <v>0</v>
      </c>
      <c r="DJ177" s="99">
        <v>0</v>
      </c>
      <c r="DK177" s="99">
        <v>0</v>
      </c>
      <c r="DL177" s="99">
        <v>0</v>
      </c>
      <c r="DM177" s="99">
        <v>0</v>
      </c>
      <c r="DN177" s="99">
        <v>0</v>
      </c>
      <c r="DO177" s="99">
        <v>0</v>
      </c>
      <c r="DP177" s="99">
        <v>0</v>
      </c>
      <c r="DT177" s="100" t="s">
        <v>46</v>
      </c>
    </row>
    <row r="178" spans="1:124" x14ac:dyDescent="0.3">
      <c r="A178" s="92">
        <v>52020177</v>
      </c>
      <c r="B178">
        <v>2020177</v>
      </c>
      <c r="C178" t="s">
        <v>1658</v>
      </c>
      <c r="D178">
        <v>2885</v>
      </c>
      <c r="E178" t="s">
        <v>1659</v>
      </c>
      <c r="F178" t="s">
        <v>1660</v>
      </c>
      <c r="G178" t="s">
        <v>1661</v>
      </c>
      <c r="H178" t="s">
        <v>590</v>
      </c>
      <c r="I178" t="s">
        <v>954</v>
      </c>
      <c r="J178" t="s">
        <v>955</v>
      </c>
      <c r="K178">
        <v>1</v>
      </c>
      <c r="L178" t="s">
        <v>956</v>
      </c>
      <c r="M178" t="s">
        <v>957</v>
      </c>
      <c r="N178" t="s">
        <v>42</v>
      </c>
      <c r="O178" t="s">
        <v>566</v>
      </c>
      <c r="P178">
        <v>0</v>
      </c>
      <c r="Q178" t="s">
        <v>27</v>
      </c>
      <c r="R178" t="s">
        <v>45</v>
      </c>
      <c r="S178" s="93" t="s">
        <v>960</v>
      </c>
      <c r="T178" t="s">
        <v>961</v>
      </c>
      <c r="U178" s="93">
        <v>17372</v>
      </c>
      <c r="V178" t="s">
        <v>25</v>
      </c>
      <c r="W178" t="s">
        <v>46</v>
      </c>
      <c r="X178">
        <v>0</v>
      </c>
      <c r="Y178">
        <v>0</v>
      </c>
      <c r="Z178" s="93">
        <v>45150</v>
      </c>
      <c r="AA178" t="s">
        <v>975</v>
      </c>
      <c r="AB178">
        <v>0</v>
      </c>
      <c r="AC178">
        <v>0</v>
      </c>
      <c r="AD178" s="103" t="s">
        <v>27</v>
      </c>
      <c r="AE178">
        <v>0</v>
      </c>
      <c r="AF178">
        <v>0</v>
      </c>
      <c r="AG178">
        <v>1</v>
      </c>
      <c r="AH178">
        <v>1</v>
      </c>
      <c r="AI178">
        <v>1</v>
      </c>
      <c r="AJ178">
        <v>1</v>
      </c>
      <c r="AK178">
        <v>0</v>
      </c>
      <c r="AL178">
        <v>2</v>
      </c>
      <c r="AM178">
        <v>5</v>
      </c>
      <c r="AN178" s="97">
        <v>8483</v>
      </c>
      <c r="AO178" t="s">
        <v>40</v>
      </c>
      <c r="AP178" t="s">
        <v>28</v>
      </c>
      <c r="AQ178" t="s">
        <v>40</v>
      </c>
      <c r="AR178" s="101">
        <v>1200000</v>
      </c>
      <c r="AS178" t="s">
        <v>137</v>
      </c>
      <c r="AT178" t="s">
        <v>1002</v>
      </c>
      <c r="AU178" t="s">
        <v>963</v>
      </c>
      <c r="AV178" t="s">
        <v>304</v>
      </c>
      <c r="AW178" t="s">
        <v>964</v>
      </c>
      <c r="AX178">
        <v>0</v>
      </c>
      <c r="AY178" t="s">
        <v>128</v>
      </c>
      <c r="AZ178" t="s">
        <v>1084</v>
      </c>
      <c r="BA178" t="s">
        <v>965</v>
      </c>
      <c r="BB178" t="s">
        <v>966</v>
      </c>
      <c r="BC178" t="s">
        <v>28</v>
      </c>
      <c r="BD178" t="s">
        <v>40</v>
      </c>
      <c r="BE178" t="s">
        <v>28</v>
      </c>
      <c r="BF178" t="s">
        <v>40</v>
      </c>
      <c r="BG178" t="s">
        <v>28</v>
      </c>
      <c r="BH178" t="s">
        <v>40</v>
      </c>
      <c r="BI178" t="s">
        <v>28</v>
      </c>
      <c r="BJ178">
        <v>999</v>
      </c>
      <c r="BK178" t="s">
        <v>28</v>
      </c>
      <c r="BL178" t="s">
        <v>40</v>
      </c>
      <c r="BM178" t="s">
        <v>28</v>
      </c>
      <c r="BN178" t="s">
        <v>40</v>
      </c>
      <c r="BO178" t="s">
        <v>964</v>
      </c>
      <c r="BP178" t="s">
        <v>967</v>
      </c>
      <c r="BQ178" t="s">
        <v>28</v>
      </c>
      <c r="BR178" t="s">
        <v>40</v>
      </c>
      <c r="BS178" t="s">
        <v>28</v>
      </c>
      <c r="BT178" t="s">
        <v>40</v>
      </c>
      <c r="BU178" t="s">
        <v>28</v>
      </c>
      <c r="BV178" t="s">
        <v>40</v>
      </c>
      <c r="BW178" t="s">
        <v>28</v>
      </c>
      <c r="BX178" t="s">
        <v>40</v>
      </c>
      <c r="BY178" t="s">
        <v>28</v>
      </c>
      <c r="BZ178" t="s">
        <v>40</v>
      </c>
      <c r="CA178" t="s">
        <v>198</v>
      </c>
      <c r="CB178" t="s">
        <v>37</v>
      </c>
      <c r="CC178">
        <v>881</v>
      </c>
      <c r="CD178" t="s">
        <v>30</v>
      </c>
      <c r="CE178" t="s">
        <v>968</v>
      </c>
      <c r="CF178">
        <v>0</v>
      </c>
      <c r="CG178" t="s">
        <v>99</v>
      </c>
      <c r="CH178">
        <v>1</v>
      </c>
      <c r="CI178" s="99">
        <v>1181.82</v>
      </c>
      <c r="CJ178" s="93">
        <v>45150</v>
      </c>
      <c r="CK178" s="99">
        <v>1181.82</v>
      </c>
      <c r="CL178" t="s">
        <v>574</v>
      </c>
      <c r="CM178" t="s">
        <v>574</v>
      </c>
      <c r="CN178" t="s">
        <v>574</v>
      </c>
      <c r="CO178" t="s">
        <v>574</v>
      </c>
      <c r="CP178" t="s">
        <v>574</v>
      </c>
      <c r="CQ178" t="s">
        <v>574</v>
      </c>
      <c r="CR178" t="s">
        <v>574</v>
      </c>
      <c r="CS178" t="s">
        <v>574</v>
      </c>
      <c r="CT178" t="s">
        <v>574</v>
      </c>
      <c r="CU178" t="s">
        <v>574</v>
      </c>
      <c r="CV178" t="s">
        <v>574</v>
      </c>
      <c r="CW178" t="s">
        <v>574</v>
      </c>
      <c r="CX178" t="s">
        <v>574</v>
      </c>
      <c r="CY178" t="s">
        <v>574</v>
      </c>
      <c r="CZ178" t="s">
        <v>574</v>
      </c>
      <c r="DA178" t="s">
        <v>574</v>
      </c>
      <c r="DB178" t="s">
        <v>574</v>
      </c>
      <c r="DC178" t="s">
        <v>574</v>
      </c>
      <c r="DD178">
        <v>0</v>
      </c>
      <c r="DE178" t="s">
        <v>970</v>
      </c>
      <c r="DF178">
        <v>0</v>
      </c>
      <c r="DG178" t="s">
        <v>970</v>
      </c>
      <c r="DH178">
        <v>0</v>
      </c>
      <c r="DI178" s="99">
        <v>0</v>
      </c>
      <c r="DJ178" s="99">
        <v>0</v>
      </c>
      <c r="DK178" s="99">
        <v>0</v>
      </c>
      <c r="DL178" s="99">
        <v>0</v>
      </c>
      <c r="DM178" s="99">
        <v>0</v>
      </c>
      <c r="DN178" s="99">
        <v>0</v>
      </c>
      <c r="DO178" s="99">
        <v>0</v>
      </c>
      <c r="DP178" s="99">
        <v>0</v>
      </c>
      <c r="DT178" s="100" t="s">
        <v>46</v>
      </c>
    </row>
    <row r="179" spans="1:124" x14ac:dyDescent="0.3">
      <c r="A179" s="92">
        <v>52020178</v>
      </c>
      <c r="B179">
        <v>2020178</v>
      </c>
      <c r="C179" t="s">
        <v>1662</v>
      </c>
      <c r="D179">
        <v>2072</v>
      </c>
      <c r="E179" t="s">
        <v>1663</v>
      </c>
      <c r="F179" t="s">
        <v>1664</v>
      </c>
      <c r="G179" t="s">
        <v>1097</v>
      </c>
      <c r="H179" t="s">
        <v>590</v>
      </c>
      <c r="I179" t="s">
        <v>954</v>
      </c>
      <c r="J179" t="s">
        <v>955</v>
      </c>
      <c r="K179">
        <v>1</v>
      </c>
      <c r="L179" t="s">
        <v>956</v>
      </c>
      <c r="M179" t="s">
        <v>957</v>
      </c>
      <c r="N179" t="s">
        <v>958</v>
      </c>
      <c r="O179" t="s">
        <v>959</v>
      </c>
      <c r="P179">
        <v>0</v>
      </c>
      <c r="Q179" t="s">
        <v>27</v>
      </c>
      <c r="R179" t="s">
        <v>45</v>
      </c>
      <c r="S179" s="93" t="s">
        <v>960</v>
      </c>
      <c r="T179" t="s">
        <v>961</v>
      </c>
      <c r="U179" s="93">
        <v>24438</v>
      </c>
      <c r="V179" t="s">
        <v>27</v>
      </c>
      <c r="W179" t="s">
        <v>45</v>
      </c>
      <c r="X179">
        <v>0</v>
      </c>
      <c r="Y179">
        <v>0</v>
      </c>
      <c r="Z179" s="93">
        <v>43192</v>
      </c>
      <c r="AA179" t="s">
        <v>975</v>
      </c>
      <c r="AB179">
        <v>0</v>
      </c>
      <c r="AC179">
        <v>0</v>
      </c>
      <c r="AD179" s="103" t="s">
        <v>27</v>
      </c>
      <c r="AE179">
        <v>0</v>
      </c>
      <c r="AF179">
        <v>0</v>
      </c>
      <c r="AG179">
        <v>1</v>
      </c>
      <c r="AH179">
        <v>1</v>
      </c>
      <c r="AI179">
        <v>0</v>
      </c>
      <c r="AJ179">
        <v>0</v>
      </c>
      <c r="AK179">
        <v>0</v>
      </c>
      <c r="AL179">
        <v>2</v>
      </c>
      <c r="AM179">
        <v>5</v>
      </c>
      <c r="AN179" s="97">
        <v>6148</v>
      </c>
      <c r="AO179" t="s">
        <v>40</v>
      </c>
      <c r="AP179" t="s">
        <v>28</v>
      </c>
      <c r="AQ179" t="s">
        <v>40</v>
      </c>
      <c r="AR179" s="101">
        <v>900000</v>
      </c>
      <c r="AS179" t="s">
        <v>117</v>
      </c>
      <c r="AT179" t="s">
        <v>1007</v>
      </c>
      <c r="AU179" t="s">
        <v>963</v>
      </c>
      <c r="AV179" t="s">
        <v>304</v>
      </c>
      <c r="AW179" t="s">
        <v>964</v>
      </c>
      <c r="AX179">
        <v>0</v>
      </c>
      <c r="AY179" t="s">
        <v>119</v>
      </c>
      <c r="AZ179" t="s">
        <v>1045</v>
      </c>
      <c r="BA179" t="s">
        <v>965</v>
      </c>
      <c r="BB179" t="s">
        <v>966</v>
      </c>
      <c r="BC179" t="s">
        <v>28</v>
      </c>
      <c r="BD179" t="s">
        <v>40</v>
      </c>
      <c r="BE179" t="s">
        <v>28</v>
      </c>
      <c r="BF179" t="s">
        <v>40</v>
      </c>
      <c r="BG179" t="s">
        <v>28</v>
      </c>
      <c r="BH179" t="s">
        <v>40</v>
      </c>
      <c r="BI179" t="s">
        <v>28</v>
      </c>
      <c r="BJ179">
        <v>999</v>
      </c>
      <c r="BK179" t="s">
        <v>28</v>
      </c>
      <c r="BL179" t="s">
        <v>40</v>
      </c>
      <c r="BM179" t="s">
        <v>28</v>
      </c>
      <c r="BN179" t="s">
        <v>40</v>
      </c>
      <c r="BO179" t="s">
        <v>964</v>
      </c>
      <c r="BP179" t="s">
        <v>967</v>
      </c>
      <c r="BQ179" t="s">
        <v>28</v>
      </c>
      <c r="BR179" t="s">
        <v>40</v>
      </c>
      <c r="BS179" t="s">
        <v>28</v>
      </c>
      <c r="BT179" t="s">
        <v>40</v>
      </c>
      <c r="BU179" t="s">
        <v>28</v>
      </c>
      <c r="BV179" t="s">
        <v>40</v>
      </c>
      <c r="BW179" t="s">
        <v>28</v>
      </c>
      <c r="BX179" t="s">
        <v>40</v>
      </c>
      <c r="BY179" t="s">
        <v>28</v>
      </c>
      <c r="BZ179" t="s">
        <v>40</v>
      </c>
      <c r="CA179" t="s">
        <v>198</v>
      </c>
      <c r="CB179" t="s">
        <v>37</v>
      </c>
      <c r="CC179">
        <v>896</v>
      </c>
      <c r="CD179" t="s">
        <v>30</v>
      </c>
      <c r="CE179" t="s">
        <v>968</v>
      </c>
      <c r="CF179">
        <v>0</v>
      </c>
      <c r="CG179" t="s">
        <v>99</v>
      </c>
      <c r="CH179">
        <v>1</v>
      </c>
      <c r="CI179" s="99">
        <v>1139.0899999999999</v>
      </c>
      <c r="CJ179" s="93">
        <v>43192</v>
      </c>
      <c r="CK179" s="99">
        <v>1139.0899999999999</v>
      </c>
      <c r="CL179" t="s">
        <v>574</v>
      </c>
      <c r="CM179" t="s">
        <v>574</v>
      </c>
      <c r="CN179" t="s">
        <v>574</v>
      </c>
      <c r="CO179" t="s">
        <v>574</v>
      </c>
      <c r="CP179" t="s">
        <v>574</v>
      </c>
      <c r="CQ179" t="s">
        <v>574</v>
      </c>
      <c r="CR179" t="s">
        <v>574</v>
      </c>
      <c r="CS179" t="s">
        <v>574</v>
      </c>
      <c r="CT179" t="s">
        <v>574</v>
      </c>
      <c r="CU179" t="s">
        <v>574</v>
      </c>
      <c r="CV179" t="s">
        <v>574</v>
      </c>
      <c r="CW179" t="s">
        <v>574</v>
      </c>
      <c r="CX179" t="s">
        <v>574</v>
      </c>
      <c r="CY179" t="s">
        <v>574</v>
      </c>
      <c r="CZ179" t="s">
        <v>574</v>
      </c>
      <c r="DA179" t="s">
        <v>574</v>
      </c>
      <c r="DB179" t="s">
        <v>574</v>
      </c>
      <c r="DC179" t="s">
        <v>574</v>
      </c>
      <c r="DD179">
        <v>0</v>
      </c>
      <c r="DE179" t="s">
        <v>970</v>
      </c>
      <c r="DF179">
        <v>0</v>
      </c>
      <c r="DG179" t="s">
        <v>970</v>
      </c>
      <c r="DH179">
        <v>0</v>
      </c>
      <c r="DI179" s="99">
        <v>0</v>
      </c>
      <c r="DJ179" s="99">
        <v>0</v>
      </c>
      <c r="DK179" s="99">
        <v>0</v>
      </c>
      <c r="DL179" s="99">
        <v>0</v>
      </c>
      <c r="DM179" s="99">
        <v>0</v>
      </c>
      <c r="DN179" s="99">
        <v>0</v>
      </c>
      <c r="DO179" s="99">
        <v>0</v>
      </c>
      <c r="DP179" s="99">
        <v>0</v>
      </c>
      <c r="DT179" s="100" t="s">
        <v>46</v>
      </c>
    </row>
    <row r="180" spans="1:124" x14ac:dyDescent="0.3">
      <c r="A180" s="92">
        <v>52020179</v>
      </c>
      <c r="B180">
        <v>2020179</v>
      </c>
      <c r="C180" t="s">
        <v>1665</v>
      </c>
      <c r="D180">
        <v>2964</v>
      </c>
      <c r="E180" t="s">
        <v>1666</v>
      </c>
      <c r="F180" t="s">
        <v>1667</v>
      </c>
      <c r="G180" t="s">
        <v>1668</v>
      </c>
      <c r="H180" t="s">
        <v>590</v>
      </c>
      <c r="I180" t="s">
        <v>954</v>
      </c>
      <c r="J180" t="s">
        <v>955</v>
      </c>
      <c r="K180">
        <v>1</v>
      </c>
      <c r="L180" t="s">
        <v>956</v>
      </c>
      <c r="M180" t="s">
        <v>957</v>
      </c>
      <c r="N180" t="s">
        <v>958</v>
      </c>
      <c r="O180" t="s">
        <v>959</v>
      </c>
      <c r="P180">
        <v>0</v>
      </c>
      <c r="Q180" t="s">
        <v>27</v>
      </c>
      <c r="R180" t="s">
        <v>45</v>
      </c>
      <c r="S180" s="93" t="s">
        <v>960</v>
      </c>
      <c r="T180" t="s">
        <v>961</v>
      </c>
      <c r="U180" s="93">
        <v>30307</v>
      </c>
      <c r="V180" t="s">
        <v>27</v>
      </c>
      <c r="W180" t="s">
        <v>45</v>
      </c>
      <c r="X180">
        <v>0</v>
      </c>
      <c r="Y180">
        <v>0</v>
      </c>
      <c r="Z180" s="93">
        <v>44131</v>
      </c>
      <c r="AA180">
        <v>1000</v>
      </c>
      <c r="AB180">
        <v>1000</v>
      </c>
      <c r="AC180">
        <v>0</v>
      </c>
      <c r="AD180" s="103" t="s">
        <v>27</v>
      </c>
      <c r="AE180">
        <v>0</v>
      </c>
      <c r="AF180">
        <v>0</v>
      </c>
      <c r="AG180">
        <v>2</v>
      </c>
      <c r="AH180">
        <v>2</v>
      </c>
      <c r="AI180">
        <v>1</v>
      </c>
      <c r="AJ180">
        <v>1</v>
      </c>
      <c r="AK180">
        <v>0</v>
      </c>
      <c r="AL180">
        <v>1</v>
      </c>
      <c r="AM180">
        <v>5</v>
      </c>
      <c r="AN180" s="97">
        <v>749</v>
      </c>
      <c r="AO180" t="s">
        <v>40</v>
      </c>
      <c r="AP180" t="s">
        <v>28</v>
      </c>
      <c r="AQ180" t="s">
        <v>40</v>
      </c>
      <c r="AR180" s="101">
        <v>1900000</v>
      </c>
      <c r="AS180" t="s">
        <v>124</v>
      </c>
      <c r="AT180" t="s">
        <v>962</v>
      </c>
      <c r="AU180" t="s">
        <v>963</v>
      </c>
      <c r="AV180" t="s">
        <v>304</v>
      </c>
      <c r="AW180" t="s">
        <v>964</v>
      </c>
      <c r="AX180">
        <v>0</v>
      </c>
      <c r="AY180" t="s">
        <v>124</v>
      </c>
      <c r="AZ180" t="s">
        <v>962</v>
      </c>
      <c r="BA180" t="s">
        <v>65</v>
      </c>
      <c r="BB180" t="s">
        <v>1122</v>
      </c>
      <c r="BC180" t="s">
        <v>28</v>
      </c>
      <c r="BD180" t="s">
        <v>40</v>
      </c>
      <c r="BE180" t="s">
        <v>28</v>
      </c>
      <c r="BF180" t="s">
        <v>40</v>
      </c>
      <c r="BG180" t="s">
        <v>28</v>
      </c>
      <c r="BH180" t="s">
        <v>40</v>
      </c>
      <c r="BI180" t="s">
        <v>28</v>
      </c>
      <c r="BJ180">
        <v>999</v>
      </c>
      <c r="BK180" t="s">
        <v>28</v>
      </c>
      <c r="BL180" t="s">
        <v>40</v>
      </c>
      <c r="BM180" t="s">
        <v>28</v>
      </c>
      <c r="BN180" t="s">
        <v>40</v>
      </c>
      <c r="BO180" t="s">
        <v>964</v>
      </c>
      <c r="BP180" t="s">
        <v>967</v>
      </c>
      <c r="BQ180" t="s">
        <v>28</v>
      </c>
      <c r="BR180" t="s">
        <v>40</v>
      </c>
      <c r="BS180" t="s">
        <v>28</v>
      </c>
      <c r="BT180" t="s">
        <v>40</v>
      </c>
      <c r="BU180" t="s">
        <v>28</v>
      </c>
      <c r="BV180" t="s">
        <v>40</v>
      </c>
      <c r="BW180" t="s">
        <v>28</v>
      </c>
      <c r="BX180" t="s">
        <v>40</v>
      </c>
      <c r="BY180" t="s">
        <v>28</v>
      </c>
      <c r="BZ180" t="s">
        <v>40</v>
      </c>
      <c r="CA180" t="s">
        <v>198</v>
      </c>
      <c r="CB180" t="s">
        <v>37</v>
      </c>
      <c r="CC180">
        <v>883</v>
      </c>
      <c r="CD180" t="s">
        <v>30</v>
      </c>
      <c r="CE180" t="s">
        <v>968</v>
      </c>
      <c r="CF180">
        <v>0</v>
      </c>
      <c r="CG180" t="s">
        <v>99</v>
      </c>
      <c r="CH180">
        <v>1</v>
      </c>
      <c r="CI180" s="99">
        <v>2334.5500000000002</v>
      </c>
      <c r="CJ180" s="93">
        <v>44131</v>
      </c>
      <c r="CK180" s="99">
        <v>2334.5500000000002</v>
      </c>
      <c r="CL180" t="s">
        <v>574</v>
      </c>
      <c r="CM180" t="s">
        <v>574</v>
      </c>
      <c r="CN180" t="s">
        <v>574</v>
      </c>
      <c r="CO180" t="s">
        <v>574</v>
      </c>
      <c r="CP180" t="s">
        <v>574</v>
      </c>
      <c r="CQ180" t="s">
        <v>574</v>
      </c>
      <c r="CR180" t="s">
        <v>969</v>
      </c>
      <c r="CS180" t="s">
        <v>924</v>
      </c>
      <c r="CT180" t="s">
        <v>574</v>
      </c>
      <c r="CU180" t="s">
        <v>574</v>
      </c>
      <c r="CV180" t="s">
        <v>574</v>
      </c>
      <c r="CW180" t="s">
        <v>574</v>
      </c>
      <c r="CX180" t="s">
        <v>574</v>
      </c>
      <c r="CY180" t="s">
        <v>574</v>
      </c>
      <c r="CZ180" t="s">
        <v>574</v>
      </c>
      <c r="DA180" t="s">
        <v>574</v>
      </c>
      <c r="DB180" t="s">
        <v>574</v>
      </c>
      <c r="DC180" t="s">
        <v>574</v>
      </c>
      <c r="DD180">
        <v>0</v>
      </c>
      <c r="DE180" t="s">
        <v>970</v>
      </c>
      <c r="DF180">
        <v>0</v>
      </c>
      <c r="DG180" t="s">
        <v>970</v>
      </c>
      <c r="DH180">
        <v>0</v>
      </c>
      <c r="DI180" s="99">
        <v>200</v>
      </c>
      <c r="DJ180" s="99">
        <v>0</v>
      </c>
      <c r="DK180" s="99">
        <v>0</v>
      </c>
      <c r="DL180" s="99">
        <v>0</v>
      </c>
      <c r="DM180" s="99">
        <v>0</v>
      </c>
      <c r="DN180" s="99">
        <v>0</v>
      </c>
      <c r="DO180" s="99">
        <v>0</v>
      </c>
      <c r="DP180" s="99">
        <v>0</v>
      </c>
      <c r="DT180" s="100" t="s">
        <v>46</v>
      </c>
    </row>
    <row r="181" spans="1:124" x14ac:dyDescent="0.3">
      <c r="A181" s="92">
        <v>52020180</v>
      </c>
      <c r="B181">
        <v>2020180</v>
      </c>
      <c r="C181" t="s">
        <v>1669</v>
      </c>
      <c r="D181">
        <v>2626</v>
      </c>
      <c r="E181" t="s">
        <v>1670</v>
      </c>
      <c r="F181" t="s">
        <v>1671</v>
      </c>
      <c r="G181" t="s">
        <v>1672</v>
      </c>
      <c r="H181" t="s">
        <v>590</v>
      </c>
      <c r="I181" t="s">
        <v>954</v>
      </c>
      <c r="J181" t="s">
        <v>955</v>
      </c>
      <c r="K181">
        <v>1</v>
      </c>
      <c r="L181" t="s">
        <v>956</v>
      </c>
      <c r="M181" t="s">
        <v>957</v>
      </c>
      <c r="N181" t="s">
        <v>42</v>
      </c>
      <c r="O181" t="s">
        <v>566</v>
      </c>
      <c r="P181">
        <v>0</v>
      </c>
      <c r="Q181" t="s">
        <v>27</v>
      </c>
      <c r="R181" t="s">
        <v>45</v>
      </c>
      <c r="S181" s="93" t="s">
        <v>960</v>
      </c>
      <c r="T181" t="s">
        <v>961</v>
      </c>
      <c r="U181" s="93">
        <v>21910</v>
      </c>
      <c r="V181" t="s">
        <v>25</v>
      </c>
      <c r="W181" t="s">
        <v>46</v>
      </c>
      <c r="X181">
        <v>0</v>
      </c>
      <c r="Y181">
        <v>0</v>
      </c>
      <c r="Z181" s="93">
        <v>42322</v>
      </c>
      <c r="AA181" t="s">
        <v>975</v>
      </c>
      <c r="AB181">
        <v>0</v>
      </c>
      <c r="AC181">
        <v>0</v>
      </c>
      <c r="AD181" s="103" t="s">
        <v>27</v>
      </c>
      <c r="AE181">
        <v>0</v>
      </c>
      <c r="AF181">
        <v>0</v>
      </c>
      <c r="AG181">
        <v>0</v>
      </c>
      <c r="AH181">
        <v>0</v>
      </c>
      <c r="AI181">
        <v>2</v>
      </c>
      <c r="AJ181">
        <v>2</v>
      </c>
      <c r="AK181">
        <v>0</v>
      </c>
      <c r="AL181">
        <v>2</v>
      </c>
      <c r="AM181">
        <v>5</v>
      </c>
      <c r="AN181" s="97">
        <v>5646</v>
      </c>
      <c r="AO181" t="s">
        <v>40</v>
      </c>
      <c r="AP181" t="s">
        <v>28</v>
      </c>
      <c r="AQ181" t="s">
        <v>40</v>
      </c>
      <c r="AR181" s="101">
        <v>2100000</v>
      </c>
      <c r="AS181" t="s">
        <v>124</v>
      </c>
      <c r="AT181" t="s">
        <v>962</v>
      </c>
      <c r="AU181" t="s">
        <v>963</v>
      </c>
      <c r="AV181" t="s">
        <v>304</v>
      </c>
      <c r="AW181" t="s">
        <v>964</v>
      </c>
      <c r="AX181">
        <v>0</v>
      </c>
      <c r="AY181" t="s">
        <v>124</v>
      </c>
      <c r="AZ181" t="s">
        <v>962</v>
      </c>
      <c r="BA181" t="s">
        <v>965</v>
      </c>
      <c r="BB181" t="s">
        <v>966</v>
      </c>
      <c r="BC181" t="s">
        <v>28</v>
      </c>
      <c r="BD181" t="s">
        <v>40</v>
      </c>
      <c r="BE181" t="s">
        <v>28</v>
      </c>
      <c r="BF181" t="s">
        <v>40</v>
      </c>
      <c r="BG181" t="s">
        <v>28</v>
      </c>
      <c r="BH181" t="s">
        <v>40</v>
      </c>
      <c r="BI181" t="s">
        <v>28</v>
      </c>
      <c r="BJ181">
        <v>999</v>
      </c>
      <c r="BK181" t="s">
        <v>28</v>
      </c>
      <c r="BL181" t="s">
        <v>40</v>
      </c>
      <c r="BM181" t="s">
        <v>28</v>
      </c>
      <c r="BN181" t="s">
        <v>40</v>
      </c>
      <c r="BO181" t="s">
        <v>964</v>
      </c>
      <c r="BP181" t="s">
        <v>967</v>
      </c>
      <c r="BQ181" t="s">
        <v>28</v>
      </c>
      <c r="BR181" t="s">
        <v>40</v>
      </c>
      <c r="BS181" t="s">
        <v>28</v>
      </c>
      <c r="BT181" t="s">
        <v>40</v>
      </c>
      <c r="BU181" t="s">
        <v>28</v>
      </c>
      <c r="BV181" t="s">
        <v>40</v>
      </c>
      <c r="BW181" t="s">
        <v>28</v>
      </c>
      <c r="BX181" t="s">
        <v>40</v>
      </c>
      <c r="BY181" t="s">
        <v>28</v>
      </c>
      <c r="BZ181" t="s">
        <v>40</v>
      </c>
      <c r="CA181" t="s">
        <v>198</v>
      </c>
      <c r="CB181" t="s">
        <v>37</v>
      </c>
      <c r="CC181">
        <v>844</v>
      </c>
      <c r="CD181" t="s">
        <v>30</v>
      </c>
      <c r="CE181" t="s">
        <v>968</v>
      </c>
      <c r="CF181">
        <v>0</v>
      </c>
      <c r="CG181" t="s">
        <v>99</v>
      </c>
      <c r="CH181">
        <v>1</v>
      </c>
      <c r="CI181" s="99">
        <v>1950.91</v>
      </c>
      <c r="CJ181" s="93">
        <v>42322</v>
      </c>
      <c r="CK181" s="99">
        <v>1950.91</v>
      </c>
      <c r="CL181" t="s">
        <v>574</v>
      </c>
      <c r="CM181" t="s">
        <v>574</v>
      </c>
      <c r="CN181" t="s">
        <v>574</v>
      </c>
      <c r="CO181" t="s">
        <v>574</v>
      </c>
      <c r="CP181" t="s">
        <v>574</v>
      </c>
      <c r="CQ181" t="s">
        <v>574</v>
      </c>
      <c r="CR181" t="s">
        <v>574</v>
      </c>
      <c r="CS181" t="s">
        <v>574</v>
      </c>
      <c r="CT181" t="s">
        <v>574</v>
      </c>
      <c r="CU181" t="s">
        <v>574</v>
      </c>
      <c r="CV181" t="s">
        <v>574</v>
      </c>
      <c r="CW181" t="s">
        <v>574</v>
      </c>
      <c r="CX181" t="s">
        <v>574</v>
      </c>
      <c r="CY181" t="s">
        <v>574</v>
      </c>
      <c r="CZ181" t="s">
        <v>574</v>
      </c>
      <c r="DA181" t="s">
        <v>574</v>
      </c>
      <c r="DB181" t="s">
        <v>574</v>
      </c>
      <c r="DC181" t="s">
        <v>574</v>
      </c>
      <c r="DD181">
        <v>0</v>
      </c>
      <c r="DE181" t="s">
        <v>970</v>
      </c>
      <c r="DF181">
        <v>0</v>
      </c>
      <c r="DG181" t="s">
        <v>970</v>
      </c>
      <c r="DH181">
        <v>0</v>
      </c>
      <c r="DI181" s="99">
        <v>0</v>
      </c>
      <c r="DJ181" s="99">
        <v>0</v>
      </c>
      <c r="DK181" s="99">
        <v>0</v>
      </c>
      <c r="DL181" s="99">
        <v>0</v>
      </c>
      <c r="DM181" s="99">
        <v>0</v>
      </c>
      <c r="DN181" s="99">
        <v>0</v>
      </c>
      <c r="DO181" s="99">
        <v>0</v>
      </c>
      <c r="DP181" s="99">
        <v>0</v>
      </c>
      <c r="DT181" s="100" t="s">
        <v>46</v>
      </c>
    </row>
    <row r="182" spans="1:124" x14ac:dyDescent="0.3">
      <c r="A182" s="92">
        <v>52020181</v>
      </c>
      <c r="B182">
        <v>2020181</v>
      </c>
      <c r="C182" t="s">
        <v>1673</v>
      </c>
      <c r="D182">
        <v>2080</v>
      </c>
      <c r="E182" t="s">
        <v>1674</v>
      </c>
      <c r="F182" t="s">
        <v>1675</v>
      </c>
      <c r="G182" t="s">
        <v>1676</v>
      </c>
      <c r="H182" t="s">
        <v>590</v>
      </c>
      <c r="I182" t="s">
        <v>954</v>
      </c>
      <c r="J182" t="s">
        <v>955</v>
      </c>
      <c r="K182">
        <v>1</v>
      </c>
      <c r="L182" t="s">
        <v>956</v>
      </c>
      <c r="M182" t="s">
        <v>957</v>
      </c>
      <c r="N182" t="s">
        <v>42</v>
      </c>
      <c r="O182" t="s">
        <v>566</v>
      </c>
      <c r="P182">
        <v>0</v>
      </c>
      <c r="Q182" t="s">
        <v>27</v>
      </c>
      <c r="R182" t="s">
        <v>45</v>
      </c>
      <c r="S182" s="93" t="s">
        <v>960</v>
      </c>
      <c r="T182" t="s">
        <v>961</v>
      </c>
      <c r="U182" s="93">
        <v>37444</v>
      </c>
      <c r="V182" t="s">
        <v>27</v>
      </c>
      <c r="W182" t="s">
        <v>45</v>
      </c>
      <c r="X182">
        <v>0</v>
      </c>
      <c r="Y182">
        <v>0</v>
      </c>
      <c r="Z182" s="93">
        <v>41955</v>
      </c>
      <c r="AA182">
        <v>1000</v>
      </c>
      <c r="AB182">
        <v>1000</v>
      </c>
      <c r="AC182">
        <v>0</v>
      </c>
      <c r="AD182" s="103">
        <v>3000</v>
      </c>
      <c r="AE182">
        <v>3000</v>
      </c>
      <c r="AF182">
        <v>0</v>
      </c>
      <c r="AG182">
        <v>1</v>
      </c>
      <c r="AH182">
        <v>1</v>
      </c>
      <c r="AI182">
        <v>0</v>
      </c>
      <c r="AJ182">
        <v>0</v>
      </c>
      <c r="AK182">
        <v>0</v>
      </c>
      <c r="AL182">
        <v>1</v>
      </c>
      <c r="AM182">
        <v>5</v>
      </c>
      <c r="AN182" s="97">
        <v>8874</v>
      </c>
      <c r="AO182" t="s">
        <v>40</v>
      </c>
      <c r="AP182" t="s">
        <v>28</v>
      </c>
      <c r="AQ182" t="s">
        <v>40</v>
      </c>
      <c r="AR182" s="101">
        <v>2200000</v>
      </c>
      <c r="AS182" t="s">
        <v>124</v>
      </c>
      <c r="AT182" t="s">
        <v>962</v>
      </c>
      <c r="AU182" t="s">
        <v>963</v>
      </c>
      <c r="AV182" t="s">
        <v>304</v>
      </c>
      <c r="AW182" t="s">
        <v>964</v>
      </c>
      <c r="AX182">
        <v>0</v>
      </c>
      <c r="AY182" t="s">
        <v>124</v>
      </c>
      <c r="AZ182" t="s">
        <v>962</v>
      </c>
      <c r="BA182" t="s">
        <v>965</v>
      </c>
      <c r="BB182" t="s">
        <v>966</v>
      </c>
      <c r="BC182" t="s">
        <v>28</v>
      </c>
      <c r="BD182" t="s">
        <v>40</v>
      </c>
      <c r="BE182" t="s">
        <v>28</v>
      </c>
      <c r="BF182" t="s">
        <v>40</v>
      </c>
      <c r="BG182" t="s">
        <v>28</v>
      </c>
      <c r="BH182" t="s">
        <v>40</v>
      </c>
      <c r="BI182" t="s">
        <v>28</v>
      </c>
      <c r="BJ182">
        <v>999</v>
      </c>
      <c r="BK182" t="s">
        <v>28</v>
      </c>
      <c r="BL182" t="s">
        <v>40</v>
      </c>
      <c r="BM182" t="s">
        <v>28</v>
      </c>
      <c r="BN182" t="s">
        <v>40</v>
      </c>
      <c r="BO182" t="s">
        <v>964</v>
      </c>
      <c r="BP182" t="s">
        <v>967</v>
      </c>
      <c r="BQ182" t="s">
        <v>28</v>
      </c>
      <c r="BR182" t="s">
        <v>40</v>
      </c>
      <c r="BS182" t="s">
        <v>28</v>
      </c>
      <c r="BT182" t="s">
        <v>40</v>
      </c>
      <c r="BU182" t="s">
        <v>28</v>
      </c>
      <c r="BV182" t="s">
        <v>40</v>
      </c>
      <c r="BW182" t="s">
        <v>28</v>
      </c>
      <c r="BX182" t="s">
        <v>40</v>
      </c>
      <c r="BY182" t="s">
        <v>28</v>
      </c>
      <c r="BZ182" t="s">
        <v>40</v>
      </c>
      <c r="CA182" t="s">
        <v>198</v>
      </c>
      <c r="CB182" t="s">
        <v>37</v>
      </c>
      <c r="CC182">
        <v>872</v>
      </c>
      <c r="CD182" t="s">
        <v>30</v>
      </c>
      <c r="CE182" t="s">
        <v>968</v>
      </c>
      <c r="CF182">
        <v>0</v>
      </c>
      <c r="CG182" t="s">
        <v>99</v>
      </c>
      <c r="CH182">
        <v>1</v>
      </c>
      <c r="CI182" s="99">
        <v>1340</v>
      </c>
      <c r="CJ182" s="93">
        <v>41955</v>
      </c>
      <c r="CK182" s="99">
        <v>1340</v>
      </c>
      <c r="CL182" t="s">
        <v>574</v>
      </c>
      <c r="CM182" t="s">
        <v>574</v>
      </c>
      <c r="CN182" t="s">
        <v>574</v>
      </c>
      <c r="CO182" t="s">
        <v>574</v>
      </c>
      <c r="CP182" t="s">
        <v>574</v>
      </c>
      <c r="CQ182" t="s">
        <v>574</v>
      </c>
      <c r="CR182" t="s">
        <v>574</v>
      </c>
      <c r="CS182" t="s">
        <v>574</v>
      </c>
      <c r="CT182" t="s">
        <v>574</v>
      </c>
      <c r="CU182" t="s">
        <v>574</v>
      </c>
      <c r="CV182" t="s">
        <v>574</v>
      </c>
      <c r="CW182" t="s">
        <v>574</v>
      </c>
      <c r="CX182" t="s">
        <v>574</v>
      </c>
      <c r="CY182" t="s">
        <v>574</v>
      </c>
      <c r="CZ182" t="s">
        <v>574</v>
      </c>
      <c r="DA182" t="s">
        <v>574</v>
      </c>
      <c r="DB182" t="s">
        <v>574</v>
      </c>
      <c r="DC182" t="s">
        <v>574</v>
      </c>
      <c r="DD182">
        <v>0</v>
      </c>
      <c r="DE182" t="s">
        <v>970</v>
      </c>
      <c r="DF182">
        <v>0</v>
      </c>
      <c r="DG182" t="s">
        <v>970</v>
      </c>
      <c r="DH182">
        <v>0</v>
      </c>
      <c r="DI182" s="99">
        <v>0</v>
      </c>
      <c r="DJ182" s="99">
        <v>0</v>
      </c>
      <c r="DK182" s="99">
        <v>0</v>
      </c>
      <c r="DL182" s="99">
        <v>0</v>
      </c>
      <c r="DM182" s="99">
        <v>0</v>
      </c>
      <c r="DN182" s="99">
        <v>0</v>
      </c>
      <c r="DO182" s="99">
        <v>0</v>
      </c>
      <c r="DP182" s="99">
        <v>0</v>
      </c>
      <c r="DT182" s="100" t="s">
        <v>46</v>
      </c>
    </row>
    <row r="183" spans="1:124" x14ac:dyDescent="0.3">
      <c r="A183" s="92">
        <v>52020182</v>
      </c>
      <c r="B183">
        <v>2020182</v>
      </c>
      <c r="C183" t="s">
        <v>1677</v>
      </c>
      <c r="D183">
        <v>2556</v>
      </c>
      <c r="E183" t="s">
        <v>1678</v>
      </c>
      <c r="F183" t="s">
        <v>555</v>
      </c>
      <c r="G183" t="s">
        <v>1679</v>
      </c>
      <c r="H183" t="s">
        <v>590</v>
      </c>
      <c r="I183" t="s">
        <v>954</v>
      </c>
      <c r="J183" t="s">
        <v>955</v>
      </c>
      <c r="K183">
        <v>1</v>
      </c>
      <c r="L183" t="s">
        <v>956</v>
      </c>
      <c r="M183" t="s">
        <v>957</v>
      </c>
      <c r="N183" t="s">
        <v>958</v>
      </c>
      <c r="O183" t="s">
        <v>959</v>
      </c>
      <c r="P183">
        <v>0</v>
      </c>
      <c r="Q183" t="s">
        <v>27</v>
      </c>
      <c r="R183" t="s">
        <v>45</v>
      </c>
      <c r="S183" s="93" t="s">
        <v>960</v>
      </c>
      <c r="T183" t="s">
        <v>961</v>
      </c>
      <c r="U183" s="93">
        <v>20664</v>
      </c>
      <c r="V183" t="s">
        <v>25</v>
      </c>
      <c r="W183" t="s">
        <v>46</v>
      </c>
      <c r="X183">
        <v>0</v>
      </c>
      <c r="Y183">
        <v>0</v>
      </c>
      <c r="Z183" s="93">
        <v>42015</v>
      </c>
      <c r="AA183" t="s">
        <v>975</v>
      </c>
      <c r="AB183">
        <v>0</v>
      </c>
      <c r="AC183">
        <v>0</v>
      </c>
      <c r="AD183" s="103">
        <v>5000</v>
      </c>
      <c r="AE183">
        <v>5000</v>
      </c>
      <c r="AF183">
        <v>0</v>
      </c>
      <c r="AG183">
        <v>1</v>
      </c>
      <c r="AH183">
        <v>1</v>
      </c>
      <c r="AI183">
        <v>0</v>
      </c>
      <c r="AJ183">
        <v>0</v>
      </c>
      <c r="AK183">
        <v>0</v>
      </c>
      <c r="AL183">
        <v>2</v>
      </c>
      <c r="AM183">
        <v>5</v>
      </c>
      <c r="AN183" s="97">
        <v>616</v>
      </c>
      <c r="AO183" t="s">
        <v>40</v>
      </c>
      <c r="AP183" t="s">
        <v>28</v>
      </c>
      <c r="AQ183" t="s">
        <v>40</v>
      </c>
      <c r="AR183" s="101">
        <v>2700000</v>
      </c>
      <c r="AS183" t="s">
        <v>662</v>
      </c>
      <c r="AT183" t="s">
        <v>1018</v>
      </c>
      <c r="AU183" t="s">
        <v>963</v>
      </c>
      <c r="AV183" t="s">
        <v>304</v>
      </c>
      <c r="AW183" t="s">
        <v>964</v>
      </c>
      <c r="AX183">
        <v>0</v>
      </c>
      <c r="AY183" t="s">
        <v>124</v>
      </c>
      <c r="AZ183" t="s">
        <v>962</v>
      </c>
      <c r="BA183" t="s">
        <v>965</v>
      </c>
      <c r="BB183" t="s">
        <v>966</v>
      </c>
      <c r="BC183" t="s">
        <v>28</v>
      </c>
      <c r="BD183" t="s">
        <v>40</v>
      </c>
      <c r="BE183" t="s">
        <v>28</v>
      </c>
      <c r="BF183" t="s">
        <v>40</v>
      </c>
      <c r="BG183" t="s">
        <v>28</v>
      </c>
      <c r="BH183" t="s">
        <v>40</v>
      </c>
      <c r="BI183" t="s">
        <v>28</v>
      </c>
      <c r="BJ183">
        <v>999</v>
      </c>
      <c r="BK183" t="s">
        <v>28</v>
      </c>
      <c r="BL183" t="s">
        <v>40</v>
      </c>
      <c r="BM183" t="s">
        <v>28</v>
      </c>
      <c r="BN183" t="s">
        <v>40</v>
      </c>
      <c r="BO183" t="s">
        <v>964</v>
      </c>
      <c r="BP183" t="s">
        <v>967</v>
      </c>
      <c r="BQ183" t="s">
        <v>28</v>
      </c>
      <c r="BR183" t="s">
        <v>40</v>
      </c>
      <c r="BS183" t="s">
        <v>28</v>
      </c>
      <c r="BT183" t="s">
        <v>40</v>
      </c>
      <c r="BU183" t="s">
        <v>28</v>
      </c>
      <c r="BV183" t="s">
        <v>40</v>
      </c>
      <c r="BW183" t="s">
        <v>28</v>
      </c>
      <c r="BX183" t="s">
        <v>40</v>
      </c>
      <c r="BY183" t="s">
        <v>28</v>
      </c>
      <c r="BZ183" t="s">
        <v>40</v>
      </c>
      <c r="CA183" t="s">
        <v>198</v>
      </c>
      <c r="CB183" t="s">
        <v>37</v>
      </c>
      <c r="CC183">
        <v>885</v>
      </c>
      <c r="CD183" t="s">
        <v>30</v>
      </c>
      <c r="CE183" t="s">
        <v>968</v>
      </c>
      <c r="CF183">
        <v>0</v>
      </c>
      <c r="CG183" t="s">
        <v>99</v>
      </c>
      <c r="CH183">
        <v>1</v>
      </c>
      <c r="CI183" s="99">
        <v>575.45000000000005</v>
      </c>
      <c r="CJ183" s="93">
        <v>42015</v>
      </c>
      <c r="CK183" s="99">
        <v>575.45000000000005</v>
      </c>
      <c r="CL183" t="s">
        <v>574</v>
      </c>
      <c r="CM183" t="s">
        <v>574</v>
      </c>
      <c r="CN183" t="s">
        <v>574</v>
      </c>
      <c r="CO183" t="s">
        <v>574</v>
      </c>
      <c r="CP183" t="s">
        <v>574</v>
      </c>
      <c r="CQ183" t="s">
        <v>574</v>
      </c>
      <c r="CR183" t="s">
        <v>574</v>
      </c>
      <c r="CS183" t="s">
        <v>574</v>
      </c>
      <c r="CT183" t="s">
        <v>574</v>
      </c>
      <c r="CU183" t="s">
        <v>574</v>
      </c>
      <c r="CV183" t="s">
        <v>574</v>
      </c>
      <c r="CW183" t="s">
        <v>574</v>
      </c>
      <c r="CX183" t="s">
        <v>574</v>
      </c>
      <c r="CY183" t="s">
        <v>574</v>
      </c>
      <c r="CZ183" t="s">
        <v>574</v>
      </c>
      <c r="DA183" t="s">
        <v>574</v>
      </c>
      <c r="DB183" t="s">
        <v>574</v>
      </c>
      <c r="DC183" t="s">
        <v>574</v>
      </c>
      <c r="DD183">
        <v>0</v>
      </c>
      <c r="DE183" t="s">
        <v>970</v>
      </c>
      <c r="DF183">
        <v>0</v>
      </c>
      <c r="DG183" t="s">
        <v>970</v>
      </c>
      <c r="DH183">
        <v>0</v>
      </c>
      <c r="DI183" s="99">
        <v>0</v>
      </c>
      <c r="DJ183" s="99">
        <v>0</v>
      </c>
      <c r="DK183" s="99">
        <v>0</v>
      </c>
      <c r="DL183" s="99">
        <v>0</v>
      </c>
      <c r="DM183" s="99">
        <v>0</v>
      </c>
      <c r="DN183" s="99">
        <v>0</v>
      </c>
      <c r="DO183" s="99">
        <v>0</v>
      </c>
      <c r="DP183" s="99">
        <v>0</v>
      </c>
      <c r="DT183" s="100" t="s">
        <v>46</v>
      </c>
    </row>
    <row r="184" spans="1:124" x14ac:dyDescent="0.3">
      <c r="A184" s="92">
        <v>52020183</v>
      </c>
      <c r="B184">
        <v>2020183</v>
      </c>
      <c r="C184" t="s">
        <v>1680</v>
      </c>
      <c r="D184">
        <v>2600</v>
      </c>
      <c r="E184" t="s">
        <v>1681</v>
      </c>
      <c r="F184" t="s">
        <v>1682</v>
      </c>
      <c r="G184" t="s">
        <v>1683</v>
      </c>
      <c r="H184" t="s">
        <v>590</v>
      </c>
      <c r="I184" t="s">
        <v>954</v>
      </c>
      <c r="J184" t="s">
        <v>955</v>
      </c>
      <c r="K184">
        <v>1</v>
      </c>
      <c r="L184" t="s">
        <v>956</v>
      </c>
      <c r="M184" t="s">
        <v>957</v>
      </c>
      <c r="N184" t="s">
        <v>958</v>
      </c>
      <c r="O184" t="s">
        <v>959</v>
      </c>
      <c r="P184">
        <v>0</v>
      </c>
      <c r="Q184" t="s">
        <v>27</v>
      </c>
      <c r="R184" t="s">
        <v>45</v>
      </c>
      <c r="S184" s="93" t="s">
        <v>960</v>
      </c>
      <c r="T184" t="s">
        <v>961</v>
      </c>
      <c r="U184" s="93">
        <v>23769</v>
      </c>
      <c r="V184" t="s">
        <v>27</v>
      </c>
      <c r="W184" t="s">
        <v>45</v>
      </c>
      <c r="X184">
        <v>0</v>
      </c>
      <c r="Y184">
        <v>0</v>
      </c>
      <c r="Z184" s="93">
        <v>44128</v>
      </c>
      <c r="AA184">
        <v>1000</v>
      </c>
      <c r="AB184">
        <v>1000</v>
      </c>
      <c r="AC184">
        <v>0</v>
      </c>
      <c r="AD184" s="103">
        <v>10000</v>
      </c>
      <c r="AE184">
        <v>10000</v>
      </c>
      <c r="AF184">
        <v>0</v>
      </c>
      <c r="AG184">
        <v>0</v>
      </c>
      <c r="AH184">
        <v>0</v>
      </c>
      <c r="AI184">
        <v>0</v>
      </c>
      <c r="AJ184">
        <v>0</v>
      </c>
      <c r="AK184">
        <v>0</v>
      </c>
      <c r="AL184">
        <v>0</v>
      </c>
      <c r="AM184">
        <v>5</v>
      </c>
      <c r="AN184" s="97">
        <v>5275</v>
      </c>
      <c r="AO184" t="s">
        <v>40</v>
      </c>
      <c r="AP184" t="s">
        <v>28</v>
      </c>
      <c r="AQ184" t="s">
        <v>40</v>
      </c>
      <c r="AR184" s="101">
        <v>1500000</v>
      </c>
      <c r="AS184" t="s">
        <v>122</v>
      </c>
      <c r="AT184" t="s">
        <v>50</v>
      </c>
      <c r="AU184" t="s">
        <v>963</v>
      </c>
      <c r="AV184" t="s">
        <v>304</v>
      </c>
      <c r="AW184" t="s">
        <v>964</v>
      </c>
      <c r="AX184">
        <v>0</v>
      </c>
      <c r="AY184" t="s">
        <v>124</v>
      </c>
      <c r="AZ184" t="s">
        <v>962</v>
      </c>
      <c r="BA184" t="s">
        <v>1127</v>
      </c>
      <c r="BB184" t="s">
        <v>40</v>
      </c>
      <c r="BC184" t="s">
        <v>28</v>
      </c>
      <c r="BD184" t="s">
        <v>40</v>
      </c>
      <c r="BE184" t="s">
        <v>28</v>
      </c>
      <c r="BF184" t="s">
        <v>40</v>
      </c>
      <c r="BG184" t="s">
        <v>28</v>
      </c>
      <c r="BH184" t="s">
        <v>40</v>
      </c>
      <c r="BI184" t="s">
        <v>28</v>
      </c>
      <c r="BJ184">
        <v>999</v>
      </c>
      <c r="BK184" t="s">
        <v>28</v>
      </c>
      <c r="BL184" t="s">
        <v>40</v>
      </c>
      <c r="BM184" t="s">
        <v>28</v>
      </c>
      <c r="BN184" t="s">
        <v>40</v>
      </c>
      <c r="BO184" t="s">
        <v>964</v>
      </c>
      <c r="BP184" t="s">
        <v>967</v>
      </c>
      <c r="BQ184" t="s">
        <v>28</v>
      </c>
      <c r="BR184" t="s">
        <v>40</v>
      </c>
      <c r="BS184" t="s">
        <v>28</v>
      </c>
      <c r="BT184" t="s">
        <v>40</v>
      </c>
      <c r="BU184" t="s">
        <v>28</v>
      </c>
      <c r="BV184" t="s">
        <v>40</v>
      </c>
      <c r="BW184" t="s">
        <v>28</v>
      </c>
      <c r="BX184" t="s">
        <v>40</v>
      </c>
      <c r="BY184" t="s">
        <v>28</v>
      </c>
      <c r="BZ184" t="s">
        <v>40</v>
      </c>
      <c r="CA184" t="s">
        <v>198</v>
      </c>
      <c r="CB184" t="s">
        <v>37</v>
      </c>
      <c r="CC184">
        <v>901</v>
      </c>
      <c r="CD184" t="s">
        <v>30</v>
      </c>
      <c r="CE184" t="s">
        <v>968</v>
      </c>
      <c r="CF184">
        <v>0</v>
      </c>
      <c r="CG184" t="s">
        <v>99</v>
      </c>
      <c r="CH184">
        <v>1</v>
      </c>
      <c r="CI184" s="99">
        <v>1342.73</v>
      </c>
      <c r="CJ184" s="93">
        <v>44128</v>
      </c>
      <c r="CK184" s="99">
        <v>1342.73</v>
      </c>
      <c r="CL184" t="s">
        <v>574</v>
      </c>
      <c r="CM184" t="s">
        <v>574</v>
      </c>
      <c r="CN184" t="s">
        <v>574</v>
      </c>
      <c r="CO184" t="s">
        <v>574</v>
      </c>
      <c r="CP184" t="s">
        <v>574</v>
      </c>
      <c r="CQ184" t="s">
        <v>574</v>
      </c>
      <c r="CR184" t="s">
        <v>574</v>
      </c>
      <c r="CS184" t="s">
        <v>574</v>
      </c>
      <c r="CT184" t="s">
        <v>574</v>
      </c>
      <c r="CU184" t="s">
        <v>574</v>
      </c>
      <c r="CV184" t="s">
        <v>574</v>
      </c>
      <c r="CW184" t="s">
        <v>574</v>
      </c>
      <c r="CX184" t="s">
        <v>574</v>
      </c>
      <c r="CY184" t="s">
        <v>574</v>
      </c>
      <c r="CZ184" t="s">
        <v>574</v>
      </c>
      <c r="DA184" t="s">
        <v>574</v>
      </c>
      <c r="DB184" t="s">
        <v>574</v>
      </c>
      <c r="DC184" t="s">
        <v>574</v>
      </c>
      <c r="DD184">
        <v>0</v>
      </c>
      <c r="DE184" t="s">
        <v>970</v>
      </c>
      <c r="DF184">
        <v>0</v>
      </c>
      <c r="DG184" t="s">
        <v>970</v>
      </c>
      <c r="DH184">
        <v>0</v>
      </c>
      <c r="DI184" s="99">
        <v>0</v>
      </c>
      <c r="DJ184" s="99">
        <v>0</v>
      </c>
      <c r="DK184" s="99">
        <v>0</v>
      </c>
      <c r="DL184" s="99">
        <v>0</v>
      </c>
      <c r="DM184" s="99">
        <v>0</v>
      </c>
      <c r="DN184" s="99">
        <v>0</v>
      </c>
      <c r="DO184" s="99">
        <v>0</v>
      </c>
      <c r="DP184" s="99">
        <v>0</v>
      </c>
      <c r="DT184" s="100" t="s">
        <v>46</v>
      </c>
    </row>
    <row r="185" spans="1:124" x14ac:dyDescent="0.3">
      <c r="A185" s="92">
        <v>52020184</v>
      </c>
      <c r="B185">
        <v>2020184</v>
      </c>
      <c r="C185" t="s">
        <v>1684</v>
      </c>
      <c r="D185">
        <v>2467</v>
      </c>
      <c r="E185" t="s">
        <v>1685</v>
      </c>
      <c r="F185" t="s">
        <v>1686</v>
      </c>
      <c r="G185" t="s">
        <v>1687</v>
      </c>
      <c r="H185" t="s">
        <v>590</v>
      </c>
      <c r="I185" t="s">
        <v>954</v>
      </c>
      <c r="J185" t="s">
        <v>955</v>
      </c>
      <c r="K185">
        <v>1</v>
      </c>
      <c r="L185" t="s">
        <v>956</v>
      </c>
      <c r="M185" t="s">
        <v>957</v>
      </c>
      <c r="N185" t="s">
        <v>958</v>
      </c>
      <c r="O185" t="s">
        <v>959</v>
      </c>
      <c r="P185">
        <v>0</v>
      </c>
      <c r="Q185" t="s">
        <v>27</v>
      </c>
      <c r="R185" t="s">
        <v>45</v>
      </c>
      <c r="S185" s="93" t="s">
        <v>960</v>
      </c>
      <c r="T185" t="s">
        <v>961</v>
      </c>
      <c r="U185" s="93">
        <v>34452</v>
      </c>
      <c r="V185" t="s">
        <v>27</v>
      </c>
      <c r="W185" t="s">
        <v>45</v>
      </c>
      <c r="X185">
        <v>0</v>
      </c>
      <c r="Y185">
        <v>0</v>
      </c>
      <c r="Z185" s="93">
        <v>45225</v>
      </c>
      <c r="AA185">
        <v>1000</v>
      </c>
      <c r="AB185">
        <v>1000</v>
      </c>
      <c r="AC185">
        <v>0</v>
      </c>
      <c r="AD185" s="103" t="s">
        <v>27</v>
      </c>
      <c r="AE185">
        <v>0</v>
      </c>
      <c r="AF185">
        <v>0</v>
      </c>
      <c r="AG185">
        <v>1</v>
      </c>
      <c r="AH185">
        <v>1</v>
      </c>
      <c r="AI185">
        <v>0</v>
      </c>
      <c r="AJ185">
        <v>0</v>
      </c>
      <c r="AK185">
        <v>0</v>
      </c>
      <c r="AL185">
        <v>2</v>
      </c>
      <c r="AM185">
        <v>5</v>
      </c>
      <c r="AN185" s="97">
        <v>2871</v>
      </c>
      <c r="AO185" t="s">
        <v>40</v>
      </c>
      <c r="AP185" t="s">
        <v>28</v>
      </c>
      <c r="AQ185" t="s">
        <v>40</v>
      </c>
      <c r="AR185" s="101">
        <v>2900000</v>
      </c>
      <c r="AS185" t="s">
        <v>664</v>
      </c>
      <c r="AT185" t="s">
        <v>1027</v>
      </c>
      <c r="AU185" t="s">
        <v>963</v>
      </c>
      <c r="AV185" t="s">
        <v>304</v>
      </c>
      <c r="AW185" t="s">
        <v>964</v>
      </c>
      <c r="AX185">
        <v>0</v>
      </c>
      <c r="AY185" t="s">
        <v>110</v>
      </c>
      <c r="AZ185" t="s">
        <v>1059</v>
      </c>
      <c r="BA185" t="s">
        <v>965</v>
      </c>
      <c r="BB185" t="s">
        <v>966</v>
      </c>
      <c r="BC185" t="s">
        <v>28</v>
      </c>
      <c r="BD185" t="s">
        <v>40</v>
      </c>
      <c r="BE185" t="s">
        <v>28</v>
      </c>
      <c r="BF185" t="s">
        <v>40</v>
      </c>
      <c r="BG185" t="s">
        <v>28</v>
      </c>
      <c r="BH185" t="s">
        <v>40</v>
      </c>
      <c r="BI185" t="s">
        <v>28</v>
      </c>
      <c r="BJ185">
        <v>999</v>
      </c>
      <c r="BK185" t="s">
        <v>28</v>
      </c>
      <c r="BL185" t="s">
        <v>40</v>
      </c>
      <c r="BM185" t="s">
        <v>28</v>
      </c>
      <c r="BN185" t="s">
        <v>40</v>
      </c>
      <c r="BO185" t="s">
        <v>964</v>
      </c>
      <c r="BP185" t="s">
        <v>967</v>
      </c>
      <c r="BQ185" t="s">
        <v>28</v>
      </c>
      <c r="BR185" t="s">
        <v>40</v>
      </c>
      <c r="BS185" t="s">
        <v>28</v>
      </c>
      <c r="BT185" t="s">
        <v>40</v>
      </c>
      <c r="BU185" t="s">
        <v>28</v>
      </c>
      <c r="BV185" t="s">
        <v>40</v>
      </c>
      <c r="BW185" t="s">
        <v>28</v>
      </c>
      <c r="BX185" t="s">
        <v>40</v>
      </c>
      <c r="BY185" t="s">
        <v>28</v>
      </c>
      <c r="BZ185" t="s">
        <v>40</v>
      </c>
      <c r="CA185" t="s">
        <v>198</v>
      </c>
      <c r="CB185" t="s">
        <v>37</v>
      </c>
      <c r="CC185">
        <v>857</v>
      </c>
      <c r="CD185" t="s">
        <v>30</v>
      </c>
      <c r="CE185" t="s">
        <v>968</v>
      </c>
      <c r="CF185">
        <v>0</v>
      </c>
      <c r="CG185" t="s">
        <v>99</v>
      </c>
      <c r="CH185">
        <v>1</v>
      </c>
      <c r="CI185" s="99">
        <v>2419.09</v>
      </c>
      <c r="CJ185" s="93">
        <v>45225</v>
      </c>
      <c r="CK185" s="99">
        <v>2419.09</v>
      </c>
      <c r="CL185" t="s">
        <v>574</v>
      </c>
      <c r="CM185" t="s">
        <v>574</v>
      </c>
      <c r="CN185" t="s">
        <v>574</v>
      </c>
      <c r="CO185" t="s">
        <v>574</v>
      </c>
      <c r="CP185" t="s">
        <v>574</v>
      </c>
      <c r="CQ185" t="s">
        <v>574</v>
      </c>
      <c r="CR185" t="s">
        <v>574</v>
      </c>
      <c r="CS185" t="s">
        <v>574</v>
      </c>
      <c r="CT185" t="s">
        <v>574</v>
      </c>
      <c r="CU185" t="s">
        <v>574</v>
      </c>
      <c r="CV185" t="s">
        <v>574</v>
      </c>
      <c r="CW185" t="s">
        <v>574</v>
      </c>
      <c r="CX185" t="s">
        <v>574</v>
      </c>
      <c r="CY185" t="s">
        <v>574</v>
      </c>
      <c r="CZ185" t="s">
        <v>574</v>
      </c>
      <c r="DA185" t="s">
        <v>574</v>
      </c>
      <c r="DB185" t="s">
        <v>574</v>
      </c>
      <c r="DC185" t="s">
        <v>574</v>
      </c>
      <c r="DD185">
        <v>0</v>
      </c>
      <c r="DE185" t="s">
        <v>970</v>
      </c>
      <c r="DF185">
        <v>0</v>
      </c>
      <c r="DG185" t="s">
        <v>970</v>
      </c>
      <c r="DH185">
        <v>0</v>
      </c>
      <c r="DI185" s="99">
        <v>0</v>
      </c>
      <c r="DJ185" s="99">
        <v>0</v>
      </c>
      <c r="DK185" s="99">
        <v>0</v>
      </c>
      <c r="DL185" s="99">
        <v>0</v>
      </c>
      <c r="DM185" s="99">
        <v>0</v>
      </c>
      <c r="DN185" s="99">
        <v>0</v>
      </c>
      <c r="DO185" s="99">
        <v>0</v>
      </c>
      <c r="DP185" s="99">
        <v>0</v>
      </c>
      <c r="DT185" s="100" t="s">
        <v>46</v>
      </c>
    </row>
    <row r="186" spans="1:124" x14ac:dyDescent="0.3">
      <c r="A186" s="92">
        <v>52020185</v>
      </c>
      <c r="B186">
        <v>2020185</v>
      </c>
      <c r="C186" t="s">
        <v>1688</v>
      </c>
      <c r="D186">
        <v>2459</v>
      </c>
      <c r="E186" t="s">
        <v>1689</v>
      </c>
      <c r="F186" t="s">
        <v>1690</v>
      </c>
      <c r="G186" t="s">
        <v>1691</v>
      </c>
      <c r="H186" t="s">
        <v>590</v>
      </c>
      <c r="I186" t="s">
        <v>954</v>
      </c>
      <c r="J186" t="s">
        <v>955</v>
      </c>
      <c r="K186">
        <v>1</v>
      </c>
      <c r="L186" t="s">
        <v>956</v>
      </c>
      <c r="M186" t="s">
        <v>957</v>
      </c>
      <c r="N186" t="s">
        <v>42</v>
      </c>
      <c r="O186" t="s">
        <v>566</v>
      </c>
      <c r="P186">
        <v>0</v>
      </c>
      <c r="Q186" t="s">
        <v>27</v>
      </c>
      <c r="R186" t="s">
        <v>45</v>
      </c>
      <c r="S186" s="93" t="s">
        <v>960</v>
      </c>
      <c r="T186" t="s">
        <v>961</v>
      </c>
      <c r="U186" s="93">
        <v>22211</v>
      </c>
      <c r="V186" t="s">
        <v>27</v>
      </c>
      <c r="W186" t="s">
        <v>45</v>
      </c>
      <c r="X186">
        <v>0</v>
      </c>
      <c r="Y186">
        <v>0</v>
      </c>
      <c r="Z186" s="93">
        <v>41844</v>
      </c>
      <c r="AA186">
        <v>1000</v>
      </c>
      <c r="AB186">
        <v>1000</v>
      </c>
      <c r="AC186">
        <v>0</v>
      </c>
      <c r="AD186" s="103" t="s">
        <v>27</v>
      </c>
      <c r="AE186">
        <v>0</v>
      </c>
      <c r="AF186">
        <v>0</v>
      </c>
      <c r="AG186">
        <v>1</v>
      </c>
      <c r="AH186">
        <v>1</v>
      </c>
      <c r="AI186">
        <v>2</v>
      </c>
      <c r="AJ186">
        <v>2</v>
      </c>
      <c r="AK186">
        <v>0</v>
      </c>
      <c r="AL186">
        <v>0</v>
      </c>
      <c r="AM186">
        <v>5</v>
      </c>
      <c r="AN186" s="97">
        <v>1193</v>
      </c>
      <c r="AO186" t="s">
        <v>40</v>
      </c>
      <c r="AP186" t="s">
        <v>28</v>
      </c>
      <c r="AQ186" t="s">
        <v>40</v>
      </c>
      <c r="AR186" s="101">
        <v>2700000</v>
      </c>
      <c r="AS186" t="s">
        <v>124</v>
      </c>
      <c r="AT186" t="s">
        <v>962</v>
      </c>
      <c r="AU186" t="s">
        <v>963</v>
      </c>
      <c r="AV186" t="s">
        <v>304</v>
      </c>
      <c r="AW186" t="s">
        <v>964</v>
      </c>
      <c r="AX186">
        <v>0</v>
      </c>
      <c r="AY186" t="s">
        <v>788</v>
      </c>
      <c r="AZ186" t="s">
        <v>1064</v>
      </c>
      <c r="BA186" t="s">
        <v>965</v>
      </c>
      <c r="BB186" t="s">
        <v>966</v>
      </c>
      <c r="BC186" t="s">
        <v>28</v>
      </c>
      <c r="BD186" t="s">
        <v>40</v>
      </c>
      <c r="BE186" t="s">
        <v>28</v>
      </c>
      <c r="BF186" t="s">
        <v>40</v>
      </c>
      <c r="BG186" t="s">
        <v>28</v>
      </c>
      <c r="BH186" t="s">
        <v>40</v>
      </c>
      <c r="BI186" t="s">
        <v>28</v>
      </c>
      <c r="BJ186">
        <v>999</v>
      </c>
      <c r="BK186" t="s">
        <v>28</v>
      </c>
      <c r="BL186" t="s">
        <v>40</v>
      </c>
      <c r="BM186" t="s">
        <v>28</v>
      </c>
      <c r="BN186" t="s">
        <v>40</v>
      </c>
      <c r="BO186" t="s">
        <v>964</v>
      </c>
      <c r="BP186" t="s">
        <v>967</v>
      </c>
      <c r="BQ186" t="s">
        <v>28</v>
      </c>
      <c r="BR186" t="s">
        <v>40</v>
      </c>
      <c r="BS186" t="s">
        <v>28</v>
      </c>
      <c r="BT186" t="s">
        <v>40</v>
      </c>
      <c r="BU186" t="s">
        <v>28</v>
      </c>
      <c r="BV186" t="s">
        <v>40</v>
      </c>
      <c r="BW186" t="s">
        <v>28</v>
      </c>
      <c r="BX186" t="s">
        <v>40</v>
      </c>
      <c r="BY186" t="s">
        <v>28</v>
      </c>
      <c r="BZ186" t="s">
        <v>40</v>
      </c>
      <c r="CA186" t="s">
        <v>198</v>
      </c>
      <c r="CB186" t="s">
        <v>37</v>
      </c>
      <c r="CC186">
        <v>881</v>
      </c>
      <c r="CD186" t="s">
        <v>30</v>
      </c>
      <c r="CE186" t="s">
        <v>968</v>
      </c>
      <c r="CF186">
        <v>0</v>
      </c>
      <c r="CG186" t="s">
        <v>99</v>
      </c>
      <c r="CH186">
        <v>1</v>
      </c>
      <c r="CI186" s="99">
        <v>1227.27</v>
      </c>
      <c r="CJ186" s="93">
        <v>41844</v>
      </c>
      <c r="CK186" s="99">
        <v>1227.27</v>
      </c>
      <c r="CL186" t="s">
        <v>574</v>
      </c>
      <c r="CM186" t="s">
        <v>574</v>
      </c>
      <c r="CN186" t="s">
        <v>574</v>
      </c>
      <c r="CO186" t="s">
        <v>574</v>
      </c>
      <c r="CP186" t="s">
        <v>574</v>
      </c>
      <c r="CQ186" t="s">
        <v>574</v>
      </c>
      <c r="CR186" t="s">
        <v>574</v>
      </c>
      <c r="CS186" t="s">
        <v>574</v>
      </c>
      <c r="CT186" t="s">
        <v>574</v>
      </c>
      <c r="CU186" t="s">
        <v>574</v>
      </c>
      <c r="CV186" t="s">
        <v>574</v>
      </c>
      <c r="CW186" t="s">
        <v>574</v>
      </c>
      <c r="CX186" t="s">
        <v>574</v>
      </c>
      <c r="CY186" t="s">
        <v>574</v>
      </c>
      <c r="CZ186" t="s">
        <v>574</v>
      </c>
      <c r="DA186" t="s">
        <v>574</v>
      </c>
      <c r="DB186" t="s">
        <v>574</v>
      </c>
      <c r="DC186" t="s">
        <v>574</v>
      </c>
      <c r="DD186">
        <v>0</v>
      </c>
      <c r="DE186" t="s">
        <v>970</v>
      </c>
      <c r="DF186">
        <v>0</v>
      </c>
      <c r="DG186" t="s">
        <v>970</v>
      </c>
      <c r="DH186">
        <v>0</v>
      </c>
      <c r="DI186" s="99">
        <v>0</v>
      </c>
      <c r="DJ186" s="99">
        <v>0</v>
      </c>
      <c r="DK186" s="99">
        <v>0</v>
      </c>
      <c r="DL186" s="99">
        <v>0</v>
      </c>
      <c r="DM186" s="99">
        <v>0</v>
      </c>
      <c r="DN186" s="99">
        <v>0</v>
      </c>
      <c r="DO186" s="99">
        <v>0</v>
      </c>
      <c r="DP186" s="99">
        <v>0</v>
      </c>
      <c r="DT186" s="100" t="s">
        <v>46</v>
      </c>
    </row>
    <row r="187" spans="1:124" x14ac:dyDescent="0.3">
      <c r="A187" s="92">
        <v>52020186</v>
      </c>
      <c r="B187">
        <v>2020186</v>
      </c>
      <c r="C187" t="s">
        <v>1692</v>
      </c>
      <c r="D187">
        <v>2682</v>
      </c>
      <c r="E187" t="s">
        <v>1693</v>
      </c>
      <c r="F187" t="s">
        <v>1694</v>
      </c>
      <c r="G187" t="s">
        <v>1695</v>
      </c>
      <c r="H187" t="s">
        <v>590</v>
      </c>
      <c r="I187" t="s">
        <v>954</v>
      </c>
      <c r="J187" t="s">
        <v>955</v>
      </c>
      <c r="K187">
        <v>1</v>
      </c>
      <c r="L187" t="s">
        <v>956</v>
      </c>
      <c r="M187" t="s">
        <v>957</v>
      </c>
      <c r="N187" t="s">
        <v>958</v>
      </c>
      <c r="O187" t="s">
        <v>959</v>
      </c>
      <c r="P187">
        <v>0</v>
      </c>
      <c r="Q187" t="s">
        <v>27</v>
      </c>
      <c r="R187" t="s">
        <v>45</v>
      </c>
      <c r="S187" s="93" t="s">
        <v>960</v>
      </c>
      <c r="T187" t="s">
        <v>961</v>
      </c>
      <c r="U187" s="93">
        <v>28456</v>
      </c>
      <c r="V187" t="s">
        <v>27</v>
      </c>
      <c r="W187" t="s">
        <v>45</v>
      </c>
      <c r="X187">
        <v>0</v>
      </c>
      <c r="Y187">
        <v>0</v>
      </c>
      <c r="Z187" s="93">
        <v>42822</v>
      </c>
      <c r="AA187">
        <v>1000</v>
      </c>
      <c r="AB187">
        <v>1000</v>
      </c>
      <c r="AC187">
        <v>0</v>
      </c>
      <c r="AD187" s="103" t="s">
        <v>27</v>
      </c>
      <c r="AE187">
        <v>0</v>
      </c>
      <c r="AF187">
        <v>0</v>
      </c>
      <c r="AG187">
        <v>0</v>
      </c>
      <c r="AH187">
        <v>0</v>
      </c>
      <c r="AI187">
        <v>0</v>
      </c>
      <c r="AJ187">
        <v>0</v>
      </c>
      <c r="AK187">
        <v>0</v>
      </c>
      <c r="AL187">
        <v>0</v>
      </c>
      <c r="AM187">
        <v>5</v>
      </c>
      <c r="AN187" s="97">
        <v>2430</v>
      </c>
      <c r="AO187" t="s">
        <v>40</v>
      </c>
      <c r="AP187" t="s">
        <v>28</v>
      </c>
      <c r="AQ187" t="s">
        <v>40</v>
      </c>
      <c r="AR187" s="101">
        <v>2000000</v>
      </c>
      <c r="AS187" t="s">
        <v>1029</v>
      </c>
      <c r="AT187" t="s">
        <v>1030</v>
      </c>
      <c r="AU187" t="s">
        <v>963</v>
      </c>
      <c r="AV187" t="s">
        <v>304</v>
      </c>
      <c r="AW187" t="s">
        <v>964</v>
      </c>
      <c r="AX187">
        <v>0</v>
      </c>
      <c r="AY187" t="s">
        <v>117</v>
      </c>
      <c r="AZ187" t="s">
        <v>1007</v>
      </c>
      <c r="BA187" t="s">
        <v>965</v>
      </c>
      <c r="BB187" t="s">
        <v>966</v>
      </c>
      <c r="BC187" t="s">
        <v>28</v>
      </c>
      <c r="BD187" t="s">
        <v>40</v>
      </c>
      <c r="BE187" t="s">
        <v>28</v>
      </c>
      <c r="BF187" t="s">
        <v>40</v>
      </c>
      <c r="BG187" t="s">
        <v>28</v>
      </c>
      <c r="BH187" t="s">
        <v>40</v>
      </c>
      <c r="BI187" t="s">
        <v>28</v>
      </c>
      <c r="BJ187">
        <v>999</v>
      </c>
      <c r="BK187" t="s">
        <v>28</v>
      </c>
      <c r="BL187" t="s">
        <v>40</v>
      </c>
      <c r="BM187" t="s">
        <v>28</v>
      </c>
      <c r="BN187" t="s">
        <v>40</v>
      </c>
      <c r="BO187" t="s">
        <v>964</v>
      </c>
      <c r="BP187" t="s">
        <v>967</v>
      </c>
      <c r="BQ187" t="s">
        <v>28</v>
      </c>
      <c r="BR187" t="s">
        <v>40</v>
      </c>
      <c r="BS187" t="s">
        <v>28</v>
      </c>
      <c r="BT187" t="s">
        <v>40</v>
      </c>
      <c r="BU187" t="s">
        <v>28</v>
      </c>
      <c r="BV187" t="s">
        <v>40</v>
      </c>
      <c r="BW187" t="s">
        <v>28</v>
      </c>
      <c r="BX187" t="s">
        <v>40</v>
      </c>
      <c r="BY187" t="s">
        <v>28</v>
      </c>
      <c r="BZ187" t="s">
        <v>40</v>
      </c>
      <c r="CA187" t="s">
        <v>198</v>
      </c>
      <c r="CB187" t="s">
        <v>37</v>
      </c>
      <c r="CC187">
        <v>899</v>
      </c>
      <c r="CD187" t="s">
        <v>30</v>
      </c>
      <c r="CE187" t="s">
        <v>968</v>
      </c>
      <c r="CF187">
        <v>0</v>
      </c>
      <c r="CG187" t="s">
        <v>99</v>
      </c>
      <c r="CH187">
        <v>1</v>
      </c>
      <c r="CI187" s="99">
        <v>2350</v>
      </c>
      <c r="CJ187" s="93">
        <v>42822</v>
      </c>
      <c r="CK187" s="99">
        <v>2350</v>
      </c>
      <c r="CL187" t="s">
        <v>574</v>
      </c>
      <c r="CM187" t="s">
        <v>574</v>
      </c>
      <c r="CN187" t="s">
        <v>574</v>
      </c>
      <c r="CO187" t="s">
        <v>574</v>
      </c>
      <c r="CP187" t="s">
        <v>574</v>
      </c>
      <c r="CQ187" t="s">
        <v>574</v>
      </c>
      <c r="CR187" t="s">
        <v>574</v>
      </c>
      <c r="CS187" t="s">
        <v>574</v>
      </c>
      <c r="CT187" t="s">
        <v>574</v>
      </c>
      <c r="CU187" t="s">
        <v>574</v>
      </c>
      <c r="CV187" t="s">
        <v>574</v>
      </c>
      <c r="CW187" t="s">
        <v>574</v>
      </c>
      <c r="CX187" t="s">
        <v>574</v>
      </c>
      <c r="CY187" t="s">
        <v>574</v>
      </c>
      <c r="CZ187" t="s">
        <v>574</v>
      </c>
      <c r="DA187" t="s">
        <v>574</v>
      </c>
      <c r="DB187" t="s">
        <v>574</v>
      </c>
      <c r="DC187" t="s">
        <v>574</v>
      </c>
      <c r="DD187">
        <v>0</v>
      </c>
      <c r="DE187" t="s">
        <v>970</v>
      </c>
      <c r="DF187">
        <v>0</v>
      </c>
      <c r="DG187" t="s">
        <v>970</v>
      </c>
      <c r="DH187">
        <v>0</v>
      </c>
      <c r="DI187" s="99">
        <v>0</v>
      </c>
      <c r="DJ187" s="99">
        <v>0</v>
      </c>
      <c r="DK187" s="99">
        <v>0</v>
      </c>
      <c r="DL187" s="99">
        <v>0</v>
      </c>
      <c r="DM187" s="99">
        <v>0</v>
      </c>
      <c r="DN187" s="99">
        <v>0</v>
      </c>
      <c r="DO187" s="99">
        <v>0</v>
      </c>
      <c r="DP187" s="99">
        <v>0</v>
      </c>
      <c r="DT187" s="100" t="s">
        <v>46</v>
      </c>
    </row>
    <row r="188" spans="1:124" x14ac:dyDescent="0.3">
      <c r="A188" s="92">
        <v>52020187</v>
      </c>
      <c r="B188">
        <v>2020187</v>
      </c>
      <c r="C188" t="s">
        <v>1696</v>
      </c>
      <c r="D188">
        <v>2111</v>
      </c>
      <c r="E188" t="s">
        <v>1697</v>
      </c>
      <c r="F188" t="s">
        <v>1698</v>
      </c>
      <c r="G188" t="s">
        <v>1699</v>
      </c>
      <c r="H188" t="s">
        <v>590</v>
      </c>
      <c r="I188" t="s">
        <v>954</v>
      </c>
      <c r="J188" t="s">
        <v>955</v>
      </c>
      <c r="K188">
        <v>1</v>
      </c>
      <c r="L188" t="s">
        <v>956</v>
      </c>
      <c r="M188" t="s">
        <v>957</v>
      </c>
      <c r="N188" t="s">
        <v>42</v>
      </c>
      <c r="O188" t="s">
        <v>566</v>
      </c>
      <c r="P188">
        <v>0</v>
      </c>
      <c r="Q188" t="s">
        <v>27</v>
      </c>
      <c r="R188" t="s">
        <v>45</v>
      </c>
      <c r="S188" s="93" t="s">
        <v>960</v>
      </c>
      <c r="T188" t="s">
        <v>961</v>
      </c>
      <c r="U188" s="93">
        <v>37697</v>
      </c>
      <c r="V188" t="s">
        <v>27</v>
      </c>
      <c r="W188" t="s">
        <v>45</v>
      </c>
      <c r="X188">
        <v>0</v>
      </c>
      <c r="Y188">
        <v>0</v>
      </c>
      <c r="Z188" s="93">
        <v>41529</v>
      </c>
      <c r="AA188" t="s">
        <v>975</v>
      </c>
      <c r="AB188">
        <v>0</v>
      </c>
      <c r="AC188">
        <v>0</v>
      </c>
      <c r="AD188" s="103">
        <v>15000</v>
      </c>
      <c r="AE188">
        <v>15000</v>
      </c>
      <c r="AF188">
        <v>0</v>
      </c>
      <c r="AG188">
        <v>2</v>
      </c>
      <c r="AH188">
        <v>2</v>
      </c>
      <c r="AI188">
        <v>1</v>
      </c>
      <c r="AJ188">
        <v>1</v>
      </c>
      <c r="AK188">
        <v>0</v>
      </c>
      <c r="AL188">
        <v>1</v>
      </c>
      <c r="AM188">
        <v>5</v>
      </c>
      <c r="AN188" s="97">
        <v>6203</v>
      </c>
      <c r="AO188" t="s">
        <v>40</v>
      </c>
      <c r="AP188" t="s">
        <v>28</v>
      </c>
      <c r="AQ188" t="s">
        <v>40</v>
      </c>
      <c r="AR188" s="101">
        <v>1300000</v>
      </c>
      <c r="AS188" t="s">
        <v>665</v>
      </c>
      <c r="AT188" t="s">
        <v>1035</v>
      </c>
      <c r="AU188" t="s">
        <v>963</v>
      </c>
      <c r="AV188" t="s">
        <v>304</v>
      </c>
      <c r="AW188" t="s">
        <v>964</v>
      </c>
      <c r="AX188">
        <v>0</v>
      </c>
      <c r="AY188" t="s">
        <v>124</v>
      </c>
      <c r="AZ188" t="s">
        <v>962</v>
      </c>
      <c r="BA188" t="s">
        <v>1108</v>
      </c>
      <c r="BB188" t="s">
        <v>1109</v>
      </c>
      <c r="BC188" t="s">
        <v>28</v>
      </c>
      <c r="BD188" t="s">
        <v>40</v>
      </c>
      <c r="BE188" t="s">
        <v>28</v>
      </c>
      <c r="BF188" t="s">
        <v>40</v>
      </c>
      <c r="BG188" t="s">
        <v>28</v>
      </c>
      <c r="BH188" t="s">
        <v>40</v>
      </c>
      <c r="BI188" t="s">
        <v>28</v>
      </c>
      <c r="BJ188">
        <v>999</v>
      </c>
      <c r="BK188" t="s">
        <v>28</v>
      </c>
      <c r="BL188" t="s">
        <v>40</v>
      </c>
      <c r="BM188" t="s">
        <v>28</v>
      </c>
      <c r="BN188" t="s">
        <v>40</v>
      </c>
      <c r="BO188" t="s">
        <v>964</v>
      </c>
      <c r="BP188" t="s">
        <v>967</v>
      </c>
      <c r="BQ188" t="s">
        <v>28</v>
      </c>
      <c r="BR188" t="s">
        <v>40</v>
      </c>
      <c r="BS188" t="s">
        <v>28</v>
      </c>
      <c r="BT188" t="s">
        <v>40</v>
      </c>
      <c r="BU188" t="s">
        <v>28</v>
      </c>
      <c r="BV188" t="s">
        <v>40</v>
      </c>
      <c r="BW188" t="s">
        <v>28</v>
      </c>
      <c r="BX188" t="s">
        <v>40</v>
      </c>
      <c r="BY188" t="s">
        <v>28</v>
      </c>
      <c r="BZ188" t="s">
        <v>40</v>
      </c>
      <c r="CA188" t="s">
        <v>198</v>
      </c>
      <c r="CB188" t="s">
        <v>37</v>
      </c>
      <c r="CC188">
        <v>856</v>
      </c>
      <c r="CD188" t="s">
        <v>30</v>
      </c>
      <c r="CE188" t="s">
        <v>968</v>
      </c>
      <c r="CF188">
        <v>0</v>
      </c>
      <c r="CG188" t="s">
        <v>99</v>
      </c>
      <c r="CH188">
        <v>1</v>
      </c>
      <c r="CI188" s="99">
        <v>1855.45</v>
      </c>
      <c r="CJ188" s="93">
        <v>41529</v>
      </c>
      <c r="CK188" s="99">
        <v>1855.45</v>
      </c>
      <c r="CL188" t="s">
        <v>574</v>
      </c>
      <c r="CM188" t="s">
        <v>574</v>
      </c>
      <c r="CN188" t="s">
        <v>574</v>
      </c>
      <c r="CO188" t="s">
        <v>574</v>
      </c>
      <c r="CP188" t="s">
        <v>101</v>
      </c>
      <c r="CQ188" t="s">
        <v>922</v>
      </c>
      <c r="CR188" t="s">
        <v>969</v>
      </c>
      <c r="CS188" t="s">
        <v>924</v>
      </c>
      <c r="CT188" t="s">
        <v>574</v>
      </c>
      <c r="CU188" t="s">
        <v>574</v>
      </c>
      <c r="CV188" t="s">
        <v>574</v>
      </c>
      <c r="CW188" t="s">
        <v>574</v>
      </c>
      <c r="CX188" t="s">
        <v>574</v>
      </c>
      <c r="CY188" t="s">
        <v>574</v>
      </c>
      <c r="CZ188" t="s">
        <v>574</v>
      </c>
      <c r="DA188" t="s">
        <v>574</v>
      </c>
      <c r="DB188" t="s">
        <v>574</v>
      </c>
      <c r="DC188" t="s">
        <v>574</v>
      </c>
      <c r="DD188">
        <v>0</v>
      </c>
      <c r="DE188" t="s">
        <v>970</v>
      </c>
      <c r="DF188">
        <v>0</v>
      </c>
      <c r="DG188">
        <v>10000</v>
      </c>
      <c r="DH188">
        <v>10000</v>
      </c>
      <c r="DI188" s="99">
        <v>225</v>
      </c>
      <c r="DJ188" s="99">
        <v>0</v>
      </c>
      <c r="DK188" s="99">
        <v>0</v>
      </c>
      <c r="DL188" s="99">
        <v>0</v>
      </c>
      <c r="DM188" s="99">
        <v>0</v>
      </c>
      <c r="DN188" s="99">
        <v>0</v>
      </c>
      <c r="DO188" s="99">
        <v>0</v>
      </c>
      <c r="DP188" s="99">
        <v>100</v>
      </c>
      <c r="DT188" s="100" t="s">
        <v>46</v>
      </c>
    </row>
    <row r="189" spans="1:124" x14ac:dyDescent="0.3">
      <c r="A189" s="92">
        <v>52020188</v>
      </c>
      <c r="B189">
        <v>2020188</v>
      </c>
      <c r="C189" t="s">
        <v>1700</v>
      </c>
      <c r="D189">
        <v>2009</v>
      </c>
      <c r="E189" t="s">
        <v>1701</v>
      </c>
      <c r="F189" t="s">
        <v>1702</v>
      </c>
      <c r="G189" t="s">
        <v>1703</v>
      </c>
      <c r="H189" t="s">
        <v>590</v>
      </c>
      <c r="I189" t="s">
        <v>954</v>
      </c>
      <c r="J189" t="s">
        <v>955</v>
      </c>
      <c r="K189">
        <v>1</v>
      </c>
      <c r="L189" t="s">
        <v>956</v>
      </c>
      <c r="M189" t="s">
        <v>957</v>
      </c>
      <c r="N189" t="s">
        <v>42</v>
      </c>
      <c r="O189" t="s">
        <v>566</v>
      </c>
      <c r="P189">
        <v>0</v>
      </c>
      <c r="Q189" t="s">
        <v>27</v>
      </c>
      <c r="R189" t="s">
        <v>45</v>
      </c>
      <c r="S189" s="93" t="s">
        <v>960</v>
      </c>
      <c r="T189" t="s">
        <v>961</v>
      </c>
      <c r="U189" s="93">
        <v>17717</v>
      </c>
      <c r="V189" t="s">
        <v>25</v>
      </c>
      <c r="W189" t="s">
        <v>46</v>
      </c>
      <c r="X189">
        <v>0</v>
      </c>
      <c r="Y189">
        <v>0</v>
      </c>
      <c r="Z189" s="93">
        <v>41343</v>
      </c>
      <c r="AA189" t="s">
        <v>975</v>
      </c>
      <c r="AB189">
        <v>0</v>
      </c>
      <c r="AC189">
        <v>0</v>
      </c>
      <c r="AD189" s="103">
        <v>20000</v>
      </c>
      <c r="AE189">
        <v>20000</v>
      </c>
      <c r="AF189">
        <v>0</v>
      </c>
      <c r="AG189">
        <v>0</v>
      </c>
      <c r="AH189">
        <v>0</v>
      </c>
      <c r="AI189">
        <v>1</v>
      </c>
      <c r="AJ189">
        <v>1</v>
      </c>
      <c r="AK189">
        <v>0</v>
      </c>
      <c r="AL189">
        <v>2</v>
      </c>
      <c r="AM189">
        <v>5</v>
      </c>
      <c r="AN189" s="97">
        <v>932</v>
      </c>
      <c r="AO189" t="s">
        <v>40</v>
      </c>
      <c r="AP189" t="s">
        <v>28</v>
      </c>
      <c r="AQ189" t="s">
        <v>40</v>
      </c>
      <c r="AR189" s="101">
        <v>2300000</v>
      </c>
      <c r="AS189" t="s">
        <v>124</v>
      </c>
      <c r="AT189" t="s">
        <v>962</v>
      </c>
      <c r="AU189" t="s">
        <v>963</v>
      </c>
      <c r="AV189" t="s">
        <v>304</v>
      </c>
      <c r="AW189" t="s">
        <v>964</v>
      </c>
      <c r="AX189">
        <v>0</v>
      </c>
      <c r="AY189" t="s">
        <v>124</v>
      </c>
      <c r="AZ189" t="s">
        <v>962</v>
      </c>
      <c r="BA189" t="s">
        <v>965</v>
      </c>
      <c r="BB189" t="s">
        <v>966</v>
      </c>
      <c r="BC189" t="s">
        <v>28</v>
      </c>
      <c r="BD189" t="s">
        <v>40</v>
      </c>
      <c r="BE189" t="s">
        <v>28</v>
      </c>
      <c r="BF189" t="s">
        <v>40</v>
      </c>
      <c r="BG189" t="s">
        <v>28</v>
      </c>
      <c r="BH189" t="s">
        <v>40</v>
      </c>
      <c r="BI189" t="s">
        <v>28</v>
      </c>
      <c r="BJ189">
        <v>999</v>
      </c>
      <c r="BK189" t="s">
        <v>28</v>
      </c>
      <c r="BL189" t="s">
        <v>40</v>
      </c>
      <c r="BM189" t="s">
        <v>28</v>
      </c>
      <c r="BN189" t="s">
        <v>40</v>
      </c>
      <c r="BO189" t="s">
        <v>964</v>
      </c>
      <c r="BP189" t="s">
        <v>967</v>
      </c>
      <c r="BQ189" t="s">
        <v>28</v>
      </c>
      <c r="BR189" t="s">
        <v>40</v>
      </c>
      <c r="BS189" t="s">
        <v>28</v>
      </c>
      <c r="BT189" t="s">
        <v>40</v>
      </c>
      <c r="BU189" t="s">
        <v>28</v>
      </c>
      <c r="BV189" t="s">
        <v>40</v>
      </c>
      <c r="BW189" t="s">
        <v>28</v>
      </c>
      <c r="BX189" t="s">
        <v>40</v>
      </c>
      <c r="BY189" t="s">
        <v>28</v>
      </c>
      <c r="BZ189" t="s">
        <v>40</v>
      </c>
      <c r="CA189" t="s">
        <v>198</v>
      </c>
      <c r="CB189" t="s">
        <v>37</v>
      </c>
      <c r="CC189">
        <v>886</v>
      </c>
      <c r="CD189" t="s">
        <v>30</v>
      </c>
      <c r="CE189" t="s">
        <v>968</v>
      </c>
      <c r="CF189">
        <v>0</v>
      </c>
      <c r="CG189" t="s">
        <v>99</v>
      </c>
      <c r="CH189">
        <v>1</v>
      </c>
      <c r="CI189" s="99">
        <v>1539.09</v>
      </c>
      <c r="CJ189" s="93">
        <v>41343</v>
      </c>
      <c r="CK189" s="99">
        <v>1539.09</v>
      </c>
      <c r="CL189" t="s">
        <v>574</v>
      </c>
      <c r="CM189" t="s">
        <v>574</v>
      </c>
      <c r="CN189" t="s">
        <v>574</v>
      </c>
      <c r="CO189" t="s">
        <v>574</v>
      </c>
      <c r="CP189" t="s">
        <v>574</v>
      </c>
      <c r="CQ189" t="s">
        <v>574</v>
      </c>
      <c r="CR189" t="s">
        <v>574</v>
      </c>
      <c r="CS189" t="s">
        <v>574</v>
      </c>
      <c r="CT189" t="s">
        <v>574</v>
      </c>
      <c r="CU189" t="s">
        <v>574</v>
      </c>
      <c r="CV189" t="s">
        <v>574</v>
      </c>
      <c r="CW189" t="s">
        <v>574</v>
      </c>
      <c r="CX189" t="s">
        <v>574</v>
      </c>
      <c r="CY189" t="s">
        <v>574</v>
      </c>
      <c r="CZ189" t="s">
        <v>574</v>
      </c>
      <c r="DA189" t="s">
        <v>574</v>
      </c>
      <c r="DB189" t="s">
        <v>574</v>
      </c>
      <c r="DC189" t="s">
        <v>574</v>
      </c>
      <c r="DD189">
        <v>0</v>
      </c>
      <c r="DE189" t="s">
        <v>970</v>
      </c>
      <c r="DF189">
        <v>0</v>
      </c>
      <c r="DG189" t="s">
        <v>970</v>
      </c>
      <c r="DH189">
        <v>0</v>
      </c>
      <c r="DI189" s="99">
        <v>0</v>
      </c>
      <c r="DJ189" s="99">
        <v>0</v>
      </c>
      <c r="DK189" s="99">
        <v>0</v>
      </c>
      <c r="DL189" s="99">
        <v>0</v>
      </c>
      <c r="DM189" s="99">
        <v>0</v>
      </c>
      <c r="DN189" s="99">
        <v>0</v>
      </c>
      <c r="DO189" s="99">
        <v>0</v>
      </c>
      <c r="DP189" s="99">
        <v>0</v>
      </c>
      <c r="DT189" s="100" t="s">
        <v>46</v>
      </c>
    </row>
    <row r="190" spans="1:124" x14ac:dyDescent="0.3">
      <c r="A190" s="92">
        <v>52020189</v>
      </c>
      <c r="B190">
        <v>2020189</v>
      </c>
      <c r="C190" t="s">
        <v>1704</v>
      </c>
      <c r="D190">
        <v>2339</v>
      </c>
      <c r="E190" t="s">
        <v>1705</v>
      </c>
      <c r="F190" t="s">
        <v>1706</v>
      </c>
      <c r="G190" t="s">
        <v>1707</v>
      </c>
      <c r="H190" t="s">
        <v>590</v>
      </c>
      <c r="I190" t="s">
        <v>954</v>
      </c>
      <c r="J190" t="s">
        <v>955</v>
      </c>
      <c r="K190">
        <v>1</v>
      </c>
      <c r="L190" t="s">
        <v>956</v>
      </c>
      <c r="M190" t="s">
        <v>957</v>
      </c>
      <c r="N190" t="s">
        <v>42</v>
      </c>
      <c r="O190" t="s">
        <v>566</v>
      </c>
      <c r="P190">
        <v>0</v>
      </c>
      <c r="Q190" t="s">
        <v>27</v>
      </c>
      <c r="R190" t="s">
        <v>45</v>
      </c>
      <c r="S190" s="93" t="s">
        <v>960</v>
      </c>
      <c r="T190" t="s">
        <v>961</v>
      </c>
      <c r="U190" s="93">
        <v>20666</v>
      </c>
      <c r="V190" t="s">
        <v>25</v>
      </c>
      <c r="W190" t="s">
        <v>46</v>
      </c>
      <c r="X190">
        <v>0</v>
      </c>
      <c r="Y190">
        <v>0</v>
      </c>
      <c r="Z190" s="93">
        <v>41951</v>
      </c>
      <c r="AA190">
        <v>1000</v>
      </c>
      <c r="AB190">
        <v>1000</v>
      </c>
      <c r="AC190">
        <v>0</v>
      </c>
      <c r="AD190" s="103" t="s">
        <v>27</v>
      </c>
      <c r="AE190">
        <v>0</v>
      </c>
      <c r="AF190">
        <v>0</v>
      </c>
      <c r="AG190">
        <v>0</v>
      </c>
      <c r="AH190">
        <v>0</v>
      </c>
      <c r="AI190">
        <v>2</v>
      </c>
      <c r="AJ190">
        <v>2</v>
      </c>
      <c r="AK190">
        <v>0</v>
      </c>
      <c r="AL190">
        <v>0</v>
      </c>
      <c r="AM190">
        <v>5</v>
      </c>
      <c r="AN190" s="97">
        <v>9774</v>
      </c>
      <c r="AO190" t="s">
        <v>40</v>
      </c>
      <c r="AP190" t="s">
        <v>28</v>
      </c>
      <c r="AQ190" t="s">
        <v>40</v>
      </c>
      <c r="AR190" s="101">
        <v>2000000</v>
      </c>
      <c r="AS190" t="s">
        <v>124</v>
      </c>
      <c r="AT190" t="s">
        <v>962</v>
      </c>
      <c r="AU190" t="s">
        <v>963</v>
      </c>
      <c r="AV190" t="s">
        <v>304</v>
      </c>
      <c r="AW190" t="s">
        <v>964</v>
      </c>
      <c r="AX190">
        <v>0</v>
      </c>
      <c r="AY190" t="s">
        <v>124</v>
      </c>
      <c r="AZ190" t="s">
        <v>962</v>
      </c>
      <c r="BA190" t="s">
        <v>70</v>
      </c>
      <c r="BB190" t="s">
        <v>1116</v>
      </c>
      <c r="BC190" t="s">
        <v>28</v>
      </c>
      <c r="BD190" t="s">
        <v>40</v>
      </c>
      <c r="BE190" t="s">
        <v>28</v>
      </c>
      <c r="BF190" t="s">
        <v>40</v>
      </c>
      <c r="BG190" t="s">
        <v>28</v>
      </c>
      <c r="BH190" t="s">
        <v>40</v>
      </c>
      <c r="BI190" t="s">
        <v>28</v>
      </c>
      <c r="BJ190">
        <v>999</v>
      </c>
      <c r="BK190" t="s">
        <v>28</v>
      </c>
      <c r="BL190" t="s">
        <v>40</v>
      </c>
      <c r="BM190" t="s">
        <v>28</v>
      </c>
      <c r="BN190" t="s">
        <v>40</v>
      </c>
      <c r="BO190" t="s">
        <v>964</v>
      </c>
      <c r="BP190" t="s">
        <v>967</v>
      </c>
      <c r="BQ190" t="s">
        <v>28</v>
      </c>
      <c r="BR190" t="s">
        <v>40</v>
      </c>
      <c r="BS190" t="s">
        <v>28</v>
      </c>
      <c r="BT190" t="s">
        <v>40</v>
      </c>
      <c r="BU190" t="s">
        <v>28</v>
      </c>
      <c r="BV190" t="s">
        <v>40</v>
      </c>
      <c r="BW190" t="s">
        <v>28</v>
      </c>
      <c r="BX190" t="s">
        <v>40</v>
      </c>
      <c r="BY190" t="s">
        <v>28</v>
      </c>
      <c r="BZ190" t="s">
        <v>40</v>
      </c>
      <c r="CA190" t="s">
        <v>198</v>
      </c>
      <c r="CB190" t="s">
        <v>37</v>
      </c>
      <c r="CC190">
        <v>824</v>
      </c>
      <c r="CD190" t="s">
        <v>30</v>
      </c>
      <c r="CE190" t="s">
        <v>968</v>
      </c>
      <c r="CF190">
        <v>0</v>
      </c>
      <c r="CG190" t="s">
        <v>99</v>
      </c>
      <c r="CH190">
        <v>1</v>
      </c>
      <c r="CI190" s="99">
        <v>781.82</v>
      </c>
      <c r="CJ190" s="93">
        <v>41951</v>
      </c>
      <c r="CK190" s="99">
        <v>781.82</v>
      </c>
      <c r="CL190" t="s">
        <v>574</v>
      </c>
      <c r="CM190" t="s">
        <v>574</v>
      </c>
      <c r="CN190" t="s">
        <v>574</v>
      </c>
      <c r="CO190" t="s">
        <v>574</v>
      </c>
      <c r="CP190" t="s">
        <v>574</v>
      </c>
      <c r="CQ190" t="s">
        <v>574</v>
      </c>
      <c r="CR190" t="s">
        <v>574</v>
      </c>
      <c r="CS190" t="s">
        <v>574</v>
      </c>
      <c r="CT190" t="s">
        <v>574</v>
      </c>
      <c r="CU190" t="s">
        <v>574</v>
      </c>
      <c r="CV190" t="s">
        <v>574</v>
      </c>
      <c r="CW190" t="s">
        <v>574</v>
      </c>
      <c r="CX190" t="s">
        <v>574</v>
      </c>
      <c r="CY190" t="s">
        <v>574</v>
      </c>
      <c r="CZ190" t="s">
        <v>574</v>
      </c>
      <c r="DA190" t="s">
        <v>574</v>
      </c>
      <c r="DB190" t="s">
        <v>574</v>
      </c>
      <c r="DC190" t="s">
        <v>574</v>
      </c>
      <c r="DD190">
        <v>0</v>
      </c>
      <c r="DE190" t="s">
        <v>970</v>
      </c>
      <c r="DF190">
        <v>0</v>
      </c>
      <c r="DG190" t="s">
        <v>970</v>
      </c>
      <c r="DH190">
        <v>0</v>
      </c>
      <c r="DI190" s="99">
        <v>0</v>
      </c>
      <c r="DJ190" s="99">
        <v>0</v>
      </c>
      <c r="DK190" s="99">
        <v>0</v>
      </c>
      <c r="DL190" s="99">
        <v>0</v>
      </c>
      <c r="DM190" s="99">
        <v>0</v>
      </c>
      <c r="DN190" s="99">
        <v>0</v>
      </c>
      <c r="DO190" s="99">
        <v>0</v>
      </c>
      <c r="DP190" s="99">
        <v>0</v>
      </c>
      <c r="DT190" s="100" t="s">
        <v>46</v>
      </c>
    </row>
    <row r="191" spans="1:124" x14ac:dyDescent="0.3">
      <c r="A191" s="92">
        <v>52020190</v>
      </c>
      <c r="B191">
        <v>2020190</v>
      </c>
      <c r="C191" t="s">
        <v>1708</v>
      </c>
      <c r="D191">
        <v>2664</v>
      </c>
      <c r="E191" t="s">
        <v>1709</v>
      </c>
      <c r="F191" t="s">
        <v>1710</v>
      </c>
      <c r="G191" t="s">
        <v>1711</v>
      </c>
      <c r="H191" t="s">
        <v>590</v>
      </c>
      <c r="I191" t="s">
        <v>954</v>
      </c>
      <c r="J191" t="s">
        <v>955</v>
      </c>
      <c r="K191">
        <v>1</v>
      </c>
      <c r="L191" t="s">
        <v>956</v>
      </c>
      <c r="M191" t="s">
        <v>957</v>
      </c>
      <c r="N191" t="s">
        <v>958</v>
      </c>
      <c r="O191" t="s">
        <v>959</v>
      </c>
      <c r="P191">
        <v>0</v>
      </c>
      <c r="Q191" t="s">
        <v>27</v>
      </c>
      <c r="R191" t="s">
        <v>45</v>
      </c>
      <c r="S191" s="93" t="s">
        <v>960</v>
      </c>
      <c r="T191" t="s">
        <v>961</v>
      </c>
      <c r="U191" s="93">
        <v>23263</v>
      </c>
      <c r="V191" t="s">
        <v>27</v>
      </c>
      <c r="W191" t="s">
        <v>45</v>
      </c>
      <c r="X191">
        <v>0</v>
      </c>
      <c r="Y191">
        <v>0</v>
      </c>
      <c r="Z191" s="93">
        <v>44304</v>
      </c>
      <c r="AA191" t="s">
        <v>975</v>
      </c>
      <c r="AB191">
        <v>0</v>
      </c>
      <c r="AC191">
        <v>0</v>
      </c>
      <c r="AD191" s="103" t="s">
        <v>27</v>
      </c>
      <c r="AE191">
        <v>0</v>
      </c>
      <c r="AF191">
        <v>0</v>
      </c>
      <c r="AG191">
        <v>1</v>
      </c>
      <c r="AH191">
        <v>1</v>
      </c>
      <c r="AI191">
        <v>0</v>
      </c>
      <c r="AJ191">
        <v>0</v>
      </c>
      <c r="AK191">
        <v>0</v>
      </c>
      <c r="AL191">
        <v>2</v>
      </c>
      <c r="AM191">
        <v>5</v>
      </c>
      <c r="AN191" s="97">
        <v>617</v>
      </c>
      <c r="AO191" t="s">
        <v>40</v>
      </c>
      <c r="AP191" t="s">
        <v>28</v>
      </c>
      <c r="AQ191" t="s">
        <v>40</v>
      </c>
      <c r="AR191" s="101">
        <v>0</v>
      </c>
      <c r="AS191" t="s">
        <v>124</v>
      </c>
      <c r="AT191" t="s">
        <v>962</v>
      </c>
      <c r="AU191" t="s">
        <v>963</v>
      </c>
      <c r="AV191" t="s">
        <v>304</v>
      </c>
      <c r="AW191" t="s">
        <v>964</v>
      </c>
      <c r="AX191">
        <v>0</v>
      </c>
      <c r="AY191" t="s">
        <v>137</v>
      </c>
      <c r="AZ191" t="s">
        <v>1002</v>
      </c>
      <c r="BA191" t="s">
        <v>965</v>
      </c>
      <c r="BB191" t="s">
        <v>966</v>
      </c>
      <c r="BC191" t="s">
        <v>28</v>
      </c>
      <c r="BD191" t="s">
        <v>40</v>
      </c>
      <c r="BE191" t="s">
        <v>28</v>
      </c>
      <c r="BF191" t="s">
        <v>40</v>
      </c>
      <c r="BG191" t="s">
        <v>28</v>
      </c>
      <c r="BH191" t="s">
        <v>40</v>
      </c>
      <c r="BI191" t="s">
        <v>28</v>
      </c>
      <c r="BJ191">
        <v>999</v>
      </c>
      <c r="BK191" t="s">
        <v>28</v>
      </c>
      <c r="BL191" t="s">
        <v>40</v>
      </c>
      <c r="BM191" t="s">
        <v>28</v>
      </c>
      <c r="BN191" t="s">
        <v>40</v>
      </c>
      <c r="BO191" t="s">
        <v>964</v>
      </c>
      <c r="BP191" t="s">
        <v>967</v>
      </c>
      <c r="BQ191" t="s">
        <v>28</v>
      </c>
      <c r="BR191" t="s">
        <v>40</v>
      </c>
      <c r="BS191" t="s">
        <v>28</v>
      </c>
      <c r="BT191" t="s">
        <v>40</v>
      </c>
      <c r="BU191" t="s">
        <v>28</v>
      </c>
      <c r="BV191" t="s">
        <v>40</v>
      </c>
      <c r="BW191" t="s">
        <v>28</v>
      </c>
      <c r="BX191" t="s">
        <v>40</v>
      </c>
      <c r="BY191" t="s">
        <v>28</v>
      </c>
      <c r="BZ191" t="s">
        <v>40</v>
      </c>
      <c r="CA191" t="s">
        <v>198</v>
      </c>
      <c r="CB191" t="s">
        <v>37</v>
      </c>
      <c r="CC191">
        <v>876</v>
      </c>
      <c r="CD191" t="s">
        <v>30</v>
      </c>
      <c r="CE191" t="s">
        <v>968</v>
      </c>
      <c r="CF191">
        <v>0</v>
      </c>
      <c r="CG191" t="s">
        <v>99</v>
      </c>
      <c r="CH191">
        <v>1</v>
      </c>
      <c r="CI191" s="99">
        <v>1401.82</v>
      </c>
      <c r="CJ191" s="93">
        <v>44304</v>
      </c>
      <c r="CK191" s="99">
        <v>1401.82</v>
      </c>
      <c r="CL191" t="s">
        <v>574</v>
      </c>
      <c r="CM191" t="s">
        <v>574</v>
      </c>
      <c r="CN191" t="s">
        <v>574</v>
      </c>
      <c r="CO191" t="s">
        <v>574</v>
      </c>
      <c r="CP191" t="s">
        <v>574</v>
      </c>
      <c r="CQ191" t="s">
        <v>574</v>
      </c>
      <c r="CR191" t="s">
        <v>574</v>
      </c>
      <c r="CS191" t="s">
        <v>574</v>
      </c>
      <c r="CT191" t="s">
        <v>574</v>
      </c>
      <c r="CU191" t="s">
        <v>574</v>
      </c>
      <c r="CV191" t="s">
        <v>574</v>
      </c>
      <c r="CW191" t="s">
        <v>574</v>
      </c>
      <c r="CX191" t="s">
        <v>574</v>
      </c>
      <c r="CY191" t="s">
        <v>574</v>
      </c>
      <c r="CZ191" t="s">
        <v>574</v>
      </c>
      <c r="DA191" t="s">
        <v>574</v>
      </c>
      <c r="DB191" t="s">
        <v>574</v>
      </c>
      <c r="DC191" t="s">
        <v>574</v>
      </c>
      <c r="DD191">
        <v>0</v>
      </c>
      <c r="DE191" t="s">
        <v>970</v>
      </c>
      <c r="DF191">
        <v>0</v>
      </c>
      <c r="DG191" t="s">
        <v>970</v>
      </c>
      <c r="DH191">
        <v>0</v>
      </c>
      <c r="DI191" s="99">
        <v>0</v>
      </c>
      <c r="DJ191" s="99">
        <v>0</v>
      </c>
      <c r="DK191" s="99">
        <v>0</v>
      </c>
      <c r="DL191" s="99">
        <v>0</v>
      </c>
      <c r="DM191" s="99">
        <v>0</v>
      </c>
      <c r="DN191" s="99">
        <v>0</v>
      </c>
      <c r="DO191" s="99">
        <v>0</v>
      </c>
      <c r="DP191" s="99">
        <v>0</v>
      </c>
      <c r="DT191" s="100" t="s">
        <v>46</v>
      </c>
    </row>
    <row r="192" spans="1:124" x14ac:dyDescent="0.3">
      <c r="A192" s="92">
        <v>52020191</v>
      </c>
      <c r="B192">
        <v>2020191</v>
      </c>
      <c r="C192" t="s">
        <v>1712</v>
      </c>
      <c r="D192">
        <v>2925</v>
      </c>
      <c r="E192" t="s">
        <v>1713</v>
      </c>
      <c r="F192" t="s">
        <v>1714</v>
      </c>
      <c r="G192" t="s">
        <v>1715</v>
      </c>
      <c r="H192" t="s">
        <v>590</v>
      </c>
      <c r="I192" t="s">
        <v>954</v>
      </c>
      <c r="J192" t="s">
        <v>955</v>
      </c>
      <c r="K192">
        <v>1</v>
      </c>
      <c r="L192" t="s">
        <v>956</v>
      </c>
      <c r="M192" t="s">
        <v>957</v>
      </c>
      <c r="N192" t="s">
        <v>42</v>
      </c>
      <c r="O192" t="s">
        <v>566</v>
      </c>
      <c r="P192">
        <v>0</v>
      </c>
      <c r="Q192" t="s">
        <v>27</v>
      </c>
      <c r="R192" t="s">
        <v>45</v>
      </c>
      <c r="S192" s="93" t="s">
        <v>960</v>
      </c>
      <c r="T192" t="s">
        <v>961</v>
      </c>
      <c r="U192" s="93">
        <v>22035</v>
      </c>
      <c r="V192" t="s">
        <v>27</v>
      </c>
      <c r="W192" t="s">
        <v>45</v>
      </c>
      <c r="X192">
        <v>0</v>
      </c>
      <c r="Y192">
        <v>0</v>
      </c>
      <c r="Z192" s="93">
        <v>41937</v>
      </c>
      <c r="AA192">
        <v>1000</v>
      </c>
      <c r="AB192">
        <v>1000</v>
      </c>
      <c r="AC192">
        <v>0</v>
      </c>
      <c r="AD192" s="103" t="s">
        <v>27</v>
      </c>
      <c r="AE192">
        <v>0</v>
      </c>
      <c r="AF192">
        <v>0</v>
      </c>
      <c r="AG192">
        <v>1</v>
      </c>
      <c r="AH192">
        <v>1</v>
      </c>
      <c r="AI192">
        <v>1</v>
      </c>
      <c r="AJ192">
        <v>1</v>
      </c>
      <c r="AK192">
        <v>0</v>
      </c>
      <c r="AL192">
        <v>2</v>
      </c>
      <c r="AM192">
        <v>5</v>
      </c>
      <c r="AN192" s="97">
        <v>1245</v>
      </c>
      <c r="AO192" t="s">
        <v>40</v>
      </c>
      <c r="AP192" t="s">
        <v>28</v>
      </c>
      <c r="AQ192" t="s">
        <v>40</v>
      </c>
      <c r="AR192" s="101">
        <v>1100000</v>
      </c>
      <c r="AS192" t="s">
        <v>124</v>
      </c>
      <c r="AT192" t="s">
        <v>962</v>
      </c>
      <c r="AU192" t="s">
        <v>963</v>
      </c>
      <c r="AV192" t="s">
        <v>304</v>
      </c>
      <c r="AW192" t="s">
        <v>964</v>
      </c>
      <c r="AX192">
        <v>0</v>
      </c>
      <c r="AY192" t="s">
        <v>124</v>
      </c>
      <c r="AZ192" t="s">
        <v>962</v>
      </c>
      <c r="BA192" t="s">
        <v>965</v>
      </c>
      <c r="BB192" t="s">
        <v>966</v>
      </c>
      <c r="BC192" t="s">
        <v>28</v>
      </c>
      <c r="BD192" t="s">
        <v>40</v>
      </c>
      <c r="BE192" t="s">
        <v>28</v>
      </c>
      <c r="BF192" t="s">
        <v>40</v>
      </c>
      <c r="BG192" t="s">
        <v>28</v>
      </c>
      <c r="BH192" t="s">
        <v>40</v>
      </c>
      <c r="BI192" t="s">
        <v>28</v>
      </c>
      <c r="BJ192">
        <v>999</v>
      </c>
      <c r="BK192" t="s">
        <v>28</v>
      </c>
      <c r="BL192" t="s">
        <v>40</v>
      </c>
      <c r="BM192" t="s">
        <v>28</v>
      </c>
      <c r="BN192" t="s">
        <v>40</v>
      </c>
      <c r="BO192" t="s">
        <v>964</v>
      </c>
      <c r="BP192" t="s">
        <v>967</v>
      </c>
      <c r="BQ192" t="s">
        <v>28</v>
      </c>
      <c r="BR192" t="s">
        <v>40</v>
      </c>
      <c r="BS192" t="s">
        <v>28</v>
      </c>
      <c r="BT192" t="s">
        <v>40</v>
      </c>
      <c r="BU192" t="s">
        <v>28</v>
      </c>
      <c r="BV192" t="s">
        <v>40</v>
      </c>
      <c r="BW192" t="s">
        <v>28</v>
      </c>
      <c r="BX192" t="s">
        <v>40</v>
      </c>
      <c r="BY192" t="s">
        <v>28</v>
      </c>
      <c r="BZ192" t="s">
        <v>40</v>
      </c>
      <c r="CA192" t="s">
        <v>198</v>
      </c>
      <c r="CB192" t="s">
        <v>37</v>
      </c>
      <c r="CC192">
        <v>881</v>
      </c>
      <c r="CD192" t="s">
        <v>30</v>
      </c>
      <c r="CE192" t="s">
        <v>968</v>
      </c>
      <c r="CF192">
        <v>0</v>
      </c>
      <c r="CG192" t="s">
        <v>99</v>
      </c>
      <c r="CH192">
        <v>1</v>
      </c>
      <c r="CI192" s="99">
        <v>2290</v>
      </c>
      <c r="CJ192" s="93">
        <v>41937</v>
      </c>
      <c r="CK192" s="99">
        <v>2290</v>
      </c>
      <c r="CL192" t="s">
        <v>574</v>
      </c>
      <c r="CM192" t="s">
        <v>574</v>
      </c>
      <c r="CN192" t="s">
        <v>574</v>
      </c>
      <c r="CO192" t="s">
        <v>574</v>
      </c>
      <c r="CP192" t="s">
        <v>574</v>
      </c>
      <c r="CQ192" t="s">
        <v>574</v>
      </c>
      <c r="CR192" t="s">
        <v>574</v>
      </c>
      <c r="CS192" t="s">
        <v>574</v>
      </c>
      <c r="CT192" t="s">
        <v>574</v>
      </c>
      <c r="CU192" t="s">
        <v>574</v>
      </c>
      <c r="CV192" t="s">
        <v>574</v>
      </c>
      <c r="CW192" t="s">
        <v>574</v>
      </c>
      <c r="CX192" t="s">
        <v>574</v>
      </c>
      <c r="CY192" t="s">
        <v>574</v>
      </c>
      <c r="CZ192" t="s">
        <v>574</v>
      </c>
      <c r="DA192" t="s">
        <v>574</v>
      </c>
      <c r="DB192" t="s">
        <v>574</v>
      </c>
      <c r="DC192" t="s">
        <v>574</v>
      </c>
      <c r="DD192">
        <v>0</v>
      </c>
      <c r="DE192" t="s">
        <v>970</v>
      </c>
      <c r="DF192">
        <v>0</v>
      </c>
      <c r="DG192" t="s">
        <v>970</v>
      </c>
      <c r="DH192">
        <v>0</v>
      </c>
      <c r="DI192" s="99">
        <v>0</v>
      </c>
      <c r="DJ192" s="99">
        <v>0</v>
      </c>
      <c r="DK192" s="99">
        <v>0</v>
      </c>
      <c r="DL192" s="99">
        <v>0</v>
      </c>
      <c r="DM192" s="99">
        <v>0</v>
      </c>
      <c r="DN192" s="99">
        <v>0</v>
      </c>
      <c r="DO192" s="99">
        <v>0</v>
      </c>
      <c r="DP192" s="99">
        <v>0</v>
      </c>
      <c r="DT192" s="100" t="s">
        <v>46</v>
      </c>
    </row>
    <row r="193" spans="1:124" x14ac:dyDescent="0.3">
      <c r="A193" s="92">
        <v>52020192</v>
      </c>
      <c r="B193">
        <v>2020192</v>
      </c>
      <c r="C193" t="s">
        <v>1716</v>
      </c>
      <c r="D193">
        <v>2554</v>
      </c>
      <c r="E193" t="s">
        <v>1717</v>
      </c>
      <c r="F193" t="s">
        <v>1718</v>
      </c>
      <c r="G193" t="s">
        <v>1719</v>
      </c>
      <c r="H193" t="s">
        <v>590</v>
      </c>
      <c r="I193" t="s">
        <v>954</v>
      </c>
      <c r="J193" t="s">
        <v>955</v>
      </c>
      <c r="K193">
        <v>1</v>
      </c>
      <c r="L193" t="s">
        <v>956</v>
      </c>
      <c r="M193" t="s">
        <v>957</v>
      </c>
      <c r="N193" t="s">
        <v>42</v>
      </c>
      <c r="O193" t="s">
        <v>566</v>
      </c>
      <c r="P193">
        <v>0</v>
      </c>
      <c r="Q193" t="s">
        <v>27</v>
      </c>
      <c r="R193" t="s">
        <v>45</v>
      </c>
      <c r="S193" s="93" t="s">
        <v>960</v>
      </c>
      <c r="T193" t="s">
        <v>961</v>
      </c>
      <c r="U193" s="93">
        <v>30447</v>
      </c>
      <c r="V193" t="s">
        <v>27</v>
      </c>
      <c r="W193" t="s">
        <v>45</v>
      </c>
      <c r="X193">
        <v>0</v>
      </c>
      <c r="Y193">
        <v>0</v>
      </c>
      <c r="Z193" s="93">
        <v>44531</v>
      </c>
      <c r="AA193" t="s">
        <v>975</v>
      </c>
      <c r="AB193">
        <v>0</v>
      </c>
      <c r="AC193">
        <v>0</v>
      </c>
      <c r="AD193" s="103" t="s">
        <v>27</v>
      </c>
      <c r="AE193">
        <v>0</v>
      </c>
      <c r="AF193">
        <v>0</v>
      </c>
      <c r="AG193">
        <v>1</v>
      </c>
      <c r="AH193">
        <v>1</v>
      </c>
      <c r="AI193">
        <v>0</v>
      </c>
      <c r="AJ193">
        <v>0</v>
      </c>
      <c r="AK193">
        <v>0</v>
      </c>
      <c r="AL193">
        <v>2</v>
      </c>
      <c r="AM193">
        <v>5</v>
      </c>
      <c r="AN193" s="97">
        <v>1910</v>
      </c>
      <c r="AO193" t="s">
        <v>40</v>
      </c>
      <c r="AP193" t="s">
        <v>28</v>
      </c>
      <c r="AQ193" t="s">
        <v>40</v>
      </c>
      <c r="AR193" s="101">
        <v>2000000</v>
      </c>
      <c r="AS193" t="s">
        <v>151</v>
      </c>
      <c r="AT193" t="s">
        <v>1040</v>
      </c>
      <c r="AU193" t="s">
        <v>963</v>
      </c>
      <c r="AV193" t="s">
        <v>304</v>
      </c>
      <c r="AW193" t="s">
        <v>964</v>
      </c>
      <c r="AX193">
        <v>0</v>
      </c>
      <c r="AY193" t="s">
        <v>124</v>
      </c>
      <c r="AZ193" t="s">
        <v>962</v>
      </c>
      <c r="BA193" t="s">
        <v>1113</v>
      </c>
      <c r="BB193" t="s">
        <v>1114</v>
      </c>
      <c r="BC193" t="s">
        <v>28</v>
      </c>
      <c r="BD193" t="s">
        <v>40</v>
      </c>
      <c r="BE193" t="s">
        <v>28</v>
      </c>
      <c r="BF193" t="s">
        <v>40</v>
      </c>
      <c r="BG193" t="s">
        <v>28</v>
      </c>
      <c r="BH193" t="s">
        <v>40</v>
      </c>
      <c r="BI193" t="s">
        <v>28</v>
      </c>
      <c r="BJ193">
        <v>999</v>
      </c>
      <c r="BK193" t="s">
        <v>28</v>
      </c>
      <c r="BL193" t="s">
        <v>40</v>
      </c>
      <c r="BM193" t="s">
        <v>28</v>
      </c>
      <c r="BN193" t="s">
        <v>40</v>
      </c>
      <c r="BO193" t="s">
        <v>964</v>
      </c>
      <c r="BP193" t="s">
        <v>967</v>
      </c>
      <c r="BQ193" t="s">
        <v>28</v>
      </c>
      <c r="BR193" t="s">
        <v>40</v>
      </c>
      <c r="BS193" t="s">
        <v>28</v>
      </c>
      <c r="BT193" t="s">
        <v>40</v>
      </c>
      <c r="BU193" t="s">
        <v>28</v>
      </c>
      <c r="BV193" t="s">
        <v>40</v>
      </c>
      <c r="BW193" t="s">
        <v>28</v>
      </c>
      <c r="BX193" t="s">
        <v>40</v>
      </c>
      <c r="BY193" t="s">
        <v>28</v>
      </c>
      <c r="BZ193" t="s">
        <v>40</v>
      </c>
      <c r="CA193" t="s">
        <v>198</v>
      </c>
      <c r="CB193" t="s">
        <v>37</v>
      </c>
      <c r="CC193">
        <v>913</v>
      </c>
      <c r="CD193" t="s">
        <v>30</v>
      </c>
      <c r="CE193" t="s">
        <v>968</v>
      </c>
      <c r="CF193">
        <v>0</v>
      </c>
      <c r="CG193" t="s">
        <v>99</v>
      </c>
      <c r="CH193">
        <v>1</v>
      </c>
      <c r="CI193" s="99">
        <v>1108.18</v>
      </c>
      <c r="CJ193" s="93">
        <v>44531</v>
      </c>
      <c r="CK193" s="99">
        <v>1108.18</v>
      </c>
      <c r="CL193" t="s">
        <v>574</v>
      </c>
      <c r="CM193" t="s">
        <v>574</v>
      </c>
      <c r="CN193" t="s">
        <v>574</v>
      </c>
      <c r="CO193" t="s">
        <v>574</v>
      </c>
      <c r="CP193" t="s">
        <v>574</v>
      </c>
      <c r="CQ193" t="s">
        <v>574</v>
      </c>
      <c r="CR193" t="s">
        <v>574</v>
      </c>
      <c r="CS193" t="s">
        <v>574</v>
      </c>
      <c r="CT193" t="s">
        <v>574</v>
      </c>
      <c r="CU193" t="s">
        <v>574</v>
      </c>
      <c r="CV193" t="s">
        <v>574</v>
      </c>
      <c r="CW193" t="s">
        <v>574</v>
      </c>
      <c r="CX193" t="s">
        <v>574</v>
      </c>
      <c r="CY193" t="s">
        <v>574</v>
      </c>
      <c r="CZ193" t="s">
        <v>574</v>
      </c>
      <c r="DA193" t="s">
        <v>574</v>
      </c>
      <c r="DB193" t="s">
        <v>574</v>
      </c>
      <c r="DC193" t="s">
        <v>574</v>
      </c>
      <c r="DD193">
        <v>0</v>
      </c>
      <c r="DE193" t="s">
        <v>970</v>
      </c>
      <c r="DF193">
        <v>0</v>
      </c>
      <c r="DG193" t="s">
        <v>970</v>
      </c>
      <c r="DH193">
        <v>0</v>
      </c>
      <c r="DI193" s="99">
        <v>0</v>
      </c>
      <c r="DJ193" s="99">
        <v>0</v>
      </c>
      <c r="DK193" s="99">
        <v>0</v>
      </c>
      <c r="DL193" s="99">
        <v>0</v>
      </c>
      <c r="DM193" s="99">
        <v>0</v>
      </c>
      <c r="DN193" s="99">
        <v>0</v>
      </c>
      <c r="DO193" s="99">
        <v>0</v>
      </c>
      <c r="DP193" s="99">
        <v>0</v>
      </c>
      <c r="DT193" s="100" t="s">
        <v>46</v>
      </c>
    </row>
    <row r="194" spans="1:124" x14ac:dyDescent="0.3">
      <c r="A194" s="92">
        <v>52020193</v>
      </c>
      <c r="B194">
        <v>2020193</v>
      </c>
      <c r="C194" t="s">
        <v>1720</v>
      </c>
      <c r="D194">
        <v>2183</v>
      </c>
      <c r="E194" t="s">
        <v>1721</v>
      </c>
      <c r="F194" t="s">
        <v>1722</v>
      </c>
      <c r="G194" t="s">
        <v>1375</v>
      </c>
      <c r="H194" t="s">
        <v>590</v>
      </c>
      <c r="I194" t="s">
        <v>954</v>
      </c>
      <c r="J194" t="s">
        <v>955</v>
      </c>
      <c r="K194">
        <v>1</v>
      </c>
      <c r="L194" t="s">
        <v>956</v>
      </c>
      <c r="M194" t="s">
        <v>957</v>
      </c>
      <c r="N194" t="s">
        <v>42</v>
      </c>
      <c r="O194" t="s">
        <v>566</v>
      </c>
      <c r="P194">
        <v>0</v>
      </c>
      <c r="Q194" t="s">
        <v>27</v>
      </c>
      <c r="R194" t="s">
        <v>45</v>
      </c>
      <c r="S194" s="93" t="s">
        <v>960</v>
      </c>
      <c r="T194" t="s">
        <v>961</v>
      </c>
      <c r="U194" s="93">
        <v>32866</v>
      </c>
      <c r="V194" t="s">
        <v>27</v>
      </c>
      <c r="W194" t="s">
        <v>45</v>
      </c>
      <c r="X194">
        <v>0</v>
      </c>
      <c r="Y194">
        <v>0</v>
      </c>
      <c r="Z194" s="93">
        <v>42620</v>
      </c>
      <c r="AA194">
        <v>1000</v>
      </c>
      <c r="AB194">
        <v>1000</v>
      </c>
      <c r="AC194">
        <v>0</v>
      </c>
      <c r="AD194" s="103" t="s">
        <v>27</v>
      </c>
      <c r="AE194">
        <v>0</v>
      </c>
      <c r="AF194">
        <v>0</v>
      </c>
      <c r="AG194">
        <v>2</v>
      </c>
      <c r="AH194">
        <v>2</v>
      </c>
      <c r="AI194">
        <v>0</v>
      </c>
      <c r="AJ194">
        <v>0</v>
      </c>
      <c r="AK194">
        <v>0</v>
      </c>
      <c r="AL194">
        <v>0</v>
      </c>
      <c r="AM194">
        <v>5</v>
      </c>
      <c r="AN194" s="97">
        <v>5017</v>
      </c>
      <c r="AO194" t="s">
        <v>40</v>
      </c>
      <c r="AP194" t="s">
        <v>28</v>
      </c>
      <c r="AQ194" t="s">
        <v>40</v>
      </c>
      <c r="AR194" s="101">
        <v>1600000</v>
      </c>
      <c r="AS194" t="s">
        <v>124</v>
      </c>
      <c r="AT194" t="s">
        <v>962</v>
      </c>
      <c r="AU194" t="s">
        <v>963</v>
      </c>
      <c r="AV194" t="s">
        <v>304</v>
      </c>
      <c r="AW194" t="s">
        <v>964</v>
      </c>
      <c r="AX194">
        <v>0</v>
      </c>
      <c r="AY194" t="s">
        <v>124</v>
      </c>
      <c r="AZ194" t="s">
        <v>962</v>
      </c>
      <c r="BA194" t="s">
        <v>965</v>
      </c>
      <c r="BB194" t="s">
        <v>966</v>
      </c>
      <c r="BC194" t="s">
        <v>28</v>
      </c>
      <c r="BD194" t="s">
        <v>40</v>
      </c>
      <c r="BE194" t="s">
        <v>28</v>
      </c>
      <c r="BF194" t="s">
        <v>40</v>
      </c>
      <c r="BG194" t="s">
        <v>28</v>
      </c>
      <c r="BH194" t="s">
        <v>40</v>
      </c>
      <c r="BI194" t="s">
        <v>28</v>
      </c>
      <c r="BJ194">
        <v>999</v>
      </c>
      <c r="BK194" t="s">
        <v>28</v>
      </c>
      <c r="BL194" t="s">
        <v>40</v>
      </c>
      <c r="BM194" t="s">
        <v>28</v>
      </c>
      <c r="BN194" t="s">
        <v>40</v>
      </c>
      <c r="BO194" t="s">
        <v>964</v>
      </c>
      <c r="BP194" t="s">
        <v>967</v>
      </c>
      <c r="BQ194" t="s">
        <v>28</v>
      </c>
      <c r="BR194" t="s">
        <v>40</v>
      </c>
      <c r="BS194" t="s">
        <v>28</v>
      </c>
      <c r="BT194" t="s">
        <v>40</v>
      </c>
      <c r="BU194" t="s">
        <v>28</v>
      </c>
      <c r="BV194" t="s">
        <v>40</v>
      </c>
      <c r="BW194" t="s">
        <v>28</v>
      </c>
      <c r="BX194" t="s">
        <v>40</v>
      </c>
      <c r="BY194" t="s">
        <v>28</v>
      </c>
      <c r="BZ194" t="s">
        <v>40</v>
      </c>
      <c r="CA194" t="s">
        <v>198</v>
      </c>
      <c r="CB194" t="s">
        <v>37</v>
      </c>
      <c r="CC194">
        <v>858</v>
      </c>
      <c r="CD194" t="s">
        <v>30</v>
      </c>
      <c r="CE194" t="s">
        <v>968</v>
      </c>
      <c r="CF194">
        <v>0</v>
      </c>
      <c r="CG194" t="s">
        <v>99</v>
      </c>
      <c r="CH194">
        <v>1</v>
      </c>
      <c r="CI194" s="99">
        <v>2600.91</v>
      </c>
      <c r="CJ194" s="93">
        <v>42620</v>
      </c>
      <c r="CK194" s="99">
        <v>2600.91</v>
      </c>
      <c r="CL194" t="s">
        <v>574</v>
      </c>
      <c r="CM194" t="s">
        <v>574</v>
      </c>
      <c r="CN194" t="s">
        <v>574</v>
      </c>
      <c r="CO194" t="s">
        <v>574</v>
      </c>
      <c r="CP194" t="s">
        <v>574</v>
      </c>
      <c r="CQ194" t="s">
        <v>574</v>
      </c>
      <c r="CR194" t="s">
        <v>574</v>
      </c>
      <c r="CS194" t="s">
        <v>574</v>
      </c>
      <c r="CT194" t="s">
        <v>574</v>
      </c>
      <c r="CU194" t="s">
        <v>574</v>
      </c>
      <c r="CV194" t="s">
        <v>574</v>
      </c>
      <c r="CW194" t="s">
        <v>574</v>
      </c>
      <c r="CX194" t="s">
        <v>574</v>
      </c>
      <c r="CY194" t="s">
        <v>574</v>
      </c>
      <c r="CZ194" t="s">
        <v>574</v>
      </c>
      <c r="DA194" t="s">
        <v>574</v>
      </c>
      <c r="DB194" t="s">
        <v>574</v>
      </c>
      <c r="DC194" t="s">
        <v>574</v>
      </c>
      <c r="DD194">
        <v>0</v>
      </c>
      <c r="DE194" t="s">
        <v>970</v>
      </c>
      <c r="DF194">
        <v>0</v>
      </c>
      <c r="DG194" t="s">
        <v>970</v>
      </c>
      <c r="DH194">
        <v>0</v>
      </c>
      <c r="DI194" s="99">
        <v>0</v>
      </c>
      <c r="DJ194" s="99">
        <v>0</v>
      </c>
      <c r="DK194" s="99">
        <v>0</v>
      </c>
      <c r="DL194" s="99">
        <v>0</v>
      </c>
      <c r="DM194" s="99">
        <v>0</v>
      </c>
      <c r="DN194" s="99">
        <v>0</v>
      </c>
      <c r="DO194" s="99">
        <v>0</v>
      </c>
      <c r="DP194" s="99">
        <v>0</v>
      </c>
      <c r="DT194" s="100" t="s">
        <v>46</v>
      </c>
    </row>
    <row r="195" spans="1:124" x14ac:dyDescent="0.3">
      <c r="A195" s="92">
        <v>52020194</v>
      </c>
      <c r="B195">
        <v>2020194</v>
      </c>
      <c r="C195" t="s">
        <v>1723</v>
      </c>
      <c r="D195">
        <v>2882</v>
      </c>
      <c r="E195" t="s">
        <v>1724</v>
      </c>
      <c r="F195" t="s">
        <v>1725</v>
      </c>
      <c r="G195" t="s">
        <v>1726</v>
      </c>
      <c r="H195" t="s">
        <v>590</v>
      </c>
      <c r="I195" t="s">
        <v>954</v>
      </c>
      <c r="J195" t="s">
        <v>955</v>
      </c>
      <c r="K195">
        <v>1</v>
      </c>
      <c r="L195" t="s">
        <v>956</v>
      </c>
      <c r="M195" t="s">
        <v>957</v>
      </c>
      <c r="N195" t="s">
        <v>958</v>
      </c>
      <c r="O195" t="s">
        <v>959</v>
      </c>
      <c r="P195">
        <v>0</v>
      </c>
      <c r="Q195" t="s">
        <v>27</v>
      </c>
      <c r="R195" t="s">
        <v>45</v>
      </c>
      <c r="S195" s="93" t="s">
        <v>960</v>
      </c>
      <c r="T195" t="s">
        <v>961</v>
      </c>
      <c r="U195" s="93">
        <v>15302</v>
      </c>
      <c r="V195" t="s">
        <v>25</v>
      </c>
      <c r="W195" t="s">
        <v>46</v>
      </c>
      <c r="X195">
        <v>0</v>
      </c>
      <c r="Y195">
        <v>0</v>
      </c>
      <c r="Z195" s="93">
        <v>44894</v>
      </c>
      <c r="AA195">
        <v>1000</v>
      </c>
      <c r="AB195">
        <v>1000</v>
      </c>
      <c r="AC195">
        <v>0</v>
      </c>
      <c r="AD195" s="103" t="s">
        <v>27</v>
      </c>
      <c r="AE195">
        <v>0</v>
      </c>
      <c r="AF195">
        <v>0</v>
      </c>
      <c r="AG195">
        <v>2</v>
      </c>
      <c r="AH195">
        <v>2</v>
      </c>
      <c r="AI195">
        <v>0</v>
      </c>
      <c r="AJ195">
        <v>0</v>
      </c>
      <c r="AK195">
        <v>0</v>
      </c>
      <c r="AL195">
        <v>0</v>
      </c>
      <c r="AM195">
        <v>5</v>
      </c>
      <c r="AN195" s="97">
        <v>5090</v>
      </c>
      <c r="AO195" t="s">
        <v>40</v>
      </c>
      <c r="AP195" t="s">
        <v>28</v>
      </c>
      <c r="AQ195" t="s">
        <v>40</v>
      </c>
      <c r="AR195" s="101">
        <v>800000</v>
      </c>
      <c r="AS195" t="s">
        <v>124</v>
      </c>
      <c r="AT195" t="s">
        <v>962</v>
      </c>
      <c r="AU195" t="s">
        <v>963</v>
      </c>
      <c r="AV195" t="s">
        <v>304</v>
      </c>
      <c r="AW195" t="s">
        <v>964</v>
      </c>
      <c r="AX195">
        <v>0</v>
      </c>
      <c r="AY195" t="s">
        <v>1073</v>
      </c>
      <c r="AZ195" t="s">
        <v>1074</v>
      </c>
      <c r="BA195" t="s">
        <v>965</v>
      </c>
      <c r="BB195" t="s">
        <v>966</v>
      </c>
      <c r="BC195" t="s">
        <v>28</v>
      </c>
      <c r="BD195" t="s">
        <v>40</v>
      </c>
      <c r="BE195" t="s">
        <v>28</v>
      </c>
      <c r="BF195" t="s">
        <v>40</v>
      </c>
      <c r="BG195" t="s">
        <v>28</v>
      </c>
      <c r="BH195" t="s">
        <v>40</v>
      </c>
      <c r="BI195" t="s">
        <v>28</v>
      </c>
      <c r="BJ195">
        <v>999</v>
      </c>
      <c r="BK195" t="s">
        <v>28</v>
      </c>
      <c r="BL195" t="s">
        <v>40</v>
      </c>
      <c r="BM195" t="s">
        <v>28</v>
      </c>
      <c r="BN195" t="s">
        <v>40</v>
      </c>
      <c r="BO195" t="s">
        <v>964</v>
      </c>
      <c r="BP195" t="s">
        <v>967</v>
      </c>
      <c r="BQ195" t="s">
        <v>28</v>
      </c>
      <c r="BR195" t="s">
        <v>40</v>
      </c>
      <c r="BS195" t="s">
        <v>28</v>
      </c>
      <c r="BT195" t="s">
        <v>40</v>
      </c>
      <c r="BU195" t="s">
        <v>28</v>
      </c>
      <c r="BV195" t="s">
        <v>40</v>
      </c>
      <c r="BW195" t="s">
        <v>28</v>
      </c>
      <c r="BX195" t="s">
        <v>40</v>
      </c>
      <c r="BY195" t="s">
        <v>28</v>
      </c>
      <c r="BZ195" t="s">
        <v>40</v>
      </c>
      <c r="CA195" t="s">
        <v>198</v>
      </c>
      <c r="CB195" t="s">
        <v>37</v>
      </c>
      <c r="CC195">
        <v>894</v>
      </c>
      <c r="CD195" t="s">
        <v>30</v>
      </c>
      <c r="CE195" t="s">
        <v>968</v>
      </c>
      <c r="CF195">
        <v>0</v>
      </c>
      <c r="CG195" t="s">
        <v>99</v>
      </c>
      <c r="CH195">
        <v>1</v>
      </c>
      <c r="CI195" s="99">
        <v>1720</v>
      </c>
      <c r="CJ195" s="93">
        <v>44894</v>
      </c>
      <c r="CK195" s="99">
        <v>1720</v>
      </c>
      <c r="CL195" t="s">
        <v>574</v>
      </c>
      <c r="CM195" t="s">
        <v>574</v>
      </c>
      <c r="CN195" t="s">
        <v>574</v>
      </c>
      <c r="CO195" t="s">
        <v>574</v>
      </c>
      <c r="CP195" t="s">
        <v>574</v>
      </c>
      <c r="CQ195" t="s">
        <v>574</v>
      </c>
      <c r="CR195" t="s">
        <v>574</v>
      </c>
      <c r="CS195" t="s">
        <v>574</v>
      </c>
      <c r="CT195" t="s">
        <v>574</v>
      </c>
      <c r="CU195" t="s">
        <v>574</v>
      </c>
      <c r="CV195" t="s">
        <v>574</v>
      </c>
      <c r="CW195" t="s">
        <v>574</v>
      </c>
      <c r="CX195" t="s">
        <v>574</v>
      </c>
      <c r="CY195" t="s">
        <v>574</v>
      </c>
      <c r="CZ195" t="s">
        <v>574</v>
      </c>
      <c r="DA195" t="s">
        <v>574</v>
      </c>
      <c r="DB195" t="s">
        <v>574</v>
      </c>
      <c r="DC195" t="s">
        <v>574</v>
      </c>
      <c r="DD195">
        <v>0</v>
      </c>
      <c r="DE195" t="s">
        <v>970</v>
      </c>
      <c r="DF195">
        <v>0</v>
      </c>
      <c r="DG195" t="s">
        <v>970</v>
      </c>
      <c r="DH195">
        <v>0</v>
      </c>
      <c r="DI195" s="99">
        <v>0</v>
      </c>
      <c r="DJ195" s="99">
        <v>0</v>
      </c>
      <c r="DK195" s="99">
        <v>0</v>
      </c>
      <c r="DL195" s="99">
        <v>0</v>
      </c>
      <c r="DM195" s="99">
        <v>0</v>
      </c>
      <c r="DN195" s="99">
        <v>0</v>
      </c>
      <c r="DO195" s="99">
        <v>0</v>
      </c>
      <c r="DP195" s="99">
        <v>0</v>
      </c>
      <c r="DT195" s="100" t="s">
        <v>46</v>
      </c>
    </row>
    <row r="196" spans="1:124" x14ac:dyDescent="0.3">
      <c r="A196" s="92">
        <v>52020195</v>
      </c>
      <c r="B196">
        <v>2020195</v>
      </c>
      <c r="C196" t="s">
        <v>1727</v>
      </c>
      <c r="D196">
        <v>2822</v>
      </c>
      <c r="E196" t="s">
        <v>1728</v>
      </c>
      <c r="F196" t="s">
        <v>1729</v>
      </c>
      <c r="G196" t="s">
        <v>1730</v>
      </c>
      <c r="H196" t="s">
        <v>590</v>
      </c>
      <c r="I196" t="s">
        <v>954</v>
      </c>
      <c r="J196" t="s">
        <v>955</v>
      </c>
      <c r="K196">
        <v>1</v>
      </c>
      <c r="L196" t="s">
        <v>956</v>
      </c>
      <c r="M196" t="s">
        <v>957</v>
      </c>
      <c r="N196" t="s">
        <v>958</v>
      </c>
      <c r="O196" t="s">
        <v>959</v>
      </c>
      <c r="P196">
        <v>0</v>
      </c>
      <c r="Q196" t="s">
        <v>27</v>
      </c>
      <c r="R196" t="s">
        <v>45</v>
      </c>
      <c r="S196" s="93" t="s">
        <v>960</v>
      </c>
      <c r="T196" t="s">
        <v>961</v>
      </c>
      <c r="U196" s="93">
        <v>17413</v>
      </c>
      <c r="V196" t="s">
        <v>25</v>
      </c>
      <c r="W196" t="s">
        <v>46</v>
      </c>
      <c r="X196">
        <v>0</v>
      </c>
      <c r="Y196">
        <v>0</v>
      </c>
      <c r="Z196" s="93">
        <v>43180</v>
      </c>
      <c r="AA196">
        <v>1000</v>
      </c>
      <c r="AB196">
        <v>1000</v>
      </c>
      <c r="AC196">
        <v>0</v>
      </c>
      <c r="AD196" s="103">
        <v>1000</v>
      </c>
      <c r="AE196">
        <v>1000</v>
      </c>
      <c r="AF196">
        <v>0</v>
      </c>
      <c r="AG196">
        <v>2</v>
      </c>
      <c r="AH196">
        <v>2</v>
      </c>
      <c r="AI196">
        <v>1</v>
      </c>
      <c r="AJ196">
        <v>1</v>
      </c>
      <c r="AK196">
        <v>0</v>
      </c>
      <c r="AL196">
        <v>2</v>
      </c>
      <c r="AM196">
        <v>5</v>
      </c>
      <c r="AN196" s="97">
        <v>728</v>
      </c>
      <c r="AO196" t="s">
        <v>40</v>
      </c>
      <c r="AP196" t="s">
        <v>28</v>
      </c>
      <c r="AQ196" t="s">
        <v>40</v>
      </c>
      <c r="AR196" s="101">
        <v>1700000</v>
      </c>
      <c r="AS196" t="s">
        <v>124</v>
      </c>
      <c r="AT196" t="s">
        <v>962</v>
      </c>
      <c r="AU196" t="s">
        <v>963</v>
      </c>
      <c r="AV196" t="s">
        <v>304</v>
      </c>
      <c r="AW196" t="s">
        <v>964</v>
      </c>
      <c r="AX196">
        <v>0</v>
      </c>
      <c r="AY196" t="s">
        <v>126</v>
      </c>
      <c r="AZ196" t="s">
        <v>1079</v>
      </c>
      <c r="BA196" t="s">
        <v>1098</v>
      </c>
      <c r="BB196" t="s">
        <v>1099</v>
      </c>
      <c r="BC196" t="s">
        <v>28</v>
      </c>
      <c r="BD196" t="s">
        <v>40</v>
      </c>
      <c r="BE196" t="s">
        <v>28</v>
      </c>
      <c r="BF196" t="s">
        <v>40</v>
      </c>
      <c r="BG196" t="s">
        <v>28</v>
      </c>
      <c r="BH196" t="s">
        <v>40</v>
      </c>
      <c r="BI196" t="s">
        <v>28</v>
      </c>
      <c r="BJ196">
        <v>999</v>
      </c>
      <c r="BK196" t="s">
        <v>28</v>
      </c>
      <c r="BL196" t="s">
        <v>40</v>
      </c>
      <c r="BM196" t="s">
        <v>28</v>
      </c>
      <c r="BN196" t="s">
        <v>40</v>
      </c>
      <c r="BO196" t="s">
        <v>964</v>
      </c>
      <c r="BP196" t="s">
        <v>967</v>
      </c>
      <c r="BQ196" t="s">
        <v>28</v>
      </c>
      <c r="BR196" t="s">
        <v>40</v>
      </c>
      <c r="BS196" t="s">
        <v>28</v>
      </c>
      <c r="BT196" t="s">
        <v>40</v>
      </c>
      <c r="BU196" t="s">
        <v>28</v>
      </c>
      <c r="BV196" t="s">
        <v>40</v>
      </c>
      <c r="BW196" t="s">
        <v>28</v>
      </c>
      <c r="BX196" t="s">
        <v>40</v>
      </c>
      <c r="BY196" t="s">
        <v>28</v>
      </c>
      <c r="BZ196" t="s">
        <v>40</v>
      </c>
      <c r="CA196" t="s">
        <v>198</v>
      </c>
      <c r="CB196" t="s">
        <v>37</v>
      </c>
      <c r="CC196">
        <v>910</v>
      </c>
      <c r="CD196" t="s">
        <v>30</v>
      </c>
      <c r="CE196" t="s">
        <v>968</v>
      </c>
      <c r="CF196">
        <v>0</v>
      </c>
      <c r="CG196" t="s">
        <v>99</v>
      </c>
      <c r="CH196">
        <v>1</v>
      </c>
      <c r="CI196" s="99">
        <v>2254.5500000000002</v>
      </c>
      <c r="CJ196" s="93">
        <v>43180</v>
      </c>
      <c r="CK196" s="99">
        <v>2254.5500000000002</v>
      </c>
      <c r="CL196" t="s">
        <v>574</v>
      </c>
      <c r="CM196" t="s">
        <v>574</v>
      </c>
      <c r="CN196" t="s">
        <v>574</v>
      </c>
      <c r="CO196" t="s">
        <v>574</v>
      </c>
      <c r="CP196" t="s">
        <v>574</v>
      </c>
      <c r="CQ196" t="s">
        <v>574</v>
      </c>
      <c r="CR196" t="s">
        <v>969</v>
      </c>
      <c r="CS196" t="s">
        <v>924</v>
      </c>
      <c r="CT196" t="s">
        <v>574</v>
      </c>
      <c r="CU196" t="s">
        <v>574</v>
      </c>
      <c r="CV196" t="s">
        <v>574</v>
      </c>
      <c r="CW196" t="s">
        <v>574</v>
      </c>
      <c r="CX196" t="s">
        <v>574</v>
      </c>
      <c r="CY196" t="s">
        <v>574</v>
      </c>
      <c r="CZ196" t="s">
        <v>574</v>
      </c>
      <c r="DA196" t="s">
        <v>574</v>
      </c>
      <c r="DB196" t="s">
        <v>574</v>
      </c>
      <c r="DC196" t="s">
        <v>574</v>
      </c>
      <c r="DD196">
        <v>0</v>
      </c>
      <c r="DE196" t="s">
        <v>970</v>
      </c>
      <c r="DF196">
        <v>0</v>
      </c>
      <c r="DG196" t="s">
        <v>970</v>
      </c>
      <c r="DH196">
        <v>0</v>
      </c>
      <c r="DI196" s="99">
        <v>250</v>
      </c>
      <c r="DJ196" s="99">
        <v>0</v>
      </c>
      <c r="DK196" s="99">
        <v>0</v>
      </c>
      <c r="DL196" s="99">
        <v>0</v>
      </c>
      <c r="DM196" s="99">
        <v>0</v>
      </c>
      <c r="DN196" s="99">
        <v>0</v>
      </c>
      <c r="DO196" s="99">
        <v>0</v>
      </c>
      <c r="DP196" s="99">
        <v>0</v>
      </c>
      <c r="DT196" s="100" t="s">
        <v>46</v>
      </c>
    </row>
    <row r="197" spans="1:124" x14ac:dyDescent="0.3">
      <c r="A197" s="92">
        <v>52020196</v>
      </c>
      <c r="B197">
        <v>2020196</v>
      </c>
      <c r="C197" t="s">
        <v>1731</v>
      </c>
      <c r="D197">
        <v>2935</v>
      </c>
      <c r="E197" t="s">
        <v>1732</v>
      </c>
      <c r="F197" t="s">
        <v>1733</v>
      </c>
      <c r="G197" t="s">
        <v>1734</v>
      </c>
      <c r="H197" t="s">
        <v>590</v>
      </c>
      <c r="I197" t="s">
        <v>954</v>
      </c>
      <c r="J197" t="s">
        <v>955</v>
      </c>
      <c r="K197">
        <v>1</v>
      </c>
      <c r="L197" t="s">
        <v>956</v>
      </c>
      <c r="M197" t="s">
        <v>957</v>
      </c>
      <c r="N197" t="s">
        <v>958</v>
      </c>
      <c r="O197" t="s">
        <v>959</v>
      </c>
      <c r="P197">
        <v>0</v>
      </c>
      <c r="Q197" t="s">
        <v>27</v>
      </c>
      <c r="R197" t="s">
        <v>45</v>
      </c>
      <c r="S197" s="93" t="s">
        <v>960</v>
      </c>
      <c r="T197" t="s">
        <v>961</v>
      </c>
      <c r="U197" s="93">
        <v>30727</v>
      </c>
      <c r="V197" t="s">
        <v>27</v>
      </c>
      <c r="W197" t="s">
        <v>45</v>
      </c>
      <c r="X197">
        <v>0</v>
      </c>
      <c r="Y197">
        <v>0</v>
      </c>
      <c r="Z197" s="93">
        <v>42528</v>
      </c>
      <c r="AA197">
        <v>1000</v>
      </c>
      <c r="AB197">
        <v>1000</v>
      </c>
      <c r="AC197">
        <v>0</v>
      </c>
      <c r="AD197" s="103">
        <v>2000</v>
      </c>
      <c r="AE197">
        <v>2000</v>
      </c>
      <c r="AF197">
        <v>0</v>
      </c>
      <c r="AG197">
        <v>1</v>
      </c>
      <c r="AH197">
        <v>1</v>
      </c>
      <c r="AI197">
        <v>0</v>
      </c>
      <c r="AJ197">
        <v>0</v>
      </c>
      <c r="AK197">
        <v>0</v>
      </c>
      <c r="AL197">
        <v>1</v>
      </c>
      <c r="AM197">
        <v>5</v>
      </c>
      <c r="AN197" s="97">
        <v>328</v>
      </c>
      <c r="AO197" t="s">
        <v>40</v>
      </c>
      <c r="AP197" t="s">
        <v>28</v>
      </c>
      <c r="AQ197" t="s">
        <v>40</v>
      </c>
      <c r="AR197" s="101">
        <v>1000000</v>
      </c>
      <c r="AS197" t="s">
        <v>151</v>
      </c>
      <c r="AT197" t="s">
        <v>1040</v>
      </c>
      <c r="AU197" t="s">
        <v>963</v>
      </c>
      <c r="AV197" t="s">
        <v>304</v>
      </c>
      <c r="AW197" t="s">
        <v>964</v>
      </c>
      <c r="AX197">
        <v>0</v>
      </c>
      <c r="AY197" t="s">
        <v>124</v>
      </c>
      <c r="AZ197" t="s">
        <v>962</v>
      </c>
      <c r="BA197" t="s">
        <v>1098</v>
      </c>
      <c r="BB197" t="s">
        <v>1099</v>
      </c>
      <c r="BC197" t="s">
        <v>28</v>
      </c>
      <c r="BD197" t="s">
        <v>40</v>
      </c>
      <c r="BE197" t="s">
        <v>28</v>
      </c>
      <c r="BF197" t="s">
        <v>40</v>
      </c>
      <c r="BG197" t="s">
        <v>28</v>
      </c>
      <c r="BH197" t="s">
        <v>40</v>
      </c>
      <c r="BI197" t="s">
        <v>28</v>
      </c>
      <c r="BJ197">
        <v>999</v>
      </c>
      <c r="BK197" t="s">
        <v>28</v>
      </c>
      <c r="BL197" t="s">
        <v>40</v>
      </c>
      <c r="BM197" t="s">
        <v>28</v>
      </c>
      <c r="BN197" t="s">
        <v>40</v>
      </c>
      <c r="BO197" t="s">
        <v>964</v>
      </c>
      <c r="BP197" t="s">
        <v>967</v>
      </c>
      <c r="BQ197" t="s">
        <v>28</v>
      </c>
      <c r="BR197" t="s">
        <v>40</v>
      </c>
      <c r="BS197" t="s">
        <v>28</v>
      </c>
      <c r="BT197" t="s">
        <v>40</v>
      </c>
      <c r="BU197" t="s">
        <v>28</v>
      </c>
      <c r="BV197" t="s">
        <v>40</v>
      </c>
      <c r="BW197" t="s">
        <v>28</v>
      </c>
      <c r="BX197" t="s">
        <v>40</v>
      </c>
      <c r="BY197" t="s">
        <v>28</v>
      </c>
      <c r="BZ197" t="s">
        <v>40</v>
      </c>
      <c r="CA197" t="s">
        <v>198</v>
      </c>
      <c r="CB197" t="s">
        <v>37</v>
      </c>
      <c r="CC197">
        <v>888</v>
      </c>
      <c r="CD197" t="s">
        <v>30</v>
      </c>
      <c r="CE197" t="s">
        <v>968</v>
      </c>
      <c r="CF197">
        <v>0</v>
      </c>
      <c r="CG197" t="s">
        <v>99</v>
      </c>
      <c r="CH197">
        <v>1</v>
      </c>
      <c r="CI197" s="99">
        <v>530</v>
      </c>
      <c r="CJ197" s="93">
        <v>42528</v>
      </c>
      <c r="CK197" s="99">
        <v>530</v>
      </c>
      <c r="CL197" t="s">
        <v>574</v>
      </c>
      <c r="CM197" t="s">
        <v>574</v>
      </c>
      <c r="CN197" t="s">
        <v>53</v>
      </c>
      <c r="CO197" t="s">
        <v>920</v>
      </c>
      <c r="CP197" t="s">
        <v>574</v>
      </c>
      <c r="CQ197" t="s">
        <v>574</v>
      </c>
      <c r="CR197" t="s">
        <v>574</v>
      </c>
      <c r="CS197" t="s">
        <v>574</v>
      </c>
      <c r="CT197" t="s">
        <v>574</v>
      </c>
      <c r="CU197" t="s">
        <v>574</v>
      </c>
      <c r="CV197" t="s">
        <v>828</v>
      </c>
      <c r="CW197" t="s">
        <v>928</v>
      </c>
      <c r="CX197" t="s">
        <v>574</v>
      </c>
      <c r="CY197" t="s">
        <v>574</v>
      </c>
      <c r="CZ197" t="s">
        <v>574</v>
      </c>
      <c r="DA197" t="s">
        <v>574</v>
      </c>
      <c r="DB197" t="s">
        <v>574</v>
      </c>
      <c r="DC197" t="s">
        <v>574</v>
      </c>
      <c r="DD197">
        <v>0</v>
      </c>
      <c r="DE197">
        <v>10000</v>
      </c>
      <c r="DF197">
        <v>10000</v>
      </c>
      <c r="DG197" t="s">
        <v>970</v>
      </c>
      <c r="DH197">
        <v>0</v>
      </c>
      <c r="DI197" s="99">
        <v>0</v>
      </c>
      <c r="DJ197" s="99">
        <v>0</v>
      </c>
      <c r="DK197" s="99">
        <v>0</v>
      </c>
      <c r="DL197" s="99">
        <v>100</v>
      </c>
      <c r="DM197" s="99">
        <v>0</v>
      </c>
      <c r="DN197" s="99">
        <v>150</v>
      </c>
      <c r="DO197" s="99">
        <v>0</v>
      </c>
      <c r="DP197" s="99">
        <v>0</v>
      </c>
      <c r="DT197" s="100" t="s">
        <v>46</v>
      </c>
    </row>
    <row r="198" spans="1:124" x14ac:dyDescent="0.3">
      <c r="A198" s="92">
        <v>52020197</v>
      </c>
      <c r="B198">
        <v>2020197</v>
      </c>
      <c r="C198" t="s">
        <v>1735</v>
      </c>
      <c r="D198">
        <v>2480</v>
      </c>
      <c r="E198" t="s">
        <v>1736</v>
      </c>
      <c r="F198" t="s">
        <v>1737</v>
      </c>
      <c r="G198" t="s">
        <v>1738</v>
      </c>
      <c r="H198" t="s">
        <v>590</v>
      </c>
      <c r="I198" t="s">
        <v>954</v>
      </c>
      <c r="J198" t="s">
        <v>955</v>
      </c>
      <c r="K198">
        <v>1</v>
      </c>
      <c r="L198" t="s">
        <v>956</v>
      </c>
      <c r="M198" t="s">
        <v>957</v>
      </c>
      <c r="N198" t="s">
        <v>958</v>
      </c>
      <c r="O198" t="s">
        <v>959</v>
      </c>
      <c r="P198">
        <v>0</v>
      </c>
      <c r="Q198" t="s">
        <v>27</v>
      </c>
      <c r="R198" t="s">
        <v>45</v>
      </c>
      <c r="S198" s="93" t="s">
        <v>960</v>
      </c>
      <c r="T198" t="s">
        <v>961</v>
      </c>
      <c r="U198" s="93">
        <v>35252</v>
      </c>
      <c r="V198" t="s">
        <v>27</v>
      </c>
      <c r="W198" t="s">
        <v>45</v>
      </c>
      <c r="X198">
        <v>0</v>
      </c>
      <c r="Y198">
        <v>0</v>
      </c>
      <c r="Z198" s="93">
        <v>43097</v>
      </c>
      <c r="AA198" t="s">
        <v>975</v>
      </c>
      <c r="AB198">
        <v>0</v>
      </c>
      <c r="AC198">
        <v>0</v>
      </c>
      <c r="AD198" s="103">
        <v>3000</v>
      </c>
      <c r="AE198">
        <v>3000</v>
      </c>
      <c r="AF198">
        <v>0</v>
      </c>
      <c r="AG198">
        <v>1</v>
      </c>
      <c r="AH198">
        <v>1</v>
      </c>
      <c r="AI198">
        <v>1</v>
      </c>
      <c r="AJ198">
        <v>1</v>
      </c>
      <c r="AK198">
        <v>0</v>
      </c>
      <c r="AL198">
        <v>0</v>
      </c>
      <c r="AM198">
        <v>5</v>
      </c>
      <c r="AN198" s="97">
        <v>718</v>
      </c>
      <c r="AO198" t="s">
        <v>40</v>
      </c>
      <c r="AP198" t="s">
        <v>28</v>
      </c>
      <c r="AQ198" t="s">
        <v>40</v>
      </c>
      <c r="AR198" s="101">
        <v>1000000</v>
      </c>
      <c r="AS198" t="s">
        <v>119</v>
      </c>
      <c r="AT198" t="s">
        <v>1045</v>
      </c>
      <c r="AU198" t="s">
        <v>963</v>
      </c>
      <c r="AV198" t="s">
        <v>304</v>
      </c>
      <c r="AW198" t="s">
        <v>964</v>
      </c>
      <c r="AX198">
        <v>0</v>
      </c>
      <c r="AY198" t="s">
        <v>124</v>
      </c>
      <c r="AZ198" t="s">
        <v>962</v>
      </c>
      <c r="BA198" t="s">
        <v>965</v>
      </c>
      <c r="BB198" t="s">
        <v>966</v>
      </c>
      <c r="BC198" t="s">
        <v>28</v>
      </c>
      <c r="BD198" t="s">
        <v>40</v>
      </c>
      <c r="BE198" t="s">
        <v>28</v>
      </c>
      <c r="BF198" t="s">
        <v>40</v>
      </c>
      <c r="BG198" t="s">
        <v>28</v>
      </c>
      <c r="BH198" t="s">
        <v>40</v>
      </c>
      <c r="BI198" t="s">
        <v>28</v>
      </c>
      <c r="BJ198">
        <v>999</v>
      </c>
      <c r="BK198" t="s">
        <v>28</v>
      </c>
      <c r="BL198" t="s">
        <v>40</v>
      </c>
      <c r="BM198" t="s">
        <v>28</v>
      </c>
      <c r="BN198" t="s">
        <v>40</v>
      </c>
      <c r="BO198" t="s">
        <v>964</v>
      </c>
      <c r="BP198" t="s">
        <v>967</v>
      </c>
      <c r="BQ198" t="s">
        <v>28</v>
      </c>
      <c r="BR198" t="s">
        <v>40</v>
      </c>
      <c r="BS198" t="s">
        <v>28</v>
      </c>
      <c r="BT198" t="s">
        <v>40</v>
      </c>
      <c r="BU198" t="s">
        <v>28</v>
      </c>
      <c r="BV198" t="s">
        <v>40</v>
      </c>
      <c r="BW198" t="s">
        <v>28</v>
      </c>
      <c r="BX198" t="s">
        <v>40</v>
      </c>
      <c r="BY198" t="s">
        <v>28</v>
      </c>
      <c r="BZ198" t="s">
        <v>40</v>
      </c>
      <c r="CA198" t="s">
        <v>198</v>
      </c>
      <c r="CB198" t="s">
        <v>37</v>
      </c>
      <c r="CC198">
        <v>876</v>
      </c>
      <c r="CD198" t="s">
        <v>30</v>
      </c>
      <c r="CE198" t="s">
        <v>968</v>
      </c>
      <c r="CF198">
        <v>0</v>
      </c>
      <c r="CG198" t="s">
        <v>99</v>
      </c>
      <c r="CH198">
        <v>1</v>
      </c>
      <c r="CI198" s="99">
        <v>2499.09</v>
      </c>
      <c r="CJ198" s="93">
        <v>43097</v>
      </c>
      <c r="CK198" s="99">
        <v>2499.09</v>
      </c>
      <c r="CL198" t="s">
        <v>574</v>
      </c>
      <c r="CM198" t="s">
        <v>574</v>
      </c>
      <c r="CN198" t="s">
        <v>574</v>
      </c>
      <c r="CO198" t="s">
        <v>574</v>
      </c>
      <c r="CP198" t="s">
        <v>574</v>
      </c>
      <c r="CQ198" t="s">
        <v>574</v>
      </c>
      <c r="CR198" t="s">
        <v>574</v>
      </c>
      <c r="CS198" t="s">
        <v>574</v>
      </c>
      <c r="CT198" t="s">
        <v>574</v>
      </c>
      <c r="CU198" t="s">
        <v>574</v>
      </c>
      <c r="CV198" t="s">
        <v>574</v>
      </c>
      <c r="CW198" t="s">
        <v>574</v>
      </c>
      <c r="CX198" t="s">
        <v>574</v>
      </c>
      <c r="CY198" t="s">
        <v>574</v>
      </c>
      <c r="CZ198" t="s">
        <v>574</v>
      </c>
      <c r="DA198" t="s">
        <v>574</v>
      </c>
      <c r="DB198" t="s">
        <v>574</v>
      </c>
      <c r="DC198" t="s">
        <v>574</v>
      </c>
      <c r="DD198">
        <v>0</v>
      </c>
      <c r="DE198" t="s">
        <v>970</v>
      </c>
      <c r="DF198">
        <v>0</v>
      </c>
      <c r="DG198" t="s">
        <v>970</v>
      </c>
      <c r="DH198">
        <v>0</v>
      </c>
      <c r="DI198" s="99">
        <v>0</v>
      </c>
      <c r="DJ198" s="99">
        <v>0</v>
      </c>
      <c r="DK198" s="99">
        <v>0</v>
      </c>
      <c r="DL198" s="99">
        <v>0</v>
      </c>
      <c r="DM198" s="99">
        <v>0</v>
      </c>
      <c r="DN198" s="99">
        <v>0</v>
      </c>
      <c r="DO198" s="99">
        <v>0</v>
      </c>
      <c r="DP198" s="99">
        <v>0</v>
      </c>
      <c r="DT198" s="100" t="s">
        <v>46</v>
      </c>
    </row>
    <row r="199" spans="1:124" x14ac:dyDescent="0.3">
      <c r="A199" s="92">
        <v>52020198</v>
      </c>
      <c r="B199">
        <v>2020198</v>
      </c>
      <c r="C199" t="s">
        <v>1739</v>
      </c>
      <c r="D199">
        <v>3041</v>
      </c>
      <c r="E199" t="s">
        <v>1740</v>
      </c>
      <c r="F199" t="s">
        <v>1741</v>
      </c>
      <c r="G199" t="s">
        <v>1742</v>
      </c>
      <c r="H199" t="s">
        <v>590</v>
      </c>
      <c r="I199" t="s">
        <v>954</v>
      </c>
      <c r="J199" t="s">
        <v>955</v>
      </c>
      <c r="K199">
        <v>1</v>
      </c>
      <c r="L199" t="s">
        <v>956</v>
      </c>
      <c r="M199" t="s">
        <v>957</v>
      </c>
      <c r="N199" t="s">
        <v>42</v>
      </c>
      <c r="O199" t="s">
        <v>566</v>
      </c>
      <c r="P199">
        <v>0</v>
      </c>
      <c r="Q199" t="s">
        <v>27</v>
      </c>
      <c r="R199" t="s">
        <v>45</v>
      </c>
      <c r="S199" s="93" t="s">
        <v>960</v>
      </c>
      <c r="T199" t="s">
        <v>961</v>
      </c>
      <c r="U199" s="93">
        <v>35751</v>
      </c>
      <c r="V199" t="s">
        <v>27</v>
      </c>
      <c r="W199" t="s">
        <v>45</v>
      </c>
      <c r="X199">
        <v>0</v>
      </c>
      <c r="Y199">
        <v>0</v>
      </c>
      <c r="Z199" s="93">
        <v>41472</v>
      </c>
      <c r="AA199" t="s">
        <v>975</v>
      </c>
      <c r="AB199">
        <v>0</v>
      </c>
      <c r="AC199">
        <v>0</v>
      </c>
      <c r="AD199" s="103" t="s">
        <v>27</v>
      </c>
      <c r="AE199">
        <v>0</v>
      </c>
      <c r="AF199">
        <v>0</v>
      </c>
      <c r="AG199">
        <v>1</v>
      </c>
      <c r="AH199">
        <v>1</v>
      </c>
      <c r="AI199">
        <v>1</v>
      </c>
      <c r="AJ199">
        <v>1</v>
      </c>
      <c r="AK199">
        <v>0</v>
      </c>
      <c r="AL199">
        <v>0</v>
      </c>
      <c r="AM199">
        <v>5</v>
      </c>
      <c r="AN199" s="97">
        <v>793</v>
      </c>
      <c r="AO199" t="s">
        <v>40</v>
      </c>
      <c r="AP199" t="s">
        <v>28</v>
      </c>
      <c r="AQ199" t="s">
        <v>40</v>
      </c>
      <c r="AR199" s="101">
        <v>2600000</v>
      </c>
      <c r="AS199" t="s">
        <v>1050</v>
      </c>
      <c r="AT199" t="s">
        <v>40</v>
      </c>
      <c r="AU199" t="s">
        <v>963</v>
      </c>
      <c r="AV199" t="s">
        <v>304</v>
      </c>
      <c r="AW199" t="s">
        <v>964</v>
      </c>
      <c r="AX199">
        <v>0</v>
      </c>
      <c r="AY199" t="s">
        <v>122</v>
      </c>
      <c r="AZ199" t="s">
        <v>50</v>
      </c>
      <c r="BA199" t="s">
        <v>965</v>
      </c>
      <c r="BB199" t="s">
        <v>966</v>
      </c>
      <c r="BC199" t="s">
        <v>28</v>
      </c>
      <c r="BD199" t="s">
        <v>40</v>
      </c>
      <c r="BE199" t="s">
        <v>28</v>
      </c>
      <c r="BF199" t="s">
        <v>40</v>
      </c>
      <c r="BG199" t="s">
        <v>28</v>
      </c>
      <c r="BH199" t="s">
        <v>40</v>
      </c>
      <c r="BI199" t="s">
        <v>28</v>
      </c>
      <c r="BJ199">
        <v>999</v>
      </c>
      <c r="BK199" t="s">
        <v>28</v>
      </c>
      <c r="BL199" t="s">
        <v>40</v>
      </c>
      <c r="BM199" t="s">
        <v>28</v>
      </c>
      <c r="BN199" t="s">
        <v>40</v>
      </c>
      <c r="BO199" t="s">
        <v>964</v>
      </c>
      <c r="BP199" t="s">
        <v>967</v>
      </c>
      <c r="BQ199" t="s">
        <v>28</v>
      </c>
      <c r="BR199" t="s">
        <v>40</v>
      </c>
      <c r="BS199" t="s">
        <v>28</v>
      </c>
      <c r="BT199" t="s">
        <v>40</v>
      </c>
      <c r="BU199" t="s">
        <v>28</v>
      </c>
      <c r="BV199" t="s">
        <v>40</v>
      </c>
      <c r="BW199" t="s">
        <v>28</v>
      </c>
      <c r="BX199" t="s">
        <v>40</v>
      </c>
      <c r="BY199" t="s">
        <v>28</v>
      </c>
      <c r="BZ199" t="s">
        <v>40</v>
      </c>
      <c r="CA199" t="s">
        <v>198</v>
      </c>
      <c r="CB199" t="s">
        <v>37</v>
      </c>
      <c r="CC199">
        <v>888</v>
      </c>
      <c r="CD199" t="s">
        <v>30</v>
      </c>
      <c r="CE199" t="s">
        <v>968</v>
      </c>
      <c r="CF199">
        <v>0</v>
      </c>
      <c r="CG199" t="s">
        <v>99</v>
      </c>
      <c r="CH199">
        <v>1</v>
      </c>
      <c r="CI199" s="99">
        <v>492.73</v>
      </c>
      <c r="CJ199" s="93">
        <v>41472</v>
      </c>
      <c r="CK199" s="99">
        <v>492.73</v>
      </c>
      <c r="CL199" t="s">
        <v>574</v>
      </c>
      <c r="CM199" t="s">
        <v>574</v>
      </c>
      <c r="CN199" t="s">
        <v>574</v>
      </c>
      <c r="CO199" t="s">
        <v>574</v>
      </c>
      <c r="CP199" t="s">
        <v>574</v>
      </c>
      <c r="CQ199" t="s">
        <v>574</v>
      </c>
      <c r="CR199" t="s">
        <v>574</v>
      </c>
      <c r="CS199" t="s">
        <v>574</v>
      </c>
      <c r="CT199" t="s">
        <v>574</v>
      </c>
      <c r="CU199" t="s">
        <v>574</v>
      </c>
      <c r="CV199" t="s">
        <v>574</v>
      </c>
      <c r="CW199" t="s">
        <v>574</v>
      </c>
      <c r="CX199" t="s">
        <v>574</v>
      </c>
      <c r="CY199" t="s">
        <v>574</v>
      </c>
      <c r="CZ199" t="s">
        <v>574</v>
      </c>
      <c r="DA199" t="s">
        <v>574</v>
      </c>
      <c r="DB199" t="s">
        <v>574</v>
      </c>
      <c r="DC199" t="s">
        <v>574</v>
      </c>
      <c r="DD199">
        <v>0</v>
      </c>
      <c r="DE199" t="s">
        <v>970</v>
      </c>
      <c r="DF199">
        <v>0</v>
      </c>
      <c r="DG199" t="s">
        <v>970</v>
      </c>
      <c r="DH199">
        <v>0</v>
      </c>
      <c r="DI199" s="99">
        <v>0</v>
      </c>
      <c r="DJ199" s="99">
        <v>0</v>
      </c>
      <c r="DK199" s="99">
        <v>0</v>
      </c>
      <c r="DL199" s="99">
        <v>0</v>
      </c>
      <c r="DM199" s="99">
        <v>0</v>
      </c>
      <c r="DN199" s="99">
        <v>0</v>
      </c>
      <c r="DO199" s="99">
        <v>0</v>
      </c>
      <c r="DP199" s="99">
        <v>0</v>
      </c>
      <c r="DT199" s="100" t="s">
        <v>46</v>
      </c>
    </row>
    <row r="200" spans="1:124" x14ac:dyDescent="0.3">
      <c r="A200" s="92">
        <v>52020199</v>
      </c>
      <c r="B200">
        <v>2020199</v>
      </c>
      <c r="C200" t="s">
        <v>1743</v>
      </c>
      <c r="D200">
        <v>2316</v>
      </c>
      <c r="E200" t="s">
        <v>1744</v>
      </c>
      <c r="F200" t="s">
        <v>1745</v>
      </c>
      <c r="G200" t="s">
        <v>1746</v>
      </c>
      <c r="H200" t="s">
        <v>590</v>
      </c>
      <c r="I200" t="s">
        <v>954</v>
      </c>
      <c r="J200" t="s">
        <v>955</v>
      </c>
      <c r="K200">
        <v>1</v>
      </c>
      <c r="L200" t="s">
        <v>956</v>
      </c>
      <c r="M200" t="s">
        <v>957</v>
      </c>
      <c r="N200" t="s">
        <v>958</v>
      </c>
      <c r="O200" t="s">
        <v>959</v>
      </c>
      <c r="P200">
        <v>0</v>
      </c>
      <c r="Q200" t="s">
        <v>27</v>
      </c>
      <c r="R200" t="s">
        <v>45</v>
      </c>
      <c r="S200" s="93" t="s">
        <v>960</v>
      </c>
      <c r="T200" t="s">
        <v>961</v>
      </c>
      <c r="U200" s="93">
        <v>29716</v>
      </c>
      <c r="V200" t="s">
        <v>27</v>
      </c>
      <c r="W200" t="s">
        <v>45</v>
      </c>
      <c r="X200">
        <v>0</v>
      </c>
      <c r="Y200">
        <v>0</v>
      </c>
      <c r="Z200" s="93">
        <v>44422</v>
      </c>
      <c r="AA200">
        <v>1000</v>
      </c>
      <c r="AB200">
        <v>1000</v>
      </c>
      <c r="AC200">
        <v>0</v>
      </c>
      <c r="AD200" s="103" t="s">
        <v>27</v>
      </c>
      <c r="AE200">
        <v>0</v>
      </c>
      <c r="AF200">
        <v>0</v>
      </c>
      <c r="AG200">
        <v>0</v>
      </c>
      <c r="AH200">
        <v>0</v>
      </c>
      <c r="AI200">
        <v>2</v>
      </c>
      <c r="AJ200">
        <v>2</v>
      </c>
      <c r="AK200">
        <v>0</v>
      </c>
      <c r="AL200">
        <v>2</v>
      </c>
      <c r="AM200">
        <v>5</v>
      </c>
      <c r="AN200" s="97">
        <v>197</v>
      </c>
      <c r="AO200" t="s">
        <v>40</v>
      </c>
      <c r="AP200" t="s">
        <v>28</v>
      </c>
      <c r="AQ200" t="s">
        <v>40</v>
      </c>
      <c r="AR200" s="101">
        <v>1000000</v>
      </c>
      <c r="AS200" t="s">
        <v>124</v>
      </c>
      <c r="AT200" t="s">
        <v>962</v>
      </c>
      <c r="AU200" t="s">
        <v>963</v>
      </c>
      <c r="AV200" t="s">
        <v>304</v>
      </c>
      <c r="AW200" t="s">
        <v>964</v>
      </c>
      <c r="AX200">
        <v>0</v>
      </c>
      <c r="AY200" t="s">
        <v>122</v>
      </c>
      <c r="AZ200" t="s">
        <v>50</v>
      </c>
      <c r="BA200" t="s">
        <v>965</v>
      </c>
      <c r="BB200" t="s">
        <v>966</v>
      </c>
      <c r="BC200" t="s">
        <v>28</v>
      </c>
      <c r="BD200" t="s">
        <v>40</v>
      </c>
      <c r="BE200" t="s">
        <v>28</v>
      </c>
      <c r="BF200" t="s">
        <v>40</v>
      </c>
      <c r="BG200" t="s">
        <v>28</v>
      </c>
      <c r="BH200" t="s">
        <v>40</v>
      </c>
      <c r="BI200" t="s">
        <v>28</v>
      </c>
      <c r="BJ200">
        <v>999</v>
      </c>
      <c r="BK200" t="s">
        <v>28</v>
      </c>
      <c r="BL200" t="s">
        <v>40</v>
      </c>
      <c r="BM200" t="s">
        <v>28</v>
      </c>
      <c r="BN200" t="s">
        <v>40</v>
      </c>
      <c r="BO200" t="s">
        <v>964</v>
      </c>
      <c r="BP200" t="s">
        <v>967</v>
      </c>
      <c r="BQ200" t="s">
        <v>28</v>
      </c>
      <c r="BR200" t="s">
        <v>40</v>
      </c>
      <c r="BS200" t="s">
        <v>28</v>
      </c>
      <c r="BT200" t="s">
        <v>40</v>
      </c>
      <c r="BU200" t="s">
        <v>28</v>
      </c>
      <c r="BV200" t="s">
        <v>40</v>
      </c>
      <c r="BW200" t="s">
        <v>28</v>
      </c>
      <c r="BX200" t="s">
        <v>40</v>
      </c>
      <c r="BY200" t="s">
        <v>28</v>
      </c>
      <c r="BZ200" t="s">
        <v>40</v>
      </c>
      <c r="CA200" t="s">
        <v>198</v>
      </c>
      <c r="CB200" t="s">
        <v>37</v>
      </c>
      <c r="CC200">
        <v>910</v>
      </c>
      <c r="CD200" t="s">
        <v>30</v>
      </c>
      <c r="CE200" t="s">
        <v>968</v>
      </c>
      <c r="CF200">
        <v>0</v>
      </c>
      <c r="CG200" t="s">
        <v>99</v>
      </c>
      <c r="CH200">
        <v>1</v>
      </c>
      <c r="CI200" s="99">
        <v>803.64</v>
      </c>
      <c r="CJ200" s="93">
        <v>44422</v>
      </c>
      <c r="CK200" s="99">
        <v>803.64</v>
      </c>
      <c r="CL200" t="s">
        <v>574</v>
      </c>
      <c r="CM200" t="s">
        <v>574</v>
      </c>
      <c r="CN200" t="s">
        <v>574</v>
      </c>
      <c r="CO200" t="s">
        <v>574</v>
      </c>
      <c r="CP200" t="s">
        <v>574</v>
      </c>
      <c r="CQ200" t="s">
        <v>574</v>
      </c>
      <c r="CR200" t="s">
        <v>574</v>
      </c>
      <c r="CS200" t="s">
        <v>574</v>
      </c>
      <c r="CT200" t="s">
        <v>574</v>
      </c>
      <c r="CU200" t="s">
        <v>574</v>
      </c>
      <c r="CV200" t="s">
        <v>574</v>
      </c>
      <c r="CW200" t="s">
        <v>574</v>
      </c>
      <c r="CX200" t="s">
        <v>574</v>
      </c>
      <c r="CY200" t="s">
        <v>574</v>
      </c>
      <c r="CZ200" t="s">
        <v>574</v>
      </c>
      <c r="DA200" t="s">
        <v>574</v>
      </c>
      <c r="DB200" t="s">
        <v>574</v>
      </c>
      <c r="DC200" t="s">
        <v>574</v>
      </c>
      <c r="DD200">
        <v>0</v>
      </c>
      <c r="DE200" t="s">
        <v>970</v>
      </c>
      <c r="DF200">
        <v>0</v>
      </c>
      <c r="DG200" t="s">
        <v>970</v>
      </c>
      <c r="DH200">
        <v>0</v>
      </c>
      <c r="DI200" s="99">
        <v>0</v>
      </c>
      <c r="DJ200" s="99">
        <v>0</v>
      </c>
      <c r="DK200" s="99">
        <v>0</v>
      </c>
      <c r="DL200" s="99">
        <v>0</v>
      </c>
      <c r="DM200" s="99">
        <v>0</v>
      </c>
      <c r="DN200" s="99">
        <v>0</v>
      </c>
      <c r="DO200" s="99">
        <v>0</v>
      </c>
      <c r="DP200" s="99">
        <v>0</v>
      </c>
      <c r="DT200" s="100" t="s">
        <v>46</v>
      </c>
    </row>
    <row r="201" spans="1:124" x14ac:dyDescent="0.3">
      <c r="A201" s="92">
        <v>52020200</v>
      </c>
      <c r="B201">
        <v>2020200</v>
      </c>
      <c r="C201" t="s">
        <v>1747</v>
      </c>
      <c r="D201">
        <v>2596</v>
      </c>
      <c r="E201" t="s">
        <v>1748</v>
      </c>
      <c r="F201" t="s">
        <v>1718</v>
      </c>
      <c r="G201" t="s">
        <v>1749</v>
      </c>
      <c r="H201" t="s">
        <v>590</v>
      </c>
      <c r="I201" t="s">
        <v>954</v>
      </c>
      <c r="J201" t="s">
        <v>955</v>
      </c>
      <c r="K201">
        <v>1</v>
      </c>
      <c r="L201" t="s">
        <v>956</v>
      </c>
      <c r="M201" t="s">
        <v>957</v>
      </c>
      <c r="N201" t="s">
        <v>42</v>
      </c>
      <c r="O201" t="s">
        <v>566</v>
      </c>
      <c r="P201">
        <v>0</v>
      </c>
      <c r="Q201" t="s">
        <v>27</v>
      </c>
      <c r="R201" t="s">
        <v>45</v>
      </c>
      <c r="S201" s="93" t="s">
        <v>960</v>
      </c>
      <c r="T201" t="s">
        <v>961</v>
      </c>
      <c r="U201" s="93">
        <v>22219</v>
      </c>
      <c r="V201" t="s">
        <v>27</v>
      </c>
      <c r="W201" t="s">
        <v>45</v>
      </c>
      <c r="X201">
        <v>0</v>
      </c>
      <c r="Y201">
        <v>0</v>
      </c>
      <c r="Z201" s="93">
        <v>44025</v>
      </c>
      <c r="AA201" t="s">
        <v>975</v>
      </c>
      <c r="AB201">
        <v>0</v>
      </c>
      <c r="AC201">
        <v>0</v>
      </c>
      <c r="AD201" s="103" t="s">
        <v>27</v>
      </c>
      <c r="AE201">
        <v>0</v>
      </c>
      <c r="AF201">
        <v>0</v>
      </c>
      <c r="AG201">
        <v>0</v>
      </c>
      <c r="AH201">
        <v>0</v>
      </c>
      <c r="AI201">
        <v>2</v>
      </c>
      <c r="AJ201">
        <v>2</v>
      </c>
      <c r="AK201">
        <v>0</v>
      </c>
      <c r="AL201">
        <v>2</v>
      </c>
      <c r="AM201">
        <v>5</v>
      </c>
      <c r="AN201" s="97">
        <v>2538</v>
      </c>
      <c r="AO201" t="s">
        <v>40</v>
      </c>
      <c r="AP201" t="s">
        <v>28</v>
      </c>
      <c r="AQ201" t="s">
        <v>40</v>
      </c>
      <c r="AR201" s="101">
        <v>1000000</v>
      </c>
      <c r="AS201" t="s">
        <v>124</v>
      </c>
      <c r="AT201" t="s">
        <v>962</v>
      </c>
      <c r="AU201" t="s">
        <v>963</v>
      </c>
      <c r="AV201" t="s">
        <v>304</v>
      </c>
      <c r="AW201" t="s">
        <v>964</v>
      </c>
      <c r="AX201">
        <v>0</v>
      </c>
      <c r="AY201" t="s">
        <v>124</v>
      </c>
      <c r="AZ201" t="s">
        <v>962</v>
      </c>
      <c r="BA201" t="s">
        <v>965</v>
      </c>
      <c r="BB201" t="s">
        <v>966</v>
      </c>
      <c r="BC201" t="s">
        <v>28</v>
      </c>
      <c r="BD201" t="s">
        <v>40</v>
      </c>
      <c r="BE201" t="s">
        <v>28</v>
      </c>
      <c r="BF201" t="s">
        <v>40</v>
      </c>
      <c r="BG201" t="s">
        <v>28</v>
      </c>
      <c r="BH201" t="s">
        <v>40</v>
      </c>
      <c r="BI201" t="s">
        <v>28</v>
      </c>
      <c r="BJ201">
        <v>999</v>
      </c>
      <c r="BK201" t="s">
        <v>28</v>
      </c>
      <c r="BL201" t="s">
        <v>40</v>
      </c>
      <c r="BM201" t="s">
        <v>28</v>
      </c>
      <c r="BN201" t="s">
        <v>40</v>
      </c>
      <c r="BO201" t="s">
        <v>964</v>
      </c>
      <c r="BP201" t="s">
        <v>967</v>
      </c>
      <c r="BQ201" t="s">
        <v>28</v>
      </c>
      <c r="BR201" t="s">
        <v>40</v>
      </c>
      <c r="BS201" t="s">
        <v>28</v>
      </c>
      <c r="BT201" t="s">
        <v>40</v>
      </c>
      <c r="BU201" t="s">
        <v>28</v>
      </c>
      <c r="BV201" t="s">
        <v>40</v>
      </c>
      <c r="BW201" t="s">
        <v>28</v>
      </c>
      <c r="BX201" t="s">
        <v>40</v>
      </c>
      <c r="BY201" t="s">
        <v>28</v>
      </c>
      <c r="BZ201" t="s">
        <v>40</v>
      </c>
      <c r="CA201" t="s">
        <v>198</v>
      </c>
      <c r="CB201" t="s">
        <v>37</v>
      </c>
      <c r="CC201">
        <v>879</v>
      </c>
      <c r="CD201" t="s">
        <v>30</v>
      </c>
      <c r="CE201" t="s">
        <v>968</v>
      </c>
      <c r="CF201">
        <v>0</v>
      </c>
      <c r="CG201" t="s">
        <v>99</v>
      </c>
      <c r="CH201">
        <v>1</v>
      </c>
      <c r="CI201" s="99">
        <v>1112.73</v>
      </c>
      <c r="CJ201" s="93">
        <v>44025</v>
      </c>
      <c r="CK201" s="99">
        <v>1112.73</v>
      </c>
      <c r="CL201" t="s">
        <v>574</v>
      </c>
      <c r="CM201" t="s">
        <v>574</v>
      </c>
      <c r="CN201" t="s">
        <v>574</v>
      </c>
      <c r="CO201" t="s">
        <v>574</v>
      </c>
      <c r="CP201" t="s">
        <v>574</v>
      </c>
      <c r="CQ201" t="s">
        <v>574</v>
      </c>
      <c r="CR201" t="s">
        <v>574</v>
      </c>
      <c r="CS201" t="s">
        <v>574</v>
      </c>
      <c r="CT201" t="s">
        <v>574</v>
      </c>
      <c r="CU201" t="s">
        <v>574</v>
      </c>
      <c r="CV201" t="s">
        <v>574</v>
      </c>
      <c r="CW201" t="s">
        <v>574</v>
      </c>
      <c r="CX201" t="s">
        <v>574</v>
      </c>
      <c r="CY201" t="s">
        <v>574</v>
      </c>
      <c r="CZ201" t="s">
        <v>574</v>
      </c>
      <c r="DA201" t="s">
        <v>574</v>
      </c>
      <c r="DB201" t="s">
        <v>574</v>
      </c>
      <c r="DC201" t="s">
        <v>574</v>
      </c>
      <c r="DD201">
        <v>0</v>
      </c>
      <c r="DE201" t="s">
        <v>970</v>
      </c>
      <c r="DF201">
        <v>0</v>
      </c>
      <c r="DG201" t="s">
        <v>970</v>
      </c>
      <c r="DH201">
        <v>0</v>
      </c>
      <c r="DI201" s="99">
        <v>0</v>
      </c>
      <c r="DJ201" s="99">
        <v>0</v>
      </c>
      <c r="DK201" s="99">
        <v>0</v>
      </c>
      <c r="DL201" s="99">
        <v>0</v>
      </c>
      <c r="DM201" s="99">
        <v>0</v>
      </c>
      <c r="DN201" s="99">
        <v>0</v>
      </c>
      <c r="DO201" s="99">
        <v>0</v>
      </c>
      <c r="DP201" s="99">
        <v>0</v>
      </c>
      <c r="DT201" s="100" t="s">
        <v>46</v>
      </c>
    </row>
    <row r="202" spans="1:124" x14ac:dyDescent="0.3">
      <c r="A202" s="92">
        <v>52020201</v>
      </c>
      <c r="B202">
        <v>2020201</v>
      </c>
      <c r="C202" t="s">
        <v>1750</v>
      </c>
      <c r="D202">
        <v>2259</v>
      </c>
      <c r="E202" t="s">
        <v>1751</v>
      </c>
      <c r="F202" t="s">
        <v>1752</v>
      </c>
      <c r="G202" t="s">
        <v>1753</v>
      </c>
      <c r="H202" t="s">
        <v>590</v>
      </c>
      <c r="I202" t="s">
        <v>954</v>
      </c>
      <c r="J202" t="s">
        <v>955</v>
      </c>
      <c r="K202">
        <v>1</v>
      </c>
      <c r="L202" t="s">
        <v>956</v>
      </c>
      <c r="M202" t="s">
        <v>957</v>
      </c>
      <c r="N202" t="s">
        <v>42</v>
      </c>
      <c r="O202" t="s">
        <v>566</v>
      </c>
      <c r="P202">
        <v>0</v>
      </c>
      <c r="Q202" t="s">
        <v>27</v>
      </c>
      <c r="R202" t="s">
        <v>45</v>
      </c>
      <c r="S202" s="93" t="s">
        <v>960</v>
      </c>
      <c r="T202" t="s">
        <v>961</v>
      </c>
      <c r="U202" s="93">
        <v>18837</v>
      </c>
      <c r="V202" t="s">
        <v>25</v>
      </c>
      <c r="W202" t="s">
        <v>46</v>
      </c>
      <c r="X202">
        <v>0</v>
      </c>
      <c r="Y202">
        <v>0</v>
      </c>
      <c r="Z202" s="93">
        <v>44808</v>
      </c>
      <c r="AA202">
        <v>1000</v>
      </c>
      <c r="AB202">
        <v>1000</v>
      </c>
      <c r="AC202">
        <v>0</v>
      </c>
      <c r="AD202" s="103" t="s">
        <v>27</v>
      </c>
      <c r="AE202">
        <v>0</v>
      </c>
      <c r="AF202">
        <v>0</v>
      </c>
      <c r="AG202">
        <v>2</v>
      </c>
      <c r="AH202">
        <v>2</v>
      </c>
      <c r="AI202">
        <v>2</v>
      </c>
      <c r="AJ202">
        <v>2</v>
      </c>
      <c r="AK202">
        <v>0</v>
      </c>
      <c r="AL202">
        <v>2</v>
      </c>
      <c r="AM202">
        <v>5</v>
      </c>
      <c r="AN202" s="97">
        <v>8481</v>
      </c>
      <c r="AO202" t="s">
        <v>40</v>
      </c>
      <c r="AP202" t="s">
        <v>28</v>
      </c>
      <c r="AQ202" t="s">
        <v>40</v>
      </c>
      <c r="AR202" s="101">
        <v>1600000</v>
      </c>
      <c r="AS202" t="s">
        <v>124</v>
      </c>
      <c r="AT202" t="s">
        <v>962</v>
      </c>
      <c r="AU202" t="s">
        <v>963</v>
      </c>
      <c r="AV202" t="s">
        <v>304</v>
      </c>
      <c r="AW202" t="s">
        <v>964</v>
      </c>
      <c r="AX202">
        <v>0</v>
      </c>
      <c r="AY202" t="s">
        <v>124</v>
      </c>
      <c r="AZ202" t="s">
        <v>962</v>
      </c>
      <c r="BA202" t="s">
        <v>1127</v>
      </c>
      <c r="BB202" t="s">
        <v>40</v>
      </c>
      <c r="BC202" t="s">
        <v>28</v>
      </c>
      <c r="BD202" t="s">
        <v>40</v>
      </c>
      <c r="BE202" t="s">
        <v>28</v>
      </c>
      <c r="BF202" t="s">
        <v>40</v>
      </c>
      <c r="BG202" t="s">
        <v>28</v>
      </c>
      <c r="BH202" t="s">
        <v>40</v>
      </c>
      <c r="BI202" t="s">
        <v>28</v>
      </c>
      <c r="BJ202">
        <v>999</v>
      </c>
      <c r="BK202" t="s">
        <v>28</v>
      </c>
      <c r="BL202" t="s">
        <v>40</v>
      </c>
      <c r="BM202" t="s">
        <v>28</v>
      </c>
      <c r="BN202" t="s">
        <v>40</v>
      </c>
      <c r="BO202" t="s">
        <v>964</v>
      </c>
      <c r="BP202" t="s">
        <v>967</v>
      </c>
      <c r="BQ202" t="s">
        <v>28</v>
      </c>
      <c r="BR202" t="s">
        <v>40</v>
      </c>
      <c r="BS202" t="s">
        <v>28</v>
      </c>
      <c r="BT202" t="s">
        <v>40</v>
      </c>
      <c r="BU202" t="s">
        <v>28</v>
      </c>
      <c r="BV202" t="s">
        <v>40</v>
      </c>
      <c r="BW202" t="s">
        <v>28</v>
      </c>
      <c r="BX202" t="s">
        <v>40</v>
      </c>
      <c r="BY202" t="s">
        <v>28</v>
      </c>
      <c r="BZ202" t="s">
        <v>40</v>
      </c>
      <c r="CA202" t="s">
        <v>198</v>
      </c>
      <c r="CB202" t="s">
        <v>37</v>
      </c>
      <c r="CC202">
        <v>913</v>
      </c>
      <c r="CD202" t="s">
        <v>30</v>
      </c>
      <c r="CE202" t="s">
        <v>968</v>
      </c>
      <c r="CF202">
        <v>0</v>
      </c>
      <c r="CG202" t="s">
        <v>99</v>
      </c>
      <c r="CH202">
        <v>1</v>
      </c>
      <c r="CI202" s="99">
        <v>1100.9100000000001</v>
      </c>
      <c r="CJ202" s="93">
        <v>44808</v>
      </c>
      <c r="CK202" s="99">
        <v>1100.9100000000001</v>
      </c>
      <c r="CL202" t="s">
        <v>574</v>
      </c>
      <c r="CM202" t="s">
        <v>574</v>
      </c>
      <c r="CN202" t="s">
        <v>574</v>
      </c>
      <c r="CO202" t="s">
        <v>574</v>
      </c>
      <c r="CP202" t="s">
        <v>574</v>
      </c>
      <c r="CQ202" t="s">
        <v>574</v>
      </c>
      <c r="CR202" t="s">
        <v>574</v>
      </c>
      <c r="CS202" t="s">
        <v>574</v>
      </c>
      <c r="CT202" t="s">
        <v>574</v>
      </c>
      <c r="CU202" t="s">
        <v>574</v>
      </c>
      <c r="CV202" t="s">
        <v>574</v>
      </c>
      <c r="CW202" t="s">
        <v>574</v>
      </c>
      <c r="CX202" t="s">
        <v>574</v>
      </c>
      <c r="CY202" t="s">
        <v>574</v>
      </c>
      <c r="CZ202" t="s">
        <v>574</v>
      </c>
      <c r="DA202" t="s">
        <v>574</v>
      </c>
      <c r="DB202" t="s">
        <v>574</v>
      </c>
      <c r="DC202" t="s">
        <v>574</v>
      </c>
      <c r="DD202">
        <v>0</v>
      </c>
      <c r="DE202" t="s">
        <v>970</v>
      </c>
      <c r="DF202">
        <v>0</v>
      </c>
      <c r="DG202" t="s">
        <v>970</v>
      </c>
      <c r="DH202">
        <v>0</v>
      </c>
      <c r="DI202" s="99">
        <v>0</v>
      </c>
      <c r="DJ202" s="99">
        <v>0</v>
      </c>
      <c r="DK202" s="99">
        <v>0</v>
      </c>
      <c r="DL202" s="99">
        <v>0</v>
      </c>
      <c r="DM202" s="99">
        <v>0</v>
      </c>
      <c r="DN202" s="99">
        <v>0</v>
      </c>
      <c r="DO202" s="99">
        <v>0</v>
      </c>
      <c r="DP202" s="99">
        <v>0</v>
      </c>
      <c r="DT202" s="100" t="s">
        <v>46</v>
      </c>
    </row>
    <row r="203" spans="1:124" x14ac:dyDescent="0.3">
      <c r="A203" s="92">
        <v>52020202</v>
      </c>
      <c r="B203">
        <v>2020202</v>
      </c>
      <c r="C203" t="s">
        <v>1754</v>
      </c>
      <c r="D203">
        <v>2889</v>
      </c>
      <c r="E203" t="s">
        <v>1755</v>
      </c>
      <c r="F203" t="s">
        <v>1756</v>
      </c>
      <c r="G203" t="s">
        <v>1757</v>
      </c>
      <c r="H203" t="s">
        <v>590</v>
      </c>
      <c r="I203" t="s">
        <v>954</v>
      </c>
      <c r="J203" t="s">
        <v>955</v>
      </c>
      <c r="K203">
        <v>1</v>
      </c>
      <c r="L203" t="s">
        <v>956</v>
      </c>
      <c r="M203" t="s">
        <v>957</v>
      </c>
      <c r="N203" t="s">
        <v>42</v>
      </c>
      <c r="O203" t="s">
        <v>566</v>
      </c>
      <c r="P203">
        <v>0</v>
      </c>
      <c r="Q203" t="s">
        <v>27</v>
      </c>
      <c r="R203" t="s">
        <v>45</v>
      </c>
      <c r="S203" s="93" t="s">
        <v>960</v>
      </c>
      <c r="T203" t="s">
        <v>961</v>
      </c>
      <c r="U203" s="93">
        <v>25169</v>
      </c>
      <c r="V203" t="s">
        <v>27</v>
      </c>
      <c r="W203" t="s">
        <v>45</v>
      </c>
      <c r="X203">
        <v>0</v>
      </c>
      <c r="Y203">
        <v>0</v>
      </c>
      <c r="Z203" s="93">
        <v>43827</v>
      </c>
      <c r="AA203" t="s">
        <v>975</v>
      </c>
      <c r="AB203">
        <v>0</v>
      </c>
      <c r="AC203">
        <v>0</v>
      </c>
      <c r="AD203" s="103" t="s">
        <v>27</v>
      </c>
      <c r="AE203">
        <v>0</v>
      </c>
      <c r="AF203">
        <v>0</v>
      </c>
      <c r="AG203">
        <v>0</v>
      </c>
      <c r="AH203">
        <v>0</v>
      </c>
      <c r="AI203">
        <v>0</v>
      </c>
      <c r="AJ203">
        <v>0</v>
      </c>
      <c r="AK203">
        <v>0</v>
      </c>
      <c r="AL203">
        <v>2</v>
      </c>
      <c r="AM203">
        <v>5</v>
      </c>
      <c r="AN203" s="97">
        <v>5180</v>
      </c>
      <c r="AO203" t="s">
        <v>40</v>
      </c>
      <c r="AP203" t="s">
        <v>28</v>
      </c>
      <c r="AQ203" t="s">
        <v>40</v>
      </c>
      <c r="AR203" s="101">
        <v>1400000</v>
      </c>
      <c r="AS203" t="s">
        <v>137</v>
      </c>
      <c r="AT203" t="s">
        <v>1002</v>
      </c>
      <c r="AU203" t="s">
        <v>963</v>
      </c>
      <c r="AV203" t="s">
        <v>304</v>
      </c>
      <c r="AW203" t="s">
        <v>964</v>
      </c>
      <c r="AX203">
        <v>0</v>
      </c>
      <c r="AY203" t="s">
        <v>124</v>
      </c>
      <c r="AZ203" t="s">
        <v>962</v>
      </c>
      <c r="BA203" t="s">
        <v>965</v>
      </c>
      <c r="BB203" t="s">
        <v>966</v>
      </c>
      <c r="BC203" t="s">
        <v>28</v>
      </c>
      <c r="BD203" t="s">
        <v>40</v>
      </c>
      <c r="BE203" t="s">
        <v>28</v>
      </c>
      <c r="BF203" t="s">
        <v>40</v>
      </c>
      <c r="BG203" t="s">
        <v>28</v>
      </c>
      <c r="BH203" t="s">
        <v>40</v>
      </c>
      <c r="BI203" t="s">
        <v>28</v>
      </c>
      <c r="BJ203">
        <v>999</v>
      </c>
      <c r="BK203" t="s">
        <v>28</v>
      </c>
      <c r="BL203" t="s">
        <v>40</v>
      </c>
      <c r="BM203" t="s">
        <v>28</v>
      </c>
      <c r="BN203" t="s">
        <v>40</v>
      </c>
      <c r="BO203" t="s">
        <v>964</v>
      </c>
      <c r="BP203" t="s">
        <v>967</v>
      </c>
      <c r="BQ203" t="s">
        <v>28</v>
      </c>
      <c r="BR203" t="s">
        <v>40</v>
      </c>
      <c r="BS203" t="s">
        <v>28</v>
      </c>
      <c r="BT203" t="s">
        <v>40</v>
      </c>
      <c r="BU203" t="s">
        <v>28</v>
      </c>
      <c r="BV203" t="s">
        <v>40</v>
      </c>
      <c r="BW203" t="s">
        <v>28</v>
      </c>
      <c r="BX203" t="s">
        <v>40</v>
      </c>
      <c r="BY203" t="s">
        <v>28</v>
      </c>
      <c r="BZ203" t="s">
        <v>40</v>
      </c>
      <c r="CA203" t="s">
        <v>198</v>
      </c>
      <c r="CB203" t="s">
        <v>37</v>
      </c>
      <c r="CC203">
        <v>888</v>
      </c>
      <c r="CD203" t="s">
        <v>30</v>
      </c>
      <c r="CE203" t="s">
        <v>968</v>
      </c>
      <c r="CF203">
        <v>0</v>
      </c>
      <c r="CG203" t="s">
        <v>99</v>
      </c>
      <c r="CH203">
        <v>1</v>
      </c>
      <c r="CI203" s="99">
        <v>922.73</v>
      </c>
      <c r="CJ203" s="93">
        <v>43827</v>
      </c>
      <c r="CK203" s="99">
        <v>922.73</v>
      </c>
      <c r="CL203" t="s">
        <v>574</v>
      </c>
      <c r="CM203" t="s">
        <v>574</v>
      </c>
      <c r="CN203" t="s">
        <v>574</v>
      </c>
      <c r="CO203" t="s">
        <v>574</v>
      </c>
      <c r="CP203" t="s">
        <v>101</v>
      </c>
      <c r="CQ203" t="s">
        <v>922</v>
      </c>
      <c r="CR203" t="s">
        <v>574</v>
      </c>
      <c r="CS203" t="s">
        <v>574</v>
      </c>
      <c r="CT203" t="s">
        <v>574</v>
      </c>
      <c r="CU203" t="s">
        <v>574</v>
      </c>
      <c r="CV203" t="s">
        <v>574</v>
      </c>
      <c r="CW203" t="s">
        <v>574</v>
      </c>
      <c r="CX203" t="s">
        <v>574</v>
      </c>
      <c r="CY203" t="s">
        <v>574</v>
      </c>
      <c r="CZ203" t="s">
        <v>574</v>
      </c>
      <c r="DA203" t="s">
        <v>574</v>
      </c>
      <c r="DB203" t="s">
        <v>574</v>
      </c>
      <c r="DC203" t="s">
        <v>574</v>
      </c>
      <c r="DD203">
        <v>0</v>
      </c>
      <c r="DE203" t="s">
        <v>970</v>
      </c>
      <c r="DF203">
        <v>0</v>
      </c>
      <c r="DG203">
        <v>30000</v>
      </c>
      <c r="DH203">
        <v>30000</v>
      </c>
      <c r="DI203" s="99">
        <v>0</v>
      </c>
      <c r="DJ203" s="99">
        <v>0</v>
      </c>
      <c r="DK203" s="99">
        <v>0</v>
      </c>
      <c r="DL203" s="99">
        <v>0</v>
      </c>
      <c r="DM203" s="99">
        <v>0</v>
      </c>
      <c r="DN203" s="99">
        <v>0</v>
      </c>
      <c r="DO203" s="99">
        <v>0</v>
      </c>
      <c r="DP203" s="99">
        <v>150</v>
      </c>
      <c r="DT203" s="100" t="s">
        <v>46</v>
      </c>
    </row>
    <row r="204" spans="1:124" x14ac:dyDescent="0.3">
      <c r="A204" s="92">
        <v>52020203</v>
      </c>
      <c r="B204">
        <v>2020203</v>
      </c>
      <c r="C204" t="s">
        <v>1758</v>
      </c>
      <c r="D204">
        <v>2280</v>
      </c>
      <c r="E204" t="s">
        <v>1759</v>
      </c>
      <c r="F204" t="s">
        <v>1760</v>
      </c>
      <c r="G204" t="s">
        <v>1761</v>
      </c>
      <c r="H204" t="s">
        <v>590</v>
      </c>
      <c r="I204" t="s">
        <v>954</v>
      </c>
      <c r="J204" t="s">
        <v>955</v>
      </c>
      <c r="K204">
        <v>1</v>
      </c>
      <c r="L204" t="s">
        <v>956</v>
      </c>
      <c r="M204" t="s">
        <v>957</v>
      </c>
      <c r="N204" t="s">
        <v>958</v>
      </c>
      <c r="O204" t="s">
        <v>959</v>
      </c>
      <c r="P204">
        <v>0</v>
      </c>
      <c r="Q204" t="s">
        <v>27</v>
      </c>
      <c r="R204" t="s">
        <v>45</v>
      </c>
      <c r="S204" s="93" t="s">
        <v>960</v>
      </c>
      <c r="T204" t="s">
        <v>961</v>
      </c>
      <c r="U204" s="93">
        <v>24663</v>
      </c>
      <c r="V204" t="s">
        <v>27</v>
      </c>
      <c r="W204" t="s">
        <v>45</v>
      </c>
      <c r="X204">
        <v>0</v>
      </c>
      <c r="Y204">
        <v>0</v>
      </c>
      <c r="Z204" s="93">
        <v>44928</v>
      </c>
      <c r="AA204">
        <v>1000</v>
      </c>
      <c r="AB204">
        <v>1000</v>
      </c>
      <c r="AC204">
        <v>0</v>
      </c>
      <c r="AD204" s="103" t="s">
        <v>27</v>
      </c>
      <c r="AE204">
        <v>0</v>
      </c>
      <c r="AF204">
        <v>0</v>
      </c>
      <c r="AG204">
        <v>0</v>
      </c>
      <c r="AH204">
        <v>0</v>
      </c>
      <c r="AI204">
        <v>0</v>
      </c>
      <c r="AJ204">
        <v>0</v>
      </c>
      <c r="AK204">
        <v>0</v>
      </c>
      <c r="AL204">
        <v>3</v>
      </c>
      <c r="AM204">
        <v>5</v>
      </c>
      <c r="AN204" s="97">
        <v>5171</v>
      </c>
      <c r="AO204" t="s">
        <v>40</v>
      </c>
      <c r="AP204" t="s">
        <v>28</v>
      </c>
      <c r="AQ204" t="s">
        <v>40</v>
      </c>
      <c r="AR204" s="101">
        <v>2700000</v>
      </c>
      <c r="AS204" t="s">
        <v>117</v>
      </c>
      <c r="AT204" t="s">
        <v>1007</v>
      </c>
      <c r="AU204" t="s">
        <v>963</v>
      </c>
      <c r="AV204" t="s">
        <v>304</v>
      </c>
      <c r="AW204" t="s">
        <v>964</v>
      </c>
      <c r="AX204">
        <v>0</v>
      </c>
      <c r="AY204" t="s">
        <v>124</v>
      </c>
      <c r="AZ204" t="s">
        <v>962</v>
      </c>
      <c r="BA204" t="s">
        <v>965</v>
      </c>
      <c r="BB204" t="s">
        <v>966</v>
      </c>
      <c r="BC204" t="s">
        <v>28</v>
      </c>
      <c r="BD204" t="s">
        <v>40</v>
      </c>
      <c r="BE204" t="s">
        <v>28</v>
      </c>
      <c r="BF204" t="s">
        <v>40</v>
      </c>
      <c r="BG204" t="s">
        <v>28</v>
      </c>
      <c r="BH204" t="s">
        <v>40</v>
      </c>
      <c r="BI204" t="s">
        <v>28</v>
      </c>
      <c r="BJ204">
        <v>999</v>
      </c>
      <c r="BK204" t="s">
        <v>28</v>
      </c>
      <c r="BL204" t="s">
        <v>40</v>
      </c>
      <c r="BM204" t="s">
        <v>28</v>
      </c>
      <c r="BN204" t="s">
        <v>40</v>
      </c>
      <c r="BO204" t="s">
        <v>964</v>
      </c>
      <c r="BP204" t="s">
        <v>967</v>
      </c>
      <c r="BQ204" t="s">
        <v>28</v>
      </c>
      <c r="BR204" t="s">
        <v>40</v>
      </c>
      <c r="BS204" t="s">
        <v>28</v>
      </c>
      <c r="BT204" t="s">
        <v>40</v>
      </c>
      <c r="BU204" t="s">
        <v>28</v>
      </c>
      <c r="BV204" t="s">
        <v>40</v>
      </c>
      <c r="BW204" t="s">
        <v>28</v>
      </c>
      <c r="BX204" t="s">
        <v>40</v>
      </c>
      <c r="BY204" t="s">
        <v>28</v>
      </c>
      <c r="BZ204" t="s">
        <v>40</v>
      </c>
      <c r="CA204" t="s">
        <v>198</v>
      </c>
      <c r="CB204" t="s">
        <v>37</v>
      </c>
      <c r="CC204">
        <v>916</v>
      </c>
      <c r="CD204" t="s">
        <v>30</v>
      </c>
      <c r="CE204" t="s">
        <v>968</v>
      </c>
      <c r="CF204">
        <v>0</v>
      </c>
      <c r="CG204" t="s">
        <v>99</v>
      </c>
      <c r="CH204">
        <v>1</v>
      </c>
      <c r="CI204" s="99">
        <v>2210</v>
      </c>
      <c r="CJ204" s="93">
        <v>44928</v>
      </c>
      <c r="CK204" s="99">
        <v>2210</v>
      </c>
      <c r="CL204" t="s">
        <v>574</v>
      </c>
      <c r="CM204" t="s">
        <v>574</v>
      </c>
      <c r="CN204" t="s">
        <v>574</v>
      </c>
      <c r="CO204" t="s">
        <v>574</v>
      </c>
      <c r="CP204" t="s">
        <v>574</v>
      </c>
      <c r="CQ204" t="s">
        <v>574</v>
      </c>
      <c r="CR204" t="s">
        <v>574</v>
      </c>
      <c r="CS204" t="s">
        <v>574</v>
      </c>
      <c r="CT204" t="s">
        <v>574</v>
      </c>
      <c r="CU204" t="s">
        <v>574</v>
      </c>
      <c r="CV204" t="s">
        <v>574</v>
      </c>
      <c r="CW204" t="s">
        <v>574</v>
      </c>
      <c r="CX204" t="s">
        <v>574</v>
      </c>
      <c r="CY204" t="s">
        <v>574</v>
      </c>
      <c r="CZ204" t="s">
        <v>574</v>
      </c>
      <c r="DA204" t="s">
        <v>574</v>
      </c>
      <c r="DB204" t="s">
        <v>574</v>
      </c>
      <c r="DC204" t="s">
        <v>574</v>
      </c>
      <c r="DD204">
        <v>0</v>
      </c>
      <c r="DE204" t="s">
        <v>970</v>
      </c>
      <c r="DF204">
        <v>0</v>
      </c>
      <c r="DG204" t="s">
        <v>970</v>
      </c>
      <c r="DH204">
        <v>0</v>
      </c>
      <c r="DI204" s="99">
        <v>0</v>
      </c>
      <c r="DJ204" s="99">
        <v>0</v>
      </c>
      <c r="DK204" s="99">
        <v>0</v>
      </c>
      <c r="DL204" s="99">
        <v>0</v>
      </c>
      <c r="DM204" s="99">
        <v>0</v>
      </c>
      <c r="DN204" s="99">
        <v>0</v>
      </c>
      <c r="DO204" s="99">
        <v>0</v>
      </c>
      <c r="DP204" s="99">
        <v>0</v>
      </c>
      <c r="DT204" s="100" t="s">
        <v>46</v>
      </c>
    </row>
    <row r="205" spans="1:124" x14ac:dyDescent="0.3">
      <c r="A205" s="92">
        <v>52020204</v>
      </c>
      <c r="B205">
        <v>2020204</v>
      </c>
      <c r="C205" t="s">
        <v>1762</v>
      </c>
      <c r="D205">
        <v>2295</v>
      </c>
      <c r="E205" t="s">
        <v>1763</v>
      </c>
      <c r="F205" t="s">
        <v>1764</v>
      </c>
      <c r="G205" t="s">
        <v>1765</v>
      </c>
      <c r="H205" t="s">
        <v>590</v>
      </c>
      <c r="I205" t="s">
        <v>954</v>
      </c>
      <c r="J205" t="s">
        <v>955</v>
      </c>
      <c r="K205">
        <v>1</v>
      </c>
      <c r="L205" t="s">
        <v>956</v>
      </c>
      <c r="M205" t="s">
        <v>957</v>
      </c>
      <c r="N205" t="s">
        <v>42</v>
      </c>
      <c r="O205" t="s">
        <v>566</v>
      </c>
      <c r="P205">
        <v>0</v>
      </c>
      <c r="Q205" t="s">
        <v>27</v>
      </c>
      <c r="R205" t="s">
        <v>45</v>
      </c>
      <c r="S205" s="93" t="s">
        <v>960</v>
      </c>
      <c r="T205" t="s">
        <v>961</v>
      </c>
      <c r="U205" s="93">
        <v>22251</v>
      </c>
      <c r="V205" t="s">
        <v>27</v>
      </c>
      <c r="W205" t="s">
        <v>45</v>
      </c>
      <c r="X205">
        <v>0</v>
      </c>
      <c r="Y205">
        <v>0</v>
      </c>
      <c r="Z205" s="93">
        <v>44266</v>
      </c>
      <c r="AA205">
        <v>1000</v>
      </c>
      <c r="AB205">
        <v>1000</v>
      </c>
      <c r="AC205">
        <v>0</v>
      </c>
      <c r="AD205" s="103" t="s">
        <v>27</v>
      </c>
      <c r="AE205">
        <v>0</v>
      </c>
      <c r="AF205">
        <v>0</v>
      </c>
      <c r="AG205">
        <v>1</v>
      </c>
      <c r="AH205">
        <v>1</v>
      </c>
      <c r="AI205">
        <v>0</v>
      </c>
      <c r="AJ205">
        <v>0</v>
      </c>
      <c r="AK205">
        <v>0</v>
      </c>
      <c r="AL205">
        <v>2</v>
      </c>
      <c r="AM205">
        <v>5</v>
      </c>
      <c r="AN205" s="97">
        <v>5021</v>
      </c>
      <c r="AO205" t="s">
        <v>40</v>
      </c>
      <c r="AP205" t="s">
        <v>28</v>
      </c>
      <c r="AQ205" t="s">
        <v>40</v>
      </c>
      <c r="AR205" s="101">
        <v>0</v>
      </c>
      <c r="AS205" t="s">
        <v>124</v>
      </c>
      <c r="AT205" t="s">
        <v>962</v>
      </c>
      <c r="AU205" t="s">
        <v>963</v>
      </c>
      <c r="AV205" t="s">
        <v>304</v>
      </c>
      <c r="AW205" t="s">
        <v>964</v>
      </c>
      <c r="AX205">
        <v>0</v>
      </c>
      <c r="AY205" t="s">
        <v>124</v>
      </c>
      <c r="AZ205" t="s">
        <v>962</v>
      </c>
      <c r="BA205" t="s">
        <v>965</v>
      </c>
      <c r="BB205" t="s">
        <v>966</v>
      </c>
      <c r="BC205" t="s">
        <v>28</v>
      </c>
      <c r="BD205" t="s">
        <v>40</v>
      </c>
      <c r="BE205" t="s">
        <v>28</v>
      </c>
      <c r="BF205" t="s">
        <v>40</v>
      </c>
      <c r="BG205" t="s">
        <v>28</v>
      </c>
      <c r="BH205" t="s">
        <v>40</v>
      </c>
      <c r="BI205" t="s">
        <v>28</v>
      </c>
      <c r="BJ205">
        <v>999</v>
      </c>
      <c r="BK205" t="s">
        <v>28</v>
      </c>
      <c r="BL205" t="s">
        <v>40</v>
      </c>
      <c r="BM205" t="s">
        <v>28</v>
      </c>
      <c r="BN205" t="s">
        <v>40</v>
      </c>
      <c r="BO205" t="s">
        <v>964</v>
      </c>
      <c r="BP205" t="s">
        <v>967</v>
      </c>
      <c r="BQ205" t="s">
        <v>28</v>
      </c>
      <c r="BR205" t="s">
        <v>40</v>
      </c>
      <c r="BS205" t="s">
        <v>28</v>
      </c>
      <c r="BT205" t="s">
        <v>40</v>
      </c>
      <c r="BU205" t="s">
        <v>28</v>
      </c>
      <c r="BV205" t="s">
        <v>40</v>
      </c>
      <c r="BW205" t="s">
        <v>28</v>
      </c>
      <c r="BX205" t="s">
        <v>40</v>
      </c>
      <c r="BY205" t="s">
        <v>28</v>
      </c>
      <c r="BZ205" t="s">
        <v>40</v>
      </c>
      <c r="CA205" t="s">
        <v>198</v>
      </c>
      <c r="CB205" t="s">
        <v>37</v>
      </c>
      <c r="CC205">
        <v>857</v>
      </c>
      <c r="CD205" t="s">
        <v>30</v>
      </c>
      <c r="CE205" t="s">
        <v>968</v>
      </c>
      <c r="CF205">
        <v>0</v>
      </c>
      <c r="CG205" t="s">
        <v>99</v>
      </c>
      <c r="CH205">
        <v>1</v>
      </c>
      <c r="CI205" s="99">
        <v>2600</v>
      </c>
      <c r="CJ205" s="93">
        <v>44266</v>
      </c>
      <c r="CK205" s="99">
        <v>2600</v>
      </c>
      <c r="CL205" t="s">
        <v>574</v>
      </c>
      <c r="CM205" t="s">
        <v>574</v>
      </c>
      <c r="CN205" t="s">
        <v>574</v>
      </c>
      <c r="CO205" t="s">
        <v>574</v>
      </c>
      <c r="CP205" t="s">
        <v>574</v>
      </c>
      <c r="CQ205" t="s">
        <v>574</v>
      </c>
      <c r="CR205" t="s">
        <v>574</v>
      </c>
      <c r="CS205" t="s">
        <v>574</v>
      </c>
      <c r="CT205" t="s">
        <v>574</v>
      </c>
      <c r="CU205" t="s">
        <v>574</v>
      </c>
      <c r="CV205" t="s">
        <v>574</v>
      </c>
      <c r="CW205" t="s">
        <v>574</v>
      </c>
      <c r="CX205" t="s">
        <v>574</v>
      </c>
      <c r="CY205" t="s">
        <v>574</v>
      </c>
      <c r="CZ205" t="s">
        <v>574</v>
      </c>
      <c r="DA205" t="s">
        <v>574</v>
      </c>
      <c r="DB205" t="s">
        <v>574</v>
      </c>
      <c r="DC205" t="s">
        <v>574</v>
      </c>
      <c r="DD205">
        <v>0</v>
      </c>
      <c r="DE205" t="s">
        <v>970</v>
      </c>
      <c r="DF205">
        <v>0</v>
      </c>
      <c r="DG205" t="s">
        <v>970</v>
      </c>
      <c r="DH205">
        <v>0</v>
      </c>
      <c r="DI205" s="99">
        <v>0</v>
      </c>
      <c r="DJ205" s="99">
        <v>0</v>
      </c>
      <c r="DK205" s="99">
        <v>0</v>
      </c>
      <c r="DL205" s="99">
        <v>0</v>
      </c>
      <c r="DM205" s="99">
        <v>0</v>
      </c>
      <c r="DN205" s="99">
        <v>0</v>
      </c>
      <c r="DO205" s="99">
        <v>0</v>
      </c>
      <c r="DP205" s="99">
        <v>0</v>
      </c>
      <c r="DT205" s="100" t="s">
        <v>46</v>
      </c>
    </row>
    <row r="206" spans="1:124" x14ac:dyDescent="0.3">
      <c r="A206" s="92">
        <v>52020205</v>
      </c>
      <c r="B206">
        <v>2020205</v>
      </c>
      <c r="C206" t="s">
        <v>1766</v>
      </c>
      <c r="D206">
        <v>2683</v>
      </c>
      <c r="E206" t="s">
        <v>1767</v>
      </c>
      <c r="F206" t="s">
        <v>1768</v>
      </c>
      <c r="G206" t="s">
        <v>1769</v>
      </c>
      <c r="H206" t="s">
        <v>590</v>
      </c>
      <c r="I206" t="s">
        <v>954</v>
      </c>
      <c r="J206" t="s">
        <v>955</v>
      </c>
      <c r="K206">
        <v>1</v>
      </c>
      <c r="L206" t="s">
        <v>956</v>
      </c>
      <c r="M206" t="s">
        <v>957</v>
      </c>
      <c r="N206" t="s">
        <v>958</v>
      </c>
      <c r="O206" t="s">
        <v>959</v>
      </c>
      <c r="P206">
        <v>0</v>
      </c>
      <c r="Q206" t="s">
        <v>27</v>
      </c>
      <c r="R206" t="s">
        <v>45</v>
      </c>
      <c r="S206" s="93" t="s">
        <v>960</v>
      </c>
      <c r="T206" t="s">
        <v>961</v>
      </c>
      <c r="U206" s="93">
        <v>29929</v>
      </c>
      <c r="V206" t="s">
        <v>27</v>
      </c>
      <c r="W206" t="s">
        <v>45</v>
      </c>
      <c r="X206">
        <v>0</v>
      </c>
      <c r="Y206">
        <v>0</v>
      </c>
      <c r="Z206" s="93">
        <v>43682</v>
      </c>
      <c r="AA206">
        <v>1000</v>
      </c>
      <c r="AB206">
        <v>1000</v>
      </c>
      <c r="AC206">
        <v>0</v>
      </c>
      <c r="AD206" s="103" t="s">
        <v>27</v>
      </c>
      <c r="AE206">
        <v>0</v>
      </c>
      <c r="AF206">
        <v>0</v>
      </c>
      <c r="AG206">
        <v>1</v>
      </c>
      <c r="AH206">
        <v>1</v>
      </c>
      <c r="AI206">
        <v>2</v>
      </c>
      <c r="AJ206">
        <v>2</v>
      </c>
      <c r="AK206">
        <v>0</v>
      </c>
      <c r="AL206">
        <v>2</v>
      </c>
      <c r="AM206">
        <v>5</v>
      </c>
      <c r="AN206" s="97">
        <v>5040</v>
      </c>
      <c r="AO206" t="s">
        <v>40</v>
      </c>
      <c r="AP206" t="s">
        <v>28</v>
      </c>
      <c r="AQ206" t="s">
        <v>40</v>
      </c>
      <c r="AR206" s="101">
        <v>2200000</v>
      </c>
      <c r="AS206" t="s">
        <v>124</v>
      </c>
      <c r="AT206" t="s">
        <v>962</v>
      </c>
      <c r="AU206" t="s">
        <v>963</v>
      </c>
      <c r="AV206" t="s">
        <v>304</v>
      </c>
      <c r="AW206" t="s">
        <v>964</v>
      </c>
      <c r="AX206">
        <v>0</v>
      </c>
      <c r="AY206" t="s">
        <v>124</v>
      </c>
      <c r="AZ206" t="s">
        <v>962</v>
      </c>
      <c r="BA206" t="s">
        <v>1108</v>
      </c>
      <c r="BB206" t="s">
        <v>1109</v>
      </c>
      <c r="BC206" t="s">
        <v>28</v>
      </c>
      <c r="BD206" t="s">
        <v>40</v>
      </c>
      <c r="BE206" t="s">
        <v>28</v>
      </c>
      <c r="BF206" t="s">
        <v>40</v>
      </c>
      <c r="BG206" t="s">
        <v>28</v>
      </c>
      <c r="BH206" t="s">
        <v>40</v>
      </c>
      <c r="BI206" t="s">
        <v>28</v>
      </c>
      <c r="BJ206">
        <v>999</v>
      </c>
      <c r="BK206" t="s">
        <v>28</v>
      </c>
      <c r="BL206" t="s">
        <v>40</v>
      </c>
      <c r="BM206" t="s">
        <v>28</v>
      </c>
      <c r="BN206" t="s">
        <v>40</v>
      </c>
      <c r="BO206" t="s">
        <v>964</v>
      </c>
      <c r="BP206" t="s">
        <v>967</v>
      </c>
      <c r="BQ206" t="s">
        <v>28</v>
      </c>
      <c r="BR206" t="s">
        <v>40</v>
      </c>
      <c r="BS206" t="s">
        <v>28</v>
      </c>
      <c r="BT206" t="s">
        <v>40</v>
      </c>
      <c r="BU206" t="s">
        <v>28</v>
      </c>
      <c r="BV206" t="s">
        <v>40</v>
      </c>
      <c r="BW206" t="s">
        <v>28</v>
      </c>
      <c r="BX206" t="s">
        <v>40</v>
      </c>
      <c r="BY206" t="s">
        <v>28</v>
      </c>
      <c r="BZ206" t="s">
        <v>40</v>
      </c>
      <c r="CA206" t="s">
        <v>198</v>
      </c>
      <c r="CB206" t="s">
        <v>37</v>
      </c>
      <c r="CC206">
        <v>863</v>
      </c>
      <c r="CD206" t="s">
        <v>30</v>
      </c>
      <c r="CE206" t="s">
        <v>968</v>
      </c>
      <c r="CF206">
        <v>0</v>
      </c>
      <c r="CG206" t="s">
        <v>99</v>
      </c>
      <c r="CH206">
        <v>1</v>
      </c>
      <c r="CI206" s="99">
        <v>2238.1799999999998</v>
      </c>
      <c r="CJ206" s="93">
        <v>43682</v>
      </c>
      <c r="CK206" s="99">
        <v>2238.1799999999998</v>
      </c>
      <c r="CL206" t="s">
        <v>574</v>
      </c>
      <c r="CM206" t="s">
        <v>574</v>
      </c>
      <c r="CN206" t="s">
        <v>574</v>
      </c>
      <c r="CO206" t="s">
        <v>574</v>
      </c>
      <c r="CP206" t="s">
        <v>574</v>
      </c>
      <c r="CQ206" t="s">
        <v>574</v>
      </c>
      <c r="CR206" t="s">
        <v>574</v>
      </c>
      <c r="CS206" t="s">
        <v>574</v>
      </c>
      <c r="CT206" t="s">
        <v>574</v>
      </c>
      <c r="CU206" t="s">
        <v>574</v>
      </c>
      <c r="CV206" t="s">
        <v>574</v>
      </c>
      <c r="CW206" t="s">
        <v>574</v>
      </c>
      <c r="CX206" t="s">
        <v>574</v>
      </c>
      <c r="CY206" t="s">
        <v>574</v>
      </c>
      <c r="CZ206" t="s">
        <v>574</v>
      </c>
      <c r="DA206" t="s">
        <v>574</v>
      </c>
      <c r="DB206" t="s">
        <v>574</v>
      </c>
      <c r="DC206" t="s">
        <v>574</v>
      </c>
      <c r="DD206">
        <v>0</v>
      </c>
      <c r="DE206" t="s">
        <v>970</v>
      </c>
      <c r="DF206">
        <v>0</v>
      </c>
      <c r="DG206" t="s">
        <v>970</v>
      </c>
      <c r="DH206">
        <v>0</v>
      </c>
      <c r="DI206" s="99">
        <v>0</v>
      </c>
      <c r="DJ206" s="99">
        <v>0</v>
      </c>
      <c r="DK206" s="99">
        <v>0</v>
      </c>
      <c r="DL206" s="99">
        <v>0</v>
      </c>
      <c r="DM206" s="99">
        <v>0</v>
      </c>
      <c r="DN206" s="99">
        <v>0</v>
      </c>
      <c r="DO206" s="99">
        <v>0</v>
      </c>
      <c r="DP206" s="99">
        <v>0</v>
      </c>
      <c r="DT206" s="100" t="s">
        <v>46</v>
      </c>
    </row>
    <row r="207" spans="1:124" x14ac:dyDescent="0.3">
      <c r="A207" s="92">
        <v>52020206</v>
      </c>
      <c r="B207">
        <v>2020206</v>
      </c>
      <c r="C207" t="s">
        <v>1770</v>
      </c>
      <c r="D207">
        <v>2841</v>
      </c>
      <c r="E207" t="s">
        <v>1771</v>
      </c>
      <c r="F207" t="s">
        <v>1772</v>
      </c>
      <c r="G207" t="s">
        <v>1773</v>
      </c>
      <c r="H207" t="s">
        <v>590</v>
      </c>
      <c r="I207" t="s">
        <v>954</v>
      </c>
      <c r="J207" t="s">
        <v>955</v>
      </c>
      <c r="K207">
        <v>1</v>
      </c>
      <c r="L207" t="s">
        <v>956</v>
      </c>
      <c r="M207" t="s">
        <v>957</v>
      </c>
      <c r="N207" t="s">
        <v>42</v>
      </c>
      <c r="O207" t="s">
        <v>566</v>
      </c>
      <c r="P207">
        <v>0</v>
      </c>
      <c r="Q207" t="s">
        <v>27</v>
      </c>
      <c r="R207" t="s">
        <v>45</v>
      </c>
      <c r="S207" s="93" t="s">
        <v>960</v>
      </c>
      <c r="T207" t="s">
        <v>961</v>
      </c>
      <c r="U207" s="93">
        <v>35566</v>
      </c>
      <c r="V207" t="s">
        <v>27</v>
      </c>
      <c r="W207" t="s">
        <v>45</v>
      </c>
      <c r="X207">
        <v>0</v>
      </c>
      <c r="Y207">
        <v>0</v>
      </c>
      <c r="Z207" s="93">
        <v>45254</v>
      </c>
      <c r="AA207">
        <v>1000</v>
      </c>
      <c r="AB207">
        <v>1000</v>
      </c>
      <c r="AC207">
        <v>0</v>
      </c>
      <c r="AD207" s="103" t="s">
        <v>27</v>
      </c>
      <c r="AE207">
        <v>0</v>
      </c>
      <c r="AF207">
        <v>0</v>
      </c>
      <c r="AG207">
        <v>0</v>
      </c>
      <c r="AH207">
        <v>0</v>
      </c>
      <c r="AI207">
        <v>2</v>
      </c>
      <c r="AJ207">
        <v>2</v>
      </c>
      <c r="AK207">
        <v>0</v>
      </c>
      <c r="AL207">
        <v>1</v>
      </c>
      <c r="AM207">
        <v>5</v>
      </c>
      <c r="AN207" s="97">
        <v>611</v>
      </c>
      <c r="AO207" t="s">
        <v>40</v>
      </c>
      <c r="AP207" t="s">
        <v>28</v>
      </c>
      <c r="AQ207" t="s">
        <v>40</v>
      </c>
      <c r="AR207" s="101">
        <v>2800000</v>
      </c>
      <c r="AS207" t="s">
        <v>124</v>
      </c>
      <c r="AT207" t="s">
        <v>962</v>
      </c>
      <c r="AU207" t="s">
        <v>963</v>
      </c>
      <c r="AV207" t="s">
        <v>304</v>
      </c>
      <c r="AW207" t="s">
        <v>964</v>
      </c>
      <c r="AX207">
        <v>0</v>
      </c>
      <c r="AY207" t="s">
        <v>128</v>
      </c>
      <c r="AZ207" t="s">
        <v>1084</v>
      </c>
      <c r="BA207" t="s">
        <v>965</v>
      </c>
      <c r="BB207" t="s">
        <v>966</v>
      </c>
      <c r="BC207" t="s">
        <v>28</v>
      </c>
      <c r="BD207" t="s">
        <v>40</v>
      </c>
      <c r="BE207" t="s">
        <v>28</v>
      </c>
      <c r="BF207" t="s">
        <v>40</v>
      </c>
      <c r="BG207" t="s">
        <v>28</v>
      </c>
      <c r="BH207" t="s">
        <v>40</v>
      </c>
      <c r="BI207" t="s">
        <v>28</v>
      </c>
      <c r="BJ207">
        <v>999</v>
      </c>
      <c r="BK207" t="s">
        <v>28</v>
      </c>
      <c r="BL207" t="s">
        <v>40</v>
      </c>
      <c r="BM207" t="s">
        <v>28</v>
      </c>
      <c r="BN207" t="s">
        <v>40</v>
      </c>
      <c r="BO207" t="s">
        <v>964</v>
      </c>
      <c r="BP207" t="s">
        <v>967</v>
      </c>
      <c r="BQ207" t="s">
        <v>28</v>
      </c>
      <c r="BR207" t="s">
        <v>40</v>
      </c>
      <c r="BS207" t="s">
        <v>28</v>
      </c>
      <c r="BT207" t="s">
        <v>40</v>
      </c>
      <c r="BU207" t="s">
        <v>28</v>
      </c>
      <c r="BV207" t="s">
        <v>40</v>
      </c>
      <c r="BW207" t="s">
        <v>28</v>
      </c>
      <c r="BX207" t="s">
        <v>40</v>
      </c>
      <c r="BY207" t="s">
        <v>28</v>
      </c>
      <c r="BZ207" t="s">
        <v>40</v>
      </c>
      <c r="CA207" t="s">
        <v>198</v>
      </c>
      <c r="CB207" t="s">
        <v>37</v>
      </c>
      <c r="CC207">
        <v>895</v>
      </c>
      <c r="CD207" t="s">
        <v>30</v>
      </c>
      <c r="CE207" t="s">
        <v>968</v>
      </c>
      <c r="CF207">
        <v>0</v>
      </c>
      <c r="CG207" t="s">
        <v>99</v>
      </c>
      <c r="CH207">
        <v>1</v>
      </c>
      <c r="CI207" s="99">
        <v>1136.3599999999999</v>
      </c>
      <c r="CJ207" s="93">
        <v>45254</v>
      </c>
      <c r="CK207" s="99">
        <v>1136.3599999999999</v>
      </c>
      <c r="CL207" t="s">
        <v>574</v>
      </c>
      <c r="CM207" t="s">
        <v>574</v>
      </c>
      <c r="CN207" t="s">
        <v>574</v>
      </c>
      <c r="CO207" t="s">
        <v>574</v>
      </c>
      <c r="CP207" t="s">
        <v>574</v>
      </c>
      <c r="CQ207" t="s">
        <v>574</v>
      </c>
      <c r="CR207" t="s">
        <v>574</v>
      </c>
      <c r="CS207" t="s">
        <v>574</v>
      </c>
      <c r="CT207" t="s">
        <v>574</v>
      </c>
      <c r="CU207" t="s">
        <v>574</v>
      </c>
      <c r="CV207" t="s">
        <v>574</v>
      </c>
      <c r="CW207" t="s">
        <v>574</v>
      </c>
      <c r="CX207" t="s">
        <v>574</v>
      </c>
      <c r="CY207" t="s">
        <v>574</v>
      </c>
      <c r="CZ207" t="s">
        <v>574</v>
      </c>
      <c r="DA207" t="s">
        <v>574</v>
      </c>
      <c r="DB207" t="s">
        <v>574</v>
      </c>
      <c r="DC207" t="s">
        <v>574</v>
      </c>
      <c r="DD207">
        <v>0</v>
      </c>
      <c r="DE207" t="s">
        <v>970</v>
      </c>
      <c r="DF207">
        <v>0</v>
      </c>
      <c r="DG207" t="s">
        <v>970</v>
      </c>
      <c r="DH207">
        <v>0</v>
      </c>
      <c r="DI207" s="99">
        <v>0</v>
      </c>
      <c r="DJ207" s="99">
        <v>0</v>
      </c>
      <c r="DK207" s="99">
        <v>0</v>
      </c>
      <c r="DL207" s="99">
        <v>0</v>
      </c>
      <c r="DM207" s="99">
        <v>0</v>
      </c>
      <c r="DN207" s="99">
        <v>0</v>
      </c>
      <c r="DO207" s="99">
        <v>0</v>
      </c>
      <c r="DP207" s="99">
        <v>0</v>
      </c>
      <c r="DT207" s="100" t="s">
        <v>46</v>
      </c>
    </row>
    <row r="208" spans="1:124" x14ac:dyDescent="0.3">
      <c r="A208" s="92">
        <v>52020207</v>
      </c>
      <c r="B208">
        <v>2020207</v>
      </c>
      <c r="C208" t="s">
        <v>1774</v>
      </c>
      <c r="D208">
        <v>2873</v>
      </c>
      <c r="E208" t="s">
        <v>1775</v>
      </c>
      <c r="F208" t="s">
        <v>1776</v>
      </c>
      <c r="G208" t="s">
        <v>1777</v>
      </c>
      <c r="H208" t="s">
        <v>590</v>
      </c>
      <c r="I208" t="s">
        <v>954</v>
      </c>
      <c r="J208" t="s">
        <v>955</v>
      </c>
      <c r="K208">
        <v>1</v>
      </c>
      <c r="L208" t="s">
        <v>956</v>
      </c>
      <c r="M208" t="s">
        <v>957</v>
      </c>
      <c r="N208" t="s">
        <v>42</v>
      </c>
      <c r="O208" t="s">
        <v>566</v>
      </c>
      <c r="P208">
        <v>0</v>
      </c>
      <c r="Q208" t="s">
        <v>27</v>
      </c>
      <c r="R208" t="s">
        <v>45</v>
      </c>
      <c r="S208" s="93" t="s">
        <v>960</v>
      </c>
      <c r="T208" t="s">
        <v>961</v>
      </c>
      <c r="U208" s="93">
        <v>17780</v>
      </c>
      <c r="V208" t="s">
        <v>25</v>
      </c>
      <c r="W208" t="s">
        <v>46</v>
      </c>
      <c r="X208">
        <v>0</v>
      </c>
      <c r="Y208">
        <v>0</v>
      </c>
      <c r="Z208" s="93">
        <v>43963</v>
      </c>
      <c r="AA208" t="s">
        <v>975</v>
      </c>
      <c r="AB208">
        <v>0</v>
      </c>
      <c r="AC208">
        <v>0</v>
      </c>
      <c r="AD208" s="103" t="s">
        <v>27</v>
      </c>
      <c r="AE208">
        <v>0</v>
      </c>
      <c r="AF208">
        <v>0</v>
      </c>
      <c r="AG208">
        <v>0</v>
      </c>
      <c r="AH208">
        <v>0</v>
      </c>
      <c r="AI208">
        <v>1</v>
      </c>
      <c r="AJ208">
        <v>1</v>
      </c>
      <c r="AK208">
        <v>0</v>
      </c>
      <c r="AL208">
        <v>2</v>
      </c>
      <c r="AM208">
        <v>5</v>
      </c>
      <c r="AN208" s="97">
        <v>9702</v>
      </c>
      <c r="AO208" t="s">
        <v>40</v>
      </c>
      <c r="AP208" t="s">
        <v>28</v>
      </c>
      <c r="AQ208" t="s">
        <v>40</v>
      </c>
      <c r="AR208" s="101">
        <v>2800000</v>
      </c>
      <c r="AS208" t="s">
        <v>662</v>
      </c>
      <c r="AT208" t="s">
        <v>1018</v>
      </c>
      <c r="AU208" t="s">
        <v>963</v>
      </c>
      <c r="AV208" t="s">
        <v>304</v>
      </c>
      <c r="AW208" t="s">
        <v>964</v>
      </c>
      <c r="AX208">
        <v>0</v>
      </c>
      <c r="AY208" t="s">
        <v>119</v>
      </c>
      <c r="AZ208" t="s">
        <v>1045</v>
      </c>
      <c r="BA208" t="s">
        <v>70</v>
      </c>
      <c r="BB208" t="s">
        <v>1116</v>
      </c>
      <c r="BC208" t="s">
        <v>28</v>
      </c>
      <c r="BD208" t="s">
        <v>40</v>
      </c>
      <c r="BE208" t="s">
        <v>28</v>
      </c>
      <c r="BF208" t="s">
        <v>40</v>
      </c>
      <c r="BG208" t="s">
        <v>28</v>
      </c>
      <c r="BH208" t="s">
        <v>40</v>
      </c>
      <c r="BI208" t="s">
        <v>28</v>
      </c>
      <c r="BJ208">
        <v>999</v>
      </c>
      <c r="BK208" t="s">
        <v>28</v>
      </c>
      <c r="BL208" t="s">
        <v>40</v>
      </c>
      <c r="BM208" t="s">
        <v>28</v>
      </c>
      <c r="BN208" t="s">
        <v>40</v>
      </c>
      <c r="BO208" t="s">
        <v>964</v>
      </c>
      <c r="BP208" t="s">
        <v>967</v>
      </c>
      <c r="BQ208" t="s">
        <v>28</v>
      </c>
      <c r="BR208" t="s">
        <v>40</v>
      </c>
      <c r="BS208" t="s">
        <v>28</v>
      </c>
      <c r="BT208" t="s">
        <v>40</v>
      </c>
      <c r="BU208" t="s">
        <v>28</v>
      </c>
      <c r="BV208" t="s">
        <v>40</v>
      </c>
      <c r="BW208" t="s">
        <v>28</v>
      </c>
      <c r="BX208" t="s">
        <v>40</v>
      </c>
      <c r="BY208" t="s">
        <v>28</v>
      </c>
      <c r="BZ208" t="s">
        <v>40</v>
      </c>
      <c r="CA208" t="s">
        <v>198</v>
      </c>
      <c r="CB208" t="s">
        <v>37</v>
      </c>
      <c r="CC208">
        <v>874</v>
      </c>
      <c r="CD208" t="s">
        <v>30</v>
      </c>
      <c r="CE208" t="s">
        <v>968</v>
      </c>
      <c r="CF208">
        <v>0</v>
      </c>
      <c r="CG208" t="s">
        <v>99</v>
      </c>
      <c r="CH208">
        <v>1</v>
      </c>
      <c r="CI208" s="99">
        <v>1452.73</v>
      </c>
      <c r="CJ208" s="93">
        <v>43963</v>
      </c>
      <c r="CK208" s="99">
        <v>1452.73</v>
      </c>
      <c r="CL208" t="s">
        <v>574</v>
      </c>
      <c r="CM208" t="s">
        <v>574</v>
      </c>
      <c r="CN208" t="s">
        <v>574</v>
      </c>
      <c r="CO208" t="s">
        <v>574</v>
      </c>
      <c r="CP208" t="s">
        <v>574</v>
      </c>
      <c r="CQ208" t="s">
        <v>574</v>
      </c>
      <c r="CR208" t="s">
        <v>574</v>
      </c>
      <c r="CS208" t="s">
        <v>574</v>
      </c>
      <c r="CT208" t="s">
        <v>574</v>
      </c>
      <c r="CU208" t="s">
        <v>574</v>
      </c>
      <c r="CV208" t="s">
        <v>574</v>
      </c>
      <c r="CW208" t="s">
        <v>574</v>
      </c>
      <c r="CX208" t="s">
        <v>574</v>
      </c>
      <c r="CY208" t="s">
        <v>574</v>
      </c>
      <c r="CZ208" t="s">
        <v>830</v>
      </c>
      <c r="DA208" t="s">
        <v>932</v>
      </c>
      <c r="DB208" t="s">
        <v>574</v>
      </c>
      <c r="DC208" t="s">
        <v>574</v>
      </c>
      <c r="DD208">
        <v>0</v>
      </c>
      <c r="DE208" t="s">
        <v>970</v>
      </c>
      <c r="DF208">
        <v>0</v>
      </c>
      <c r="DG208" t="s">
        <v>970</v>
      </c>
      <c r="DH208">
        <v>0</v>
      </c>
      <c r="DI208" s="99">
        <v>0</v>
      </c>
      <c r="DJ208" s="99">
        <v>0</v>
      </c>
      <c r="DK208" s="99">
        <v>0</v>
      </c>
      <c r="DL208" s="99">
        <v>0</v>
      </c>
      <c r="DM208" s="99">
        <v>0</v>
      </c>
      <c r="DN208" s="99">
        <v>0</v>
      </c>
      <c r="DO208" s="99">
        <v>150</v>
      </c>
      <c r="DP208" s="99">
        <v>0</v>
      </c>
      <c r="DT208" s="100" t="s">
        <v>46</v>
      </c>
    </row>
    <row r="209" spans="1:124" x14ac:dyDescent="0.3">
      <c r="A209" s="92">
        <v>52020208</v>
      </c>
      <c r="B209">
        <v>2020208</v>
      </c>
      <c r="C209" t="s">
        <v>1778</v>
      </c>
      <c r="D209">
        <v>2850</v>
      </c>
      <c r="E209" t="s">
        <v>1779</v>
      </c>
      <c r="F209" t="s">
        <v>1780</v>
      </c>
      <c r="G209" t="s">
        <v>515</v>
      </c>
      <c r="H209" t="s">
        <v>590</v>
      </c>
      <c r="I209" t="s">
        <v>954</v>
      </c>
      <c r="J209" t="s">
        <v>955</v>
      </c>
      <c r="K209">
        <v>1</v>
      </c>
      <c r="L209" t="s">
        <v>956</v>
      </c>
      <c r="M209" t="s">
        <v>957</v>
      </c>
      <c r="N209" t="s">
        <v>958</v>
      </c>
      <c r="O209" t="s">
        <v>959</v>
      </c>
      <c r="P209">
        <v>0</v>
      </c>
      <c r="Q209" t="s">
        <v>27</v>
      </c>
      <c r="R209" t="s">
        <v>45</v>
      </c>
      <c r="S209" s="93" t="s">
        <v>960</v>
      </c>
      <c r="T209" t="s">
        <v>961</v>
      </c>
      <c r="U209" s="93">
        <v>36865</v>
      </c>
      <c r="V209" t="s">
        <v>27</v>
      </c>
      <c r="W209" t="s">
        <v>45</v>
      </c>
      <c r="X209">
        <v>0</v>
      </c>
      <c r="Y209">
        <v>0</v>
      </c>
      <c r="Z209" s="93">
        <v>43388</v>
      </c>
      <c r="AA209" t="s">
        <v>975</v>
      </c>
      <c r="AB209">
        <v>0</v>
      </c>
      <c r="AC209">
        <v>0</v>
      </c>
      <c r="AD209" s="103" t="s">
        <v>27</v>
      </c>
      <c r="AE209">
        <v>0</v>
      </c>
      <c r="AF209">
        <v>0</v>
      </c>
      <c r="AG209">
        <v>0</v>
      </c>
      <c r="AH209">
        <v>0</v>
      </c>
      <c r="AI209">
        <v>0</v>
      </c>
      <c r="AJ209">
        <v>0</v>
      </c>
      <c r="AK209">
        <v>0</v>
      </c>
      <c r="AL209">
        <v>1</v>
      </c>
      <c r="AM209">
        <v>5</v>
      </c>
      <c r="AN209" s="97">
        <v>2742</v>
      </c>
      <c r="AO209" t="s">
        <v>40</v>
      </c>
      <c r="AP209" t="s">
        <v>28</v>
      </c>
      <c r="AQ209" t="s">
        <v>40</v>
      </c>
      <c r="AR209" s="101">
        <v>9000000</v>
      </c>
      <c r="AS209" t="s">
        <v>122</v>
      </c>
      <c r="AT209" t="s">
        <v>50</v>
      </c>
      <c r="AU209" t="s">
        <v>963</v>
      </c>
      <c r="AV209" t="s">
        <v>304</v>
      </c>
      <c r="AW209" t="s">
        <v>964</v>
      </c>
      <c r="AX209">
        <v>0</v>
      </c>
      <c r="AY209" t="s">
        <v>124</v>
      </c>
      <c r="AZ209" t="s">
        <v>962</v>
      </c>
      <c r="BA209" t="s">
        <v>965</v>
      </c>
      <c r="BB209" t="s">
        <v>966</v>
      </c>
      <c r="BC209" t="s">
        <v>28</v>
      </c>
      <c r="BD209" t="s">
        <v>40</v>
      </c>
      <c r="BE209" t="s">
        <v>28</v>
      </c>
      <c r="BF209" t="s">
        <v>40</v>
      </c>
      <c r="BG209" t="s">
        <v>28</v>
      </c>
      <c r="BH209" t="s">
        <v>40</v>
      </c>
      <c r="BI209" t="s">
        <v>28</v>
      </c>
      <c r="BJ209">
        <v>999</v>
      </c>
      <c r="BK209" t="s">
        <v>28</v>
      </c>
      <c r="BL209" t="s">
        <v>40</v>
      </c>
      <c r="BM209" t="s">
        <v>28</v>
      </c>
      <c r="BN209" t="s">
        <v>40</v>
      </c>
      <c r="BO209" t="s">
        <v>964</v>
      </c>
      <c r="BP209" t="s">
        <v>967</v>
      </c>
      <c r="BQ209" t="s">
        <v>28</v>
      </c>
      <c r="BR209" t="s">
        <v>40</v>
      </c>
      <c r="BS209" t="s">
        <v>28</v>
      </c>
      <c r="BT209" t="s">
        <v>40</v>
      </c>
      <c r="BU209" t="s">
        <v>28</v>
      </c>
      <c r="BV209" t="s">
        <v>40</v>
      </c>
      <c r="BW209" t="s">
        <v>28</v>
      </c>
      <c r="BX209" t="s">
        <v>40</v>
      </c>
      <c r="BY209" t="s">
        <v>28</v>
      </c>
      <c r="BZ209" t="s">
        <v>40</v>
      </c>
      <c r="CA209" t="s">
        <v>198</v>
      </c>
      <c r="CB209" t="s">
        <v>37</v>
      </c>
      <c r="CC209">
        <v>827</v>
      </c>
      <c r="CD209" t="s">
        <v>30</v>
      </c>
      <c r="CE209" t="s">
        <v>968</v>
      </c>
      <c r="CF209">
        <v>0</v>
      </c>
      <c r="CG209" t="s">
        <v>99</v>
      </c>
      <c r="CH209">
        <v>1</v>
      </c>
      <c r="CI209" s="99">
        <v>805.45</v>
      </c>
      <c r="CJ209" s="93">
        <v>43388</v>
      </c>
      <c r="CK209" s="99">
        <v>805.45</v>
      </c>
      <c r="CL209" t="s">
        <v>574</v>
      </c>
      <c r="CM209" t="s">
        <v>574</v>
      </c>
      <c r="CN209" t="s">
        <v>574</v>
      </c>
      <c r="CO209" t="s">
        <v>574</v>
      </c>
      <c r="CP209" t="s">
        <v>574</v>
      </c>
      <c r="CQ209" t="s">
        <v>574</v>
      </c>
      <c r="CR209" t="s">
        <v>574</v>
      </c>
      <c r="CS209" t="s">
        <v>574</v>
      </c>
      <c r="CT209" t="s">
        <v>574</v>
      </c>
      <c r="CU209" t="s">
        <v>574</v>
      </c>
      <c r="CV209" t="s">
        <v>574</v>
      </c>
      <c r="CW209" t="s">
        <v>574</v>
      </c>
      <c r="CX209" t="s">
        <v>574</v>
      </c>
      <c r="CY209" t="s">
        <v>574</v>
      </c>
      <c r="CZ209" t="s">
        <v>574</v>
      </c>
      <c r="DA209" t="s">
        <v>574</v>
      </c>
      <c r="DB209" t="s">
        <v>574</v>
      </c>
      <c r="DC209" t="s">
        <v>574</v>
      </c>
      <c r="DD209">
        <v>0</v>
      </c>
      <c r="DE209" t="s">
        <v>970</v>
      </c>
      <c r="DF209">
        <v>0</v>
      </c>
      <c r="DG209" t="s">
        <v>970</v>
      </c>
      <c r="DH209">
        <v>0</v>
      </c>
      <c r="DI209" s="99">
        <v>0</v>
      </c>
      <c r="DJ209" s="99">
        <v>0</v>
      </c>
      <c r="DK209" s="99">
        <v>0</v>
      </c>
      <c r="DL209" s="99">
        <v>0</v>
      </c>
      <c r="DM209" s="99">
        <v>0</v>
      </c>
      <c r="DN209" s="99">
        <v>0</v>
      </c>
      <c r="DO209" s="99">
        <v>0</v>
      </c>
      <c r="DP209" s="99">
        <v>0</v>
      </c>
      <c r="DT209" s="100" t="s">
        <v>46</v>
      </c>
    </row>
    <row r="210" spans="1:124" x14ac:dyDescent="0.3">
      <c r="A210" s="92">
        <v>52020209</v>
      </c>
      <c r="B210">
        <v>2020209</v>
      </c>
      <c r="C210" t="s">
        <v>1781</v>
      </c>
      <c r="D210">
        <v>2523</v>
      </c>
      <c r="E210" t="s">
        <v>1782</v>
      </c>
      <c r="F210" t="s">
        <v>1783</v>
      </c>
      <c r="G210" t="s">
        <v>1784</v>
      </c>
      <c r="H210" t="s">
        <v>590</v>
      </c>
      <c r="I210" t="s">
        <v>954</v>
      </c>
      <c r="J210" t="s">
        <v>955</v>
      </c>
      <c r="K210">
        <v>1</v>
      </c>
      <c r="L210" t="s">
        <v>956</v>
      </c>
      <c r="M210" t="s">
        <v>957</v>
      </c>
      <c r="N210" t="s">
        <v>42</v>
      </c>
      <c r="O210" t="s">
        <v>566</v>
      </c>
      <c r="P210">
        <v>0</v>
      </c>
      <c r="Q210" t="s">
        <v>27</v>
      </c>
      <c r="R210" t="s">
        <v>45</v>
      </c>
      <c r="S210" s="93" t="s">
        <v>960</v>
      </c>
      <c r="T210" t="s">
        <v>961</v>
      </c>
      <c r="U210" s="93">
        <v>21627</v>
      </c>
      <c r="V210" t="s">
        <v>25</v>
      </c>
      <c r="W210" t="s">
        <v>46</v>
      </c>
      <c r="X210">
        <v>0</v>
      </c>
      <c r="Y210">
        <v>0</v>
      </c>
      <c r="Z210" s="93">
        <v>44313</v>
      </c>
      <c r="AA210">
        <v>1000</v>
      </c>
      <c r="AB210">
        <v>1000</v>
      </c>
      <c r="AC210">
        <v>0</v>
      </c>
      <c r="AD210" s="103" t="s">
        <v>27</v>
      </c>
      <c r="AE210">
        <v>0</v>
      </c>
      <c r="AF210">
        <v>0</v>
      </c>
      <c r="AG210">
        <v>0</v>
      </c>
      <c r="AH210">
        <v>0</v>
      </c>
      <c r="AI210">
        <v>2</v>
      </c>
      <c r="AJ210">
        <v>2</v>
      </c>
      <c r="AK210">
        <v>0</v>
      </c>
      <c r="AL210">
        <v>1</v>
      </c>
      <c r="AM210">
        <v>5</v>
      </c>
      <c r="AN210" s="97">
        <v>880</v>
      </c>
      <c r="AO210" t="s">
        <v>40</v>
      </c>
      <c r="AP210" t="s">
        <v>28</v>
      </c>
      <c r="AQ210" t="s">
        <v>40</v>
      </c>
      <c r="AR210" s="101">
        <v>2300000</v>
      </c>
      <c r="AS210" t="s">
        <v>664</v>
      </c>
      <c r="AT210" t="s">
        <v>1027</v>
      </c>
      <c r="AU210" t="s">
        <v>963</v>
      </c>
      <c r="AV210" t="s">
        <v>304</v>
      </c>
      <c r="AW210" t="s">
        <v>964</v>
      </c>
      <c r="AX210">
        <v>0</v>
      </c>
      <c r="AY210" t="s">
        <v>124</v>
      </c>
      <c r="AZ210" t="s">
        <v>962</v>
      </c>
      <c r="BA210" t="s">
        <v>965</v>
      </c>
      <c r="BB210" t="s">
        <v>966</v>
      </c>
      <c r="BC210" t="s">
        <v>28</v>
      </c>
      <c r="BD210" t="s">
        <v>40</v>
      </c>
      <c r="BE210" t="s">
        <v>28</v>
      </c>
      <c r="BF210" t="s">
        <v>40</v>
      </c>
      <c r="BG210" t="s">
        <v>28</v>
      </c>
      <c r="BH210" t="s">
        <v>40</v>
      </c>
      <c r="BI210" t="s">
        <v>28</v>
      </c>
      <c r="BJ210">
        <v>999</v>
      </c>
      <c r="BK210" t="s">
        <v>28</v>
      </c>
      <c r="BL210" t="s">
        <v>40</v>
      </c>
      <c r="BM210" t="s">
        <v>28</v>
      </c>
      <c r="BN210" t="s">
        <v>40</v>
      </c>
      <c r="BO210" t="s">
        <v>964</v>
      </c>
      <c r="BP210" t="s">
        <v>967</v>
      </c>
      <c r="BQ210" t="s">
        <v>28</v>
      </c>
      <c r="BR210" t="s">
        <v>40</v>
      </c>
      <c r="BS210" t="s">
        <v>28</v>
      </c>
      <c r="BT210" t="s">
        <v>40</v>
      </c>
      <c r="BU210" t="s">
        <v>28</v>
      </c>
      <c r="BV210" t="s">
        <v>40</v>
      </c>
      <c r="BW210" t="s">
        <v>28</v>
      </c>
      <c r="BX210" t="s">
        <v>40</v>
      </c>
      <c r="BY210" t="s">
        <v>28</v>
      </c>
      <c r="BZ210" t="s">
        <v>40</v>
      </c>
      <c r="CA210" t="s">
        <v>198</v>
      </c>
      <c r="CB210" t="s">
        <v>37</v>
      </c>
      <c r="CC210">
        <v>903</v>
      </c>
      <c r="CD210" t="s">
        <v>30</v>
      </c>
      <c r="CE210" t="s">
        <v>968</v>
      </c>
      <c r="CF210">
        <v>0</v>
      </c>
      <c r="CG210" t="s">
        <v>99</v>
      </c>
      <c r="CH210">
        <v>1</v>
      </c>
      <c r="CI210" s="99">
        <v>1735.45</v>
      </c>
      <c r="CJ210" s="93">
        <v>44313</v>
      </c>
      <c r="CK210" s="99">
        <v>1735.45</v>
      </c>
      <c r="CL210" t="s">
        <v>574</v>
      </c>
      <c r="CM210" t="s">
        <v>574</v>
      </c>
      <c r="CN210" t="s">
        <v>574</v>
      </c>
      <c r="CO210" t="s">
        <v>574</v>
      </c>
      <c r="CP210" t="s">
        <v>574</v>
      </c>
      <c r="CQ210" t="s">
        <v>574</v>
      </c>
      <c r="CR210" t="s">
        <v>574</v>
      </c>
      <c r="CS210" t="s">
        <v>574</v>
      </c>
      <c r="CT210" t="s">
        <v>574</v>
      </c>
      <c r="CU210" t="s">
        <v>574</v>
      </c>
      <c r="CV210" t="s">
        <v>574</v>
      </c>
      <c r="CW210" t="s">
        <v>574</v>
      </c>
      <c r="CX210" t="s">
        <v>574</v>
      </c>
      <c r="CY210" t="s">
        <v>574</v>
      </c>
      <c r="CZ210" t="s">
        <v>574</v>
      </c>
      <c r="DA210" t="s">
        <v>574</v>
      </c>
      <c r="DB210" t="s">
        <v>574</v>
      </c>
      <c r="DC210" t="s">
        <v>574</v>
      </c>
      <c r="DD210">
        <v>0</v>
      </c>
      <c r="DE210" t="s">
        <v>970</v>
      </c>
      <c r="DF210">
        <v>0</v>
      </c>
      <c r="DG210" t="s">
        <v>970</v>
      </c>
      <c r="DH210">
        <v>0</v>
      </c>
      <c r="DI210" s="99">
        <v>0</v>
      </c>
      <c r="DJ210" s="99">
        <v>0</v>
      </c>
      <c r="DK210" s="99">
        <v>0</v>
      </c>
      <c r="DL210" s="99">
        <v>0</v>
      </c>
      <c r="DM210" s="99">
        <v>0</v>
      </c>
      <c r="DN210" s="99">
        <v>0</v>
      </c>
      <c r="DO210" s="99">
        <v>0</v>
      </c>
      <c r="DP210" s="99">
        <v>0</v>
      </c>
      <c r="DT210" s="100" t="s">
        <v>46</v>
      </c>
    </row>
    <row r="211" spans="1:124" x14ac:dyDescent="0.3">
      <c r="A211" s="92">
        <v>52020210</v>
      </c>
      <c r="B211">
        <v>2020210</v>
      </c>
      <c r="C211" t="s">
        <v>1785</v>
      </c>
      <c r="D211">
        <v>2285</v>
      </c>
      <c r="E211" t="s">
        <v>1786</v>
      </c>
      <c r="F211" t="s">
        <v>1787</v>
      </c>
      <c r="G211" t="s">
        <v>1788</v>
      </c>
      <c r="H211" t="s">
        <v>590</v>
      </c>
      <c r="I211" t="s">
        <v>954</v>
      </c>
      <c r="J211" t="s">
        <v>955</v>
      </c>
      <c r="K211">
        <v>1</v>
      </c>
      <c r="L211" t="s">
        <v>956</v>
      </c>
      <c r="M211" t="s">
        <v>957</v>
      </c>
      <c r="N211" t="s">
        <v>42</v>
      </c>
      <c r="O211" t="s">
        <v>566</v>
      </c>
      <c r="P211">
        <v>0</v>
      </c>
      <c r="Q211" t="s">
        <v>27</v>
      </c>
      <c r="R211" t="s">
        <v>45</v>
      </c>
      <c r="S211" s="93" t="s">
        <v>960</v>
      </c>
      <c r="T211" t="s">
        <v>961</v>
      </c>
      <c r="U211" s="93">
        <v>14285</v>
      </c>
      <c r="V211" t="s">
        <v>25</v>
      </c>
      <c r="W211" t="s">
        <v>46</v>
      </c>
      <c r="X211">
        <v>0</v>
      </c>
      <c r="Y211">
        <v>0</v>
      </c>
      <c r="Z211" s="93">
        <v>44226</v>
      </c>
      <c r="AA211">
        <v>1000</v>
      </c>
      <c r="AB211">
        <v>1000</v>
      </c>
      <c r="AC211">
        <v>0</v>
      </c>
      <c r="AD211" s="103" t="s">
        <v>27</v>
      </c>
      <c r="AE211">
        <v>0</v>
      </c>
      <c r="AF211">
        <v>0</v>
      </c>
      <c r="AG211">
        <v>1</v>
      </c>
      <c r="AH211">
        <v>1</v>
      </c>
      <c r="AI211">
        <v>2</v>
      </c>
      <c r="AJ211">
        <v>2</v>
      </c>
      <c r="AK211">
        <v>0</v>
      </c>
      <c r="AL211">
        <v>0</v>
      </c>
      <c r="AM211">
        <v>5</v>
      </c>
      <c r="AN211" s="97">
        <v>746</v>
      </c>
      <c r="AO211" t="s">
        <v>40</v>
      </c>
      <c r="AP211" t="s">
        <v>28</v>
      </c>
      <c r="AQ211" t="s">
        <v>40</v>
      </c>
      <c r="AR211" s="101">
        <v>1400000</v>
      </c>
      <c r="AS211" t="s">
        <v>124</v>
      </c>
      <c r="AT211" t="s">
        <v>962</v>
      </c>
      <c r="AU211" t="s">
        <v>963</v>
      </c>
      <c r="AV211" t="s">
        <v>304</v>
      </c>
      <c r="AW211" t="s">
        <v>964</v>
      </c>
      <c r="AX211">
        <v>0</v>
      </c>
      <c r="AY211" t="s">
        <v>124</v>
      </c>
      <c r="AZ211" t="s">
        <v>962</v>
      </c>
      <c r="BA211" t="s">
        <v>1113</v>
      </c>
      <c r="BB211" t="s">
        <v>1114</v>
      </c>
      <c r="BC211" t="s">
        <v>28</v>
      </c>
      <c r="BD211" t="s">
        <v>40</v>
      </c>
      <c r="BE211" t="s">
        <v>28</v>
      </c>
      <c r="BF211" t="s">
        <v>40</v>
      </c>
      <c r="BG211" t="s">
        <v>28</v>
      </c>
      <c r="BH211" t="s">
        <v>40</v>
      </c>
      <c r="BI211" t="s">
        <v>28</v>
      </c>
      <c r="BJ211">
        <v>999</v>
      </c>
      <c r="BK211" t="s">
        <v>28</v>
      </c>
      <c r="BL211" t="s">
        <v>40</v>
      </c>
      <c r="BM211" t="s">
        <v>28</v>
      </c>
      <c r="BN211" t="s">
        <v>40</v>
      </c>
      <c r="BO211" t="s">
        <v>964</v>
      </c>
      <c r="BP211" t="s">
        <v>967</v>
      </c>
      <c r="BQ211" t="s">
        <v>28</v>
      </c>
      <c r="BR211" t="s">
        <v>40</v>
      </c>
      <c r="BS211" t="s">
        <v>28</v>
      </c>
      <c r="BT211" t="s">
        <v>40</v>
      </c>
      <c r="BU211" t="s">
        <v>28</v>
      </c>
      <c r="BV211" t="s">
        <v>40</v>
      </c>
      <c r="BW211" t="s">
        <v>28</v>
      </c>
      <c r="BX211" t="s">
        <v>40</v>
      </c>
      <c r="BY211" t="s">
        <v>28</v>
      </c>
      <c r="BZ211" t="s">
        <v>40</v>
      </c>
      <c r="CA211" t="s">
        <v>198</v>
      </c>
      <c r="CB211" t="s">
        <v>37</v>
      </c>
      <c r="CC211">
        <v>918</v>
      </c>
      <c r="CD211" t="s">
        <v>30</v>
      </c>
      <c r="CE211" t="s">
        <v>968</v>
      </c>
      <c r="CF211">
        <v>0</v>
      </c>
      <c r="CG211" t="s">
        <v>99</v>
      </c>
      <c r="CH211">
        <v>1</v>
      </c>
      <c r="CI211" s="99">
        <v>2140</v>
      </c>
      <c r="CJ211" s="93">
        <v>44226</v>
      </c>
      <c r="CK211" s="99">
        <v>2140</v>
      </c>
      <c r="CL211" t="s">
        <v>574</v>
      </c>
      <c r="CM211" t="s">
        <v>574</v>
      </c>
      <c r="CN211" t="s">
        <v>574</v>
      </c>
      <c r="CO211" t="s">
        <v>574</v>
      </c>
      <c r="CP211" t="s">
        <v>574</v>
      </c>
      <c r="CQ211" t="s">
        <v>574</v>
      </c>
      <c r="CR211" t="s">
        <v>574</v>
      </c>
      <c r="CS211" t="s">
        <v>574</v>
      </c>
      <c r="CT211" t="s">
        <v>574</v>
      </c>
      <c r="CU211" t="s">
        <v>574</v>
      </c>
      <c r="CV211" t="s">
        <v>574</v>
      </c>
      <c r="CW211" t="s">
        <v>574</v>
      </c>
      <c r="CX211" t="s">
        <v>574</v>
      </c>
      <c r="CY211" t="s">
        <v>574</v>
      </c>
      <c r="CZ211" t="s">
        <v>574</v>
      </c>
      <c r="DA211" t="s">
        <v>574</v>
      </c>
      <c r="DB211" t="s">
        <v>574</v>
      </c>
      <c r="DC211" t="s">
        <v>574</v>
      </c>
      <c r="DD211">
        <v>0</v>
      </c>
      <c r="DE211" t="s">
        <v>970</v>
      </c>
      <c r="DF211">
        <v>0</v>
      </c>
      <c r="DG211" t="s">
        <v>970</v>
      </c>
      <c r="DH211">
        <v>0</v>
      </c>
      <c r="DI211" s="99">
        <v>0</v>
      </c>
      <c r="DJ211" s="99">
        <v>0</v>
      </c>
      <c r="DK211" s="99">
        <v>0</v>
      </c>
      <c r="DL211" s="99">
        <v>0</v>
      </c>
      <c r="DM211" s="99">
        <v>0</v>
      </c>
      <c r="DN211" s="99">
        <v>0</v>
      </c>
      <c r="DO211" s="99">
        <v>0</v>
      </c>
      <c r="DP211" s="99">
        <v>0</v>
      </c>
      <c r="DT211" s="100" t="s">
        <v>46</v>
      </c>
    </row>
    <row r="212" spans="1:124" x14ac:dyDescent="0.3">
      <c r="A212" s="92">
        <v>52020211</v>
      </c>
      <c r="B212">
        <v>2020211</v>
      </c>
      <c r="C212" t="s">
        <v>1789</v>
      </c>
      <c r="D212">
        <v>8056</v>
      </c>
      <c r="E212">
        <v>8408236559082</v>
      </c>
      <c r="F212" t="s">
        <v>1790</v>
      </c>
      <c r="G212" t="s">
        <v>1791</v>
      </c>
      <c r="H212" t="s">
        <v>590</v>
      </c>
      <c r="I212" t="s">
        <v>954</v>
      </c>
      <c r="J212" t="s">
        <v>955</v>
      </c>
      <c r="K212">
        <v>1</v>
      </c>
      <c r="L212" t="s">
        <v>956</v>
      </c>
      <c r="M212" t="s">
        <v>957</v>
      </c>
      <c r="N212" t="s">
        <v>42</v>
      </c>
      <c r="O212" t="s">
        <v>566</v>
      </c>
      <c r="P212">
        <v>0</v>
      </c>
      <c r="Q212" t="s">
        <v>27</v>
      </c>
      <c r="R212" t="s">
        <v>45</v>
      </c>
      <c r="S212" s="93" t="s">
        <v>960</v>
      </c>
      <c r="T212" t="s">
        <v>961</v>
      </c>
      <c r="U212" s="93">
        <v>30917</v>
      </c>
      <c r="V212" t="s">
        <v>27</v>
      </c>
      <c r="W212" t="s">
        <v>45</v>
      </c>
      <c r="X212">
        <v>0</v>
      </c>
      <c r="Y212">
        <v>0</v>
      </c>
      <c r="Z212" s="93">
        <v>42410</v>
      </c>
      <c r="AA212">
        <v>1000</v>
      </c>
      <c r="AB212">
        <v>1000</v>
      </c>
      <c r="AC212">
        <v>0</v>
      </c>
      <c r="AD212" s="103" t="s">
        <v>27</v>
      </c>
      <c r="AE212">
        <v>0</v>
      </c>
      <c r="AF212">
        <v>0</v>
      </c>
      <c r="AG212">
        <v>2</v>
      </c>
      <c r="AH212">
        <v>2</v>
      </c>
      <c r="AI212">
        <v>1</v>
      </c>
      <c r="AJ212">
        <v>1</v>
      </c>
      <c r="AK212">
        <v>0</v>
      </c>
      <c r="AL212">
        <v>0</v>
      </c>
      <c r="AM212">
        <v>5</v>
      </c>
      <c r="AN212" s="97">
        <v>1060</v>
      </c>
      <c r="AO212" t="s">
        <v>40</v>
      </c>
      <c r="AP212" t="s">
        <v>28</v>
      </c>
      <c r="AQ212" t="s">
        <v>40</v>
      </c>
      <c r="AR212" s="101">
        <v>2900000</v>
      </c>
      <c r="AS212" t="s">
        <v>124</v>
      </c>
      <c r="AT212" t="s">
        <v>962</v>
      </c>
      <c r="AU212" t="s">
        <v>963</v>
      </c>
      <c r="AV212" t="s">
        <v>304</v>
      </c>
      <c r="AW212" t="s">
        <v>964</v>
      </c>
      <c r="AX212">
        <v>0</v>
      </c>
      <c r="AY212" t="s">
        <v>124</v>
      </c>
      <c r="AZ212" t="s">
        <v>962</v>
      </c>
      <c r="BA212" t="s">
        <v>965</v>
      </c>
      <c r="BB212" t="s">
        <v>966</v>
      </c>
      <c r="BC212" t="s">
        <v>28</v>
      </c>
      <c r="BD212" t="s">
        <v>40</v>
      </c>
      <c r="BE212" t="s">
        <v>28</v>
      </c>
      <c r="BF212" t="s">
        <v>40</v>
      </c>
      <c r="BG212" t="s">
        <v>28</v>
      </c>
      <c r="BH212" t="s">
        <v>40</v>
      </c>
      <c r="BI212" t="s">
        <v>28</v>
      </c>
      <c r="BJ212">
        <v>999</v>
      </c>
      <c r="BK212" t="s">
        <v>28</v>
      </c>
      <c r="BL212" t="s">
        <v>40</v>
      </c>
      <c r="BM212" t="s">
        <v>28</v>
      </c>
      <c r="BN212" t="s">
        <v>40</v>
      </c>
      <c r="BO212" t="s">
        <v>964</v>
      </c>
      <c r="BP212" t="s">
        <v>967</v>
      </c>
      <c r="BQ212" t="s">
        <v>28</v>
      </c>
      <c r="BR212" t="s">
        <v>40</v>
      </c>
      <c r="BS212" t="s">
        <v>28</v>
      </c>
      <c r="BT212" t="s">
        <v>40</v>
      </c>
      <c r="BU212" t="s">
        <v>28</v>
      </c>
      <c r="BV212" t="s">
        <v>40</v>
      </c>
      <c r="BW212" t="s">
        <v>28</v>
      </c>
      <c r="BX212" t="s">
        <v>40</v>
      </c>
      <c r="BY212" t="s">
        <v>28</v>
      </c>
      <c r="BZ212" t="s">
        <v>40</v>
      </c>
      <c r="CA212" t="s">
        <v>198</v>
      </c>
      <c r="CB212" t="s">
        <v>37</v>
      </c>
      <c r="CC212">
        <v>-2000</v>
      </c>
      <c r="CD212" t="s">
        <v>30</v>
      </c>
      <c r="CE212" t="s">
        <v>968</v>
      </c>
      <c r="CF212">
        <v>0</v>
      </c>
      <c r="CG212" t="s">
        <v>99</v>
      </c>
      <c r="CH212">
        <v>1</v>
      </c>
      <c r="CI212" s="99">
        <v>2290</v>
      </c>
      <c r="CJ212" s="93">
        <v>42532</v>
      </c>
      <c r="CK212" s="99">
        <v>2290</v>
      </c>
      <c r="CL212" t="s">
        <v>574</v>
      </c>
      <c r="CM212" t="s">
        <v>574</v>
      </c>
      <c r="CN212" t="s">
        <v>574</v>
      </c>
      <c r="CO212" t="s">
        <v>574</v>
      </c>
      <c r="CP212" t="s">
        <v>574</v>
      </c>
      <c r="CQ212" t="s">
        <v>574</v>
      </c>
      <c r="CR212" t="s">
        <v>574</v>
      </c>
      <c r="CS212" t="s">
        <v>574</v>
      </c>
      <c r="CT212" t="s">
        <v>574</v>
      </c>
      <c r="CU212" t="s">
        <v>574</v>
      </c>
      <c r="CV212" t="s">
        <v>574</v>
      </c>
      <c r="CW212" t="s">
        <v>574</v>
      </c>
      <c r="CX212" t="s">
        <v>574</v>
      </c>
      <c r="CY212" t="s">
        <v>574</v>
      </c>
      <c r="CZ212" t="s">
        <v>574</v>
      </c>
      <c r="DA212" t="s">
        <v>574</v>
      </c>
      <c r="DB212" t="s">
        <v>574</v>
      </c>
      <c r="DC212" t="s">
        <v>574</v>
      </c>
      <c r="DD212">
        <v>0</v>
      </c>
      <c r="DE212" t="s">
        <v>970</v>
      </c>
      <c r="DF212">
        <v>0</v>
      </c>
      <c r="DG212" t="s">
        <v>970</v>
      </c>
      <c r="DH212">
        <v>0</v>
      </c>
      <c r="DI212" s="99">
        <v>0</v>
      </c>
      <c r="DJ212" s="99">
        <v>0</v>
      </c>
      <c r="DK212" s="99">
        <v>0</v>
      </c>
      <c r="DL212" s="99">
        <v>0</v>
      </c>
      <c r="DM212" s="99">
        <v>0</v>
      </c>
      <c r="DN212" s="99">
        <v>0</v>
      </c>
      <c r="DO212" s="99">
        <v>0</v>
      </c>
      <c r="DP212" s="99">
        <v>0</v>
      </c>
      <c r="DT212" s="100" t="s">
        <v>46</v>
      </c>
    </row>
    <row r="213" spans="1:124" x14ac:dyDescent="0.3">
      <c r="A213" s="92">
        <v>52020212</v>
      </c>
      <c r="B213">
        <v>2020212</v>
      </c>
      <c r="C213" t="s">
        <v>1792</v>
      </c>
      <c r="D213">
        <v>8057</v>
      </c>
      <c r="E213">
        <v>7102263750085</v>
      </c>
      <c r="F213" t="s">
        <v>1793</v>
      </c>
      <c r="G213" t="s">
        <v>1794</v>
      </c>
      <c r="H213" t="s">
        <v>590</v>
      </c>
      <c r="I213" t="s">
        <v>954</v>
      </c>
      <c r="J213" t="s">
        <v>955</v>
      </c>
      <c r="K213">
        <v>1</v>
      </c>
      <c r="L213" t="s">
        <v>956</v>
      </c>
      <c r="M213" t="s">
        <v>957</v>
      </c>
      <c r="N213" t="s">
        <v>42</v>
      </c>
      <c r="O213" t="s">
        <v>566</v>
      </c>
      <c r="P213">
        <v>0</v>
      </c>
      <c r="Q213" t="s">
        <v>27</v>
      </c>
      <c r="R213" t="s">
        <v>45</v>
      </c>
      <c r="S213" s="93" t="s">
        <v>960</v>
      </c>
      <c r="T213" t="s">
        <v>961</v>
      </c>
      <c r="U213" s="93">
        <v>25990</v>
      </c>
      <c r="V213" t="s">
        <v>27</v>
      </c>
      <c r="W213" t="s">
        <v>45</v>
      </c>
      <c r="X213">
        <v>0</v>
      </c>
      <c r="Y213">
        <v>0</v>
      </c>
      <c r="Z213" s="93">
        <v>43113</v>
      </c>
      <c r="AA213" t="s">
        <v>975</v>
      </c>
      <c r="AB213">
        <v>0</v>
      </c>
      <c r="AC213">
        <v>0</v>
      </c>
      <c r="AD213" s="103" t="s">
        <v>27</v>
      </c>
      <c r="AE213">
        <v>0</v>
      </c>
      <c r="AF213">
        <v>0</v>
      </c>
      <c r="AG213">
        <v>1</v>
      </c>
      <c r="AH213">
        <v>1</v>
      </c>
      <c r="AI213">
        <v>2</v>
      </c>
      <c r="AJ213">
        <v>2</v>
      </c>
      <c r="AK213">
        <v>0</v>
      </c>
      <c r="AL213">
        <v>1</v>
      </c>
      <c r="AM213">
        <v>5</v>
      </c>
      <c r="AN213" s="97">
        <v>496</v>
      </c>
      <c r="AO213" t="s">
        <v>40</v>
      </c>
      <c r="AP213" t="s">
        <v>28</v>
      </c>
      <c r="AQ213" t="s">
        <v>40</v>
      </c>
      <c r="AR213" s="101">
        <v>2300000</v>
      </c>
      <c r="AS213" t="s">
        <v>124</v>
      </c>
      <c r="AT213" t="s">
        <v>962</v>
      </c>
      <c r="AU213" t="s">
        <v>963</v>
      </c>
      <c r="AV213" t="s">
        <v>304</v>
      </c>
      <c r="AW213" t="s">
        <v>964</v>
      </c>
      <c r="AX213">
        <v>0</v>
      </c>
      <c r="AY213" t="s">
        <v>124</v>
      </c>
      <c r="AZ213" t="s">
        <v>962</v>
      </c>
      <c r="BA213" t="s">
        <v>965</v>
      </c>
      <c r="BB213" t="s">
        <v>966</v>
      </c>
      <c r="BC213" t="s">
        <v>28</v>
      </c>
      <c r="BD213" t="s">
        <v>40</v>
      </c>
      <c r="BE213" t="s">
        <v>28</v>
      </c>
      <c r="BF213" t="s">
        <v>40</v>
      </c>
      <c r="BG213" t="s">
        <v>28</v>
      </c>
      <c r="BH213" t="s">
        <v>40</v>
      </c>
      <c r="BI213" t="s">
        <v>28</v>
      </c>
      <c r="BJ213">
        <v>999</v>
      </c>
      <c r="BK213" t="s">
        <v>28</v>
      </c>
      <c r="BL213" t="s">
        <v>40</v>
      </c>
      <c r="BM213" t="s">
        <v>28</v>
      </c>
      <c r="BN213" t="s">
        <v>40</v>
      </c>
      <c r="BO213" t="s">
        <v>964</v>
      </c>
      <c r="BP213" t="s">
        <v>967</v>
      </c>
      <c r="BQ213" t="s">
        <v>28</v>
      </c>
      <c r="BR213" t="s">
        <v>40</v>
      </c>
      <c r="BS213" t="s">
        <v>28</v>
      </c>
      <c r="BT213" t="s">
        <v>40</v>
      </c>
      <c r="BU213" t="s">
        <v>28</v>
      </c>
      <c r="BV213" t="s">
        <v>40</v>
      </c>
      <c r="BW213" t="s">
        <v>28</v>
      </c>
      <c r="BX213" t="s">
        <v>40</v>
      </c>
      <c r="BY213" t="s">
        <v>28</v>
      </c>
      <c r="BZ213" t="s">
        <v>40</v>
      </c>
      <c r="CA213" t="s">
        <v>198</v>
      </c>
      <c r="CB213" t="s">
        <v>37</v>
      </c>
      <c r="CC213">
        <v>-3000</v>
      </c>
      <c r="CD213" t="s">
        <v>30</v>
      </c>
      <c r="CE213" t="s">
        <v>968</v>
      </c>
      <c r="CF213">
        <v>0</v>
      </c>
      <c r="CG213" t="s">
        <v>99</v>
      </c>
      <c r="CH213">
        <v>1</v>
      </c>
      <c r="CI213" s="99">
        <v>1108.18</v>
      </c>
      <c r="CJ213" s="93">
        <v>42964</v>
      </c>
      <c r="CK213" s="99">
        <v>1108.18</v>
      </c>
      <c r="CL213" t="s">
        <v>574</v>
      </c>
      <c r="CM213" t="s">
        <v>574</v>
      </c>
      <c r="CN213" t="s">
        <v>574</v>
      </c>
      <c r="CO213" t="s">
        <v>574</v>
      </c>
      <c r="CP213" t="s">
        <v>574</v>
      </c>
      <c r="CQ213" t="s">
        <v>574</v>
      </c>
      <c r="CR213" t="s">
        <v>574</v>
      </c>
      <c r="CS213" t="s">
        <v>574</v>
      </c>
      <c r="CT213" t="s">
        <v>574</v>
      </c>
      <c r="CU213" t="s">
        <v>574</v>
      </c>
      <c r="CV213" t="s">
        <v>574</v>
      </c>
      <c r="CW213" t="s">
        <v>574</v>
      </c>
      <c r="CX213" t="s">
        <v>574</v>
      </c>
      <c r="CY213" t="s">
        <v>574</v>
      </c>
      <c r="CZ213" t="s">
        <v>574</v>
      </c>
      <c r="DA213" t="s">
        <v>574</v>
      </c>
      <c r="DB213" t="s">
        <v>574</v>
      </c>
      <c r="DC213" t="s">
        <v>574</v>
      </c>
      <c r="DD213">
        <v>0</v>
      </c>
      <c r="DE213" t="s">
        <v>970</v>
      </c>
      <c r="DF213">
        <v>0</v>
      </c>
      <c r="DG213" t="s">
        <v>970</v>
      </c>
      <c r="DH213">
        <v>0</v>
      </c>
      <c r="DI213" s="99">
        <v>0</v>
      </c>
      <c r="DJ213" s="99">
        <v>0</v>
      </c>
      <c r="DK213" s="99">
        <v>0</v>
      </c>
      <c r="DL213" s="99">
        <v>0</v>
      </c>
      <c r="DM213" s="99">
        <v>0</v>
      </c>
      <c r="DN213" s="99">
        <v>0</v>
      </c>
      <c r="DO213" s="99">
        <v>0</v>
      </c>
      <c r="DP213" s="99">
        <v>0</v>
      </c>
      <c r="DT213" s="100" t="s">
        <v>46</v>
      </c>
    </row>
    <row r="214" spans="1:124" x14ac:dyDescent="0.3">
      <c r="A214" s="92">
        <v>52020213</v>
      </c>
      <c r="B214">
        <v>2020213</v>
      </c>
      <c r="C214" t="s">
        <v>1795</v>
      </c>
      <c r="D214">
        <v>8058</v>
      </c>
      <c r="E214">
        <v>7612022872086</v>
      </c>
      <c r="F214" t="s">
        <v>1649</v>
      </c>
      <c r="G214" t="s">
        <v>1796</v>
      </c>
      <c r="H214" t="s">
        <v>590</v>
      </c>
      <c r="I214" t="s">
        <v>954</v>
      </c>
      <c r="J214" t="s">
        <v>955</v>
      </c>
      <c r="K214">
        <v>1</v>
      </c>
      <c r="L214" t="s">
        <v>956</v>
      </c>
      <c r="M214" t="s">
        <v>957</v>
      </c>
      <c r="N214" t="s">
        <v>42</v>
      </c>
      <c r="O214" t="s">
        <v>566</v>
      </c>
      <c r="P214">
        <v>0</v>
      </c>
      <c r="Q214" t="s">
        <v>27</v>
      </c>
      <c r="R214" t="s">
        <v>45</v>
      </c>
      <c r="S214" s="93" t="s">
        <v>960</v>
      </c>
      <c r="T214" t="s">
        <v>961</v>
      </c>
      <c r="U214" s="93">
        <v>28096</v>
      </c>
      <c r="V214" t="s">
        <v>27</v>
      </c>
      <c r="W214" t="s">
        <v>45</v>
      </c>
      <c r="X214">
        <v>0</v>
      </c>
      <c r="Y214">
        <v>0</v>
      </c>
      <c r="Z214" s="93">
        <v>43611</v>
      </c>
      <c r="AA214">
        <v>1000</v>
      </c>
      <c r="AB214">
        <v>1000</v>
      </c>
      <c r="AC214">
        <v>0</v>
      </c>
      <c r="AD214" s="103" t="s">
        <v>27</v>
      </c>
      <c r="AE214">
        <v>0</v>
      </c>
      <c r="AF214">
        <v>0</v>
      </c>
      <c r="AG214">
        <v>1</v>
      </c>
      <c r="AH214">
        <v>1</v>
      </c>
      <c r="AI214">
        <v>1</v>
      </c>
      <c r="AJ214">
        <v>1</v>
      </c>
      <c r="AK214">
        <v>0</v>
      </c>
      <c r="AL214">
        <v>2</v>
      </c>
      <c r="AM214">
        <v>5</v>
      </c>
      <c r="AN214" s="97">
        <v>5014</v>
      </c>
      <c r="AO214" t="s">
        <v>40</v>
      </c>
      <c r="AP214" t="s">
        <v>28</v>
      </c>
      <c r="AQ214" t="s">
        <v>40</v>
      </c>
      <c r="AR214" s="101">
        <v>2500000</v>
      </c>
      <c r="AS214" t="s">
        <v>124</v>
      </c>
      <c r="AT214" t="s">
        <v>962</v>
      </c>
      <c r="AU214" t="s">
        <v>963</v>
      </c>
      <c r="AV214" t="s">
        <v>304</v>
      </c>
      <c r="AW214" t="s">
        <v>964</v>
      </c>
      <c r="AX214">
        <v>0</v>
      </c>
      <c r="AY214" t="s">
        <v>124</v>
      </c>
      <c r="AZ214" t="s">
        <v>962</v>
      </c>
      <c r="BA214" t="s">
        <v>965</v>
      </c>
      <c r="BB214" t="s">
        <v>966</v>
      </c>
      <c r="BC214" t="s">
        <v>28</v>
      </c>
      <c r="BD214" t="s">
        <v>40</v>
      </c>
      <c r="BE214" t="s">
        <v>28</v>
      </c>
      <c r="BF214" t="s">
        <v>40</v>
      </c>
      <c r="BG214" t="s">
        <v>28</v>
      </c>
      <c r="BH214" t="s">
        <v>40</v>
      </c>
      <c r="BI214" t="s">
        <v>28</v>
      </c>
      <c r="BJ214">
        <v>999</v>
      </c>
      <c r="BK214" t="s">
        <v>28</v>
      </c>
      <c r="BL214" t="s">
        <v>40</v>
      </c>
      <c r="BM214" t="s">
        <v>28</v>
      </c>
      <c r="BN214" t="s">
        <v>40</v>
      </c>
      <c r="BO214" t="s">
        <v>964</v>
      </c>
      <c r="BP214" t="s">
        <v>967</v>
      </c>
      <c r="BQ214" t="s">
        <v>28</v>
      </c>
      <c r="BR214" t="s">
        <v>40</v>
      </c>
      <c r="BS214" t="s">
        <v>28</v>
      </c>
      <c r="BT214" t="s">
        <v>40</v>
      </c>
      <c r="BU214" t="s">
        <v>28</v>
      </c>
      <c r="BV214" t="s">
        <v>40</v>
      </c>
      <c r="BW214" t="s">
        <v>28</v>
      </c>
      <c r="BX214" t="s">
        <v>40</v>
      </c>
      <c r="BY214" t="s">
        <v>28</v>
      </c>
      <c r="BZ214" t="s">
        <v>40</v>
      </c>
      <c r="CA214" t="s">
        <v>198</v>
      </c>
      <c r="CB214" t="s">
        <v>37</v>
      </c>
      <c r="CC214">
        <v>-4000</v>
      </c>
      <c r="CD214" t="s">
        <v>30</v>
      </c>
      <c r="CE214" t="s">
        <v>968</v>
      </c>
      <c r="CF214">
        <v>0</v>
      </c>
      <c r="CG214" t="s">
        <v>99</v>
      </c>
      <c r="CH214">
        <v>1</v>
      </c>
      <c r="CI214" s="99">
        <v>2600.91</v>
      </c>
      <c r="CJ214" s="93">
        <v>44426</v>
      </c>
      <c r="CK214" s="99">
        <v>2600.91</v>
      </c>
      <c r="CL214" t="s">
        <v>574</v>
      </c>
      <c r="CM214" t="s">
        <v>574</v>
      </c>
      <c r="CN214" t="s">
        <v>574</v>
      </c>
      <c r="CO214" t="s">
        <v>574</v>
      </c>
      <c r="CP214" t="s">
        <v>574</v>
      </c>
      <c r="CQ214" t="s">
        <v>574</v>
      </c>
      <c r="CR214" t="s">
        <v>574</v>
      </c>
      <c r="CS214" t="s">
        <v>574</v>
      </c>
      <c r="CT214" t="s">
        <v>574</v>
      </c>
      <c r="CU214" t="s">
        <v>574</v>
      </c>
      <c r="CV214" t="s">
        <v>574</v>
      </c>
      <c r="CW214" t="s">
        <v>574</v>
      </c>
      <c r="CX214" t="s">
        <v>574</v>
      </c>
      <c r="CY214" t="s">
        <v>574</v>
      </c>
      <c r="CZ214" t="s">
        <v>574</v>
      </c>
      <c r="DA214" t="s">
        <v>574</v>
      </c>
      <c r="DB214" t="s">
        <v>574</v>
      </c>
      <c r="DC214" t="s">
        <v>574</v>
      </c>
      <c r="DD214">
        <v>0</v>
      </c>
      <c r="DE214" t="s">
        <v>970</v>
      </c>
      <c r="DF214">
        <v>0</v>
      </c>
      <c r="DG214" t="s">
        <v>970</v>
      </c>
      <c r="DH214">
        <v>0</v>
      </c>
      <c r="DI214" s="99">
        <v>0</v>
      </c>
      <c r="DJ214" s="99">
        <v>0</v>
      </c>
      <c r="DK214" s="99">
        <v>0</v>
      </c>
      <c r="DL214" s="99">
        <v>0</v>
      </c>
      <c r="DM214" s="99">
        <v>0</v>
      </c>
      <c r="DN214" s="99">
        <v>0</v>
      </c>
      <c r="DO214" s="99">
        <v>0</v>
      </c>
      <c r="DP214" s="99">
        <v>0</v>
      </c>
      <c r="DT214" s="100" t="s">
        <v>46</v>
      </c>
    </row>
    <row r="215" spans="1:124" x14ac:dyDescent="0.3">
      <c r="A215" s="92">
        <v>52020214</v>
      </c>
      <c r="B215">
        <v>2020214</v>
      </c>
      <c r="C215" t="s">
        <v>1797</v>
      </c>
      <c r="D215">
        <v>8059</v>
      </c>
      <c r="E215">
        <v>8502253865088</v>
      </c>
      <c r="F215" t="s">
        <v>1798</v>
      </c>
      <c r="G215" t="s">
        <v>1799</v>
      </c>
      <c r="H215" t="s">
        <v>590</v>
      </c>
      <c r="I215" t="s">
        <v>954</v>
      </c>
      <c r="J215" t="s">
        <v>955</v>
      </c>
      <c r="K215">
        <v>1</v>
      </c>
      <c r="L215" t="s">
        <v>956</v>
      </c>
      <c r="M215" t="s">
        <v>957</v>
      </c>
      <c r="N215" t="s">
        <v>42</v>
      </c>
      <c r="O215" t="s">
        <v>566</v>
      </c>
      <c r="P215">
        <v>0</v>
      </c>
      <c r="Q215" t="s">
        <v>27</v>
      </c>
      <c r="R215" t="s">
        <v>45</v>
      </c>
      <c r="S215" s="93" t="s">
        <v>960</v>
      </c>
      <c r="T215" t="s">
        <v>961</v>
      </c>
      <c r="U215" s="93">
        <v>31103</v>
      </c>
      <c r="V215" t="s">
        <v>27</v>
      </c>
      <c r="W215" t="s">
        <v>45</v>
      </c>
      <c r="X215">
        <v>0</v>
      </c>
      <c r="Y215">
        <v>0</v>
      </c>
      <c r="Z215" s="93">
        <v>42297</v>
      </c>
      <c r="AA215" t="s">
        <v>975</v>
      </c>
      <c r="AB215">
        <v>0</v>
      </c>
      <c r="AC215">
        <v>0</v>
      </c>
      <c r="AD215" s="103">
        <v>1000</v>
      </c>
      <c r="AE215">
        <v>1000</v>
      </c>
      <c r="AF215">
        <v>0</v>
      </c>
      <c r="AG215">
        <v>0</v>
      </c>
      <c r="AH215">
        <v>0</v>
      </c>
      <c r="AI215">
        <v>1</v>
      </c>
      <c r="AJ215">
        <v>1</v>
      </c>
      <c r="AK215">
        <v>0</v>
      </c>
      <c r="AL215">
        <v>0</v>
      </c>
      <c r="AM215">
        <v>5</v>
      </c>
      <c r="AN215" s="97">
        <v>2710</v>
      </c>
      <c r="AO215" t="s">
        <v>40</v>
      </c>
      <c r="AP215" t="s">
        <v>28</v>
      </c>
      <c r="AQ215" t="s">
        <v>40</v>
      </c>
      <c r="AR215" s="101">
        <v>1600000</v>
      </c>
      <c r="AS215" t="s">
        <v>124</v>
      </c>
      <c r="AT215" t="s">
        <v>962</v>
      </c>
      <c r="AU215" t="s">
        <v>963</v>
      </c>
      <c r="AV215" t="s">
        <v>304</v>
      </c>
      <c r="AW215" t="s">
        <v>964</v>
      </c>
      <c r="AX215">
        <v>0</v>
      </c>
      <c r="AY215" t="s">
        <v>124</v>
      </c>
      <c r="AZ215" t="s">
        <v>962</v>
      </c>
      <c r="BA215" t="s">
        <v>965</v>
      </c>
      <c r="BB215" t="s">
        <v>966</v>
      </c>
      <c r="BC215" t="s">
        <v>28</v>
      </c>
      <c r="BD215" t="s">
        <v>40</v>
      </c>
      <c r="BE215" t="s">
        <v>28</v>
      </c>
      <c r="BF215" t="s">
        <v>40</v>
      </c>
      <c r="BG215" t="s">
        <v>28</v>
      </c>
      <c r="BH215" t="s">
        <v>40</v>
      </c>
      <c r="BI215" t="s">
        <v>28</v>
      </c>
      <c r="BJ215">
        <v>999</v>
      </c>
      <c r="BK215" t="s">
        <v>28</v>
      </c>
      <c r="BL215" t="s">
        <v>40</v>
      </c>
      <c r="BM215" t="s">
        <v>28</v>
      </c>
      <c r="BN215" t="s">
        <v>40</v>
      </c>
      <c r="BO215" t="s">
        <v>964</v>
      </c>
      <c r="BP215" t="s">
        <v>967</v>
      </c>
      <c r="BQ215" t="s">
        <v>28</v>
      </c>
      <c r="BR215" t="s">
        <v>40</v>
      </c>
      <c r="BS215" t="s">
        <v>28</v>
      </c>
      <c r="BT215" t="s">
        <v>40</v>
      </c>
      <c r="BU215" t="s">
        <v>28</v>
      </c>
      <c r="BV215" t="s">
        <v>40</v>
      </c>
      <c r="BW215" t="s">
        <v>28</v>
      </c>
      <c r="BX215" t="s">
        <v>40</v>
      </c>
      <c r="BY215" t="s">
        <v>28</v>
      </c>
      <c r="BZ215" t="s">
        <v>40</v>
      </c>
      <c r="CA215" t="s">
        <v>198</v>
      </c>
      <c r="CB215" t="s">
        <v>37</v>
      </c>
      <c r="CC215">
        <v>-5000</v>
      </c>
      <c r="CD215" t="s">
        <v>30</v>
      </c>
      <c r="CE215" t="s">
        <v>968</v>
      </c>
      <c r="CF215">
        <v>0</v>
      </c>
      <c r="CG215" t="s">
        <v>99</v>
      </c>
      <c r="CH215">
        <v>1</v>
      </c>
      <c r="CI215" s="99">
        <v>1720</v>
      </c>
      <c r="CJ215" s="93">
        <v>43388</v>
      </c>
      <c r="CK215" s="99">
        <v>1720</v>
      </c>
      <c r="CL215" t="s">
        <v>574</v>
      </c>
      <c r="CM215" t="s">
        <v>574</v>
      </c>
      <c r="CN215" t="s">
        <v>574</v>
      </c>
      <c r="CO215" t="s">
        <v>574</v>
      </c>
      <c r="CP215" t="s">
        <v>574</v>
      </c>
      <c r="CQ215" t="s">
        <v>574</v>
      </c>
      <c r="CR215" t="s">
        <v>574</v>
      </c>
      <c r="CS215" t="s">
        <v>574</v>
      </c>
      <c r="CT215" t="s">
        <v>574</v>
      </c>
      <c r="CU215" t="s">
        <v>574</v>
      </c>
      <c r="CV215" t="s">
        <v>574</v>
      </c>
      <c r="CW215" t="s">
        <v>574</v>
      </c>
      <c r="CX215" t="s">
        <v>574</v>
      </c>
      <c r="CY215" t="s">
        <v>574</v>
      </c>
      <c r="CZ215" t="s">
        <v>574</v>
      </c>
      <c r="DA215" t="s">
        <v>574</v>
      </c>
      <c r="DB215" t="s">
        <v>574</v>
      </c>
      <c r="DC215" t="s">
        <v>574</v>
      </c>
      <c r="DD215">
        <v>0</v>
      </c>
      <c r="DE215" t="s">
        <v>970</v>
      </c>
      <c r="DF215">
        <v>0</v>
      </c>
      <c r="DG215" t="s">
        <v>970</v>
      </c>
      <c r="DH215">
        <v>0</v>
      </c>
      <c r="DI215" s="99">
        <v>0</v>
      </c>
      <c r="DJ215" s="99">
        <v>0</v>
      </c>
      <c r="DK215" s="99">
        <v>0</v>
      </c>
      <c r="DL215" s="99">
        <v>0</v>
      </c>
      <c r="DM215" s="99">
        <v>0</v>
      </c>
      <c r="DN215" s="99">
        <v>0</v>
      </c>
      <c r="DO215" s="99">
        <v>0</v>
      </c>
      <c r="DP215" s="99">
        <v>0</v>
      </c>
      <c r="DT215" s="100" t="s">
        <v>46</v>
      </c>
    </row>
    <row r="216" spans="1:124" x14ac:dyDescent="0.3">
      <c r="A216" s="92">
        <v>52020215</v>
      </c>
      <c r="B216">
        <v>2020215</v>
      </c>
      <c r="C216" t="s">
        <v>1800</v>
      </c>
      <c r="D216">
        <v>8060</v>
      </c>
      <c r="E216">
        <v>8707317848082</v>
      </c>
      <c r="F216" t="s">
        <v>1801</v>
      </c>
      <c r="G216" t="s">
        <v>1802</v>
      </c>
      <c r="H216" t="s">
        <v>590</v>
      </c>
      <c r="I216" t="s">
        <v>954</v>
      </c>
      <c r="J216" t="s">
        <v>955</v>
      </c>
      <c r="K216">
        <v>1</v>
      </c>
      <c r="L216" t="s">
        <v>956</v>
      </c>
      <c r="M216" t="s">
        <v>957</v>
      </c>
      <c r="N216" t="s">
        <v>42</v>
      </c>
      <c r="O216" t="s">
        <v>566</v>
      </c>
      <c r="P216">
        <v>0</v>
      </c>
      <c r="Q216" t="s">
        <v>27</v>
      </c>
      <c r="R216" t="s">
        <v>45</v>
      </c>
      <c r="S216" s="93" t="s">
        <v>960</v>
      </c>
      <c r="T216" t="s">
        <v>961</v>
      </c>
      <c r="U216" s="93">
        <v>31989</v>
      </c>
      <c r="V216" t="s">
        <v>27</v>
      </c>
      <c r="W216" t="s">
        <v>45</v>
      </c>
      <c r="X216">
        <v>0</v>
      </c>
      <c r="Y216">
        <v>0</v>
      </c>
      <c r="Z216" s="93">
        <v>43069</v>
      </c>
      <c r="AA216">
        <v>1000</v>
      </c>
      <c r="AB216">
        <v>1000</v>
      </c>
      <c r="AC216">
        <v>0</v>
      </c>
      <c r="AD216" s="103">
        <v>2000</v>
      </c>
      <c r="AE216">
        <v>2000</v>
      </c>
      <c r="AF216">
        <v>0</v>
      </c>
      <c r="AG216">
        <v>2</v>
      </c>
      <c r="AH216">
        <v>2</v>
      </c>
      <c r="AI216">
        <v>1</v>
      </c>
      <c r="AJ216">
        <v>1</v>
      </c>
      <c r="AK216">
        <v>0</v>
      </c>
      <c r="AL216">
        <v>0</v>
      </c>
      <c r="AM216">
        <v>5</v>
      </c>
      <c r="AN216" s="97">
        <v>5720</v>
      </c>
      <c r="AO216" t="s">
        <v>40</v>
      </c>
      <c r="AP216" t="s">
        <v>28</v>
      </c>
      <c r="AQ216" t="s">
        <v>40</v>
      </c>
      <c r="AR216" s="101">
        <v>1100000</v>
      </c>
      <c r="AS216" t="s">
        <v>124</v>
      </c>
      <c r="AT216" t="s">
        <v>962</v>
      </c>
      <c r="AU216" t="s">
        <v>963</v>
      </c>
      <c r="AV216" t="s">
        <v>304</v>
      </c>
      <c r="AW216" t="s">
        <v>964</v>
      </c>
      <c r="AX216">
        <v>0</v>
      </c>
      <c r="AY216" t="s">
        <v>124</v>
      </c>
      <c r="AZ216" t="s">
        <v>962</v>
      </c>
      <c r="BA216" t="s">
        <v>965</v>
      </c>
      <c r="BB216" t="s">
        <v>966</v>
      </c>
      <c r="BC216" t="s">
        <v>28</v>
      </c>
      <c r="BD216" t="s">
        <v>40</v>
      </c>
      <c r="BE216" t="s">
        <v>28</v>
      </c>
      <c r="BF216" t="s">
        <v>40</v>
      </c>
      <c r="BG216" t="s">
        <v>28</v>
      </c>
      <c r="BH216" t="s">
        <v>40</v>
      </c>
      <c r="BI216" t="s">
        <v>28</v>
      </c>
      <c r="BJ216">
        <v>999</v>
      </c>
      <c r="BK216" t="s">
        <v>28</v>
      </c>
      <c r="BL216" t="s">
        <v>40</v>
      </c>
      <c r="BM216" t="s">
        <v>28</v>
      </c>
      <c r="BN216" t="s">
        <v>40</v>
      </c>
      <c r="BO216" t="s">
        <v>964</v>
      </c>
      <c r="BP216" t="s">
        <v>967</v>
      </c>
      <c r="BQ216" t="s">
        <v>28</v>
      </c>
      <c r="BR216" t="s">
        <v>40</v>
      </c>
      <c r="BS216" t="s">
        <v>28</v>
      </c>
      <c r="BT216" t="s">
        <v>40</v>
      </c>
      <c r="BU216" t="s">
        <v>28</v>
      </c>
      <c r="BV216" t="s">
        <v>40</v>
      </c>
      <c r="BW216" t="s">
        <v>28</v>
      </c>
      <c r="BX216" t="s">
        <v>40</v>
      </c>
      <c r="BY216" t="s">
        <v>28</v>
      </c>
      <c r="BZ216" t="s">
        <v>40</v>
      </c>
      <c r="CA216" t="s">
        <v>198</v>
      </c>
      <c r="CB216" t="s">
        <v>37</v>
      </c>
      <c r="CC216">
        <v>-6000</v>
      </c>
      <c r="CD216" t="s">
        <v>30</v>
      </c>
      <c r="CE216" t="s">
        <v>968</v>
      </c>
      <c r="CF216">
        <v>0</v>
      </c>
      <c r="CG216" t="s">
        <v>99</v>
      </c>
      <c r="CH216">
        <v>1</v>
      </c>
      <c r="CI216" s="99">
        <v>2254.5500000000002</v>
      </c>
      <c r="CJ216" s="93">
        <v>42664</v>
      </c>
      <c r="CK216" s="99">
        <v>2254.5500000000002</v>
      </c>
      <c r="CL216" t="s">
        <v>574</v>
      </c>
      <c r="CM216" t="s">
        <v>574</v>
      </c>
      <c r="CN216" t="s">
        <v>574</v>
      </c>
      <c r="CO216" t="s">
        <v>574</v>
      </c>
      <c r="CP216" t="s">
        <v>574</v>
      </c>
      <c r="CQ216" t="s">
        <v>574</v>
      </c>
      <c r="CR216" t="s">
        <v>574</v>
      </c>
      <c r="CS216" t="s">
        <v>574</v>
      </c>
      <c r="CT216" t="s">
        <v>574</v>
      </c>
      <c r="CU216" t="s">
        <v>574</v>
      </c>
      <c r="CV216" t="s">
        <v>574</v>
      </c>
      <c r="CW216" t="s">
        <v>574</v>
      </c>
      <c r="CX216" t="s">
        <v>574</v>
      </c>
      <c r="CY216" t="s">
        <v>574</v>
      </c>
      <c r="CZ216" t="s">
        <v>574</v>
      </c>
      <c r="DA216" t="s">
        <v>574</v>
      </c>
      <c r="DB216" t="s">
        <v>574</v>
      </c>
      <c r="DC216" t="s">
        <v>574</v>
      </c>
      <c r="DD216">
        <v>0</v>
      </c>
      <c r="DE216" t="s">
        <v>970</v>
      </c>
      <c r="DF216">
        <v>0</v>
      </c>
      <c r="DG216" t="s">
        <v>970</v>
      </c>
      <c r="DH216">
        <v>0</v>
      </c>
      <c r="DI216" s="99">
        <v>0</v>
      </c>
      <c r="DJ216" s="99">
        <v>0</v>
      </c>
      <c r="DK216" s="99">
        <v>0</v>
      </c>
      <c r="DL216" s="99">
        <v>0</v>
      </c>
      <c r="DM216" s="99">
        <v>0</v>
      </c>
      <c r="DN216" s="99">
        <v>0</v>
      </c>
      <c r="DO216" s="99">
        <v>0</v>
      </c>
      <c r="DP216" s="99">
        <v>0</v>
      </c>
      <c r="DT216" s="100" t="s">
        <v>46</v>
      </c>
    </row>
    <row r="217" spans="1:124" x14ac:dyDescent="0.3">
      <c r="A217" s="92">
        <v>52020216</v>
      </c>
      <c r="B217">
        <v>2020216</v>
      </c>
      <c r="C217" t="s">
        <v>1803</v>
      </c>
      <c r="D217">
        <v>8061</v>
      </c>
      <c r="E217">
        <v>8403102412082</v>
      </c>
      <c r="F217" t="s">
        <v>1804</v>
      </c>
      <c r="G217" t="s">
        <v>1805</v>
      </c>
      <c r="H217" t="s">
        <v>590</v>
      </c>
      <c r="I217" t="s">
        <v>954</v>
      </c>
      <c r="J217" t="s">
        <v>955</v>
      </c>
      <c r="K217">
        <v>1</v>
      </c>
      <c r="L217" t="s">
        <v>956</v>
      </c>
      <c r="M217" t="s">
        <v>957</v>
      </c>
      <c r="N217" t="s">
        <v>42</v>
      </c>
      <c r="O217" t="s">
        <v>566</v>
      </c>
      <c r="P217">
        <v>0</v>
      </c>
      <c r="Q217" t="s">
        <v>27</v>
      </c>
      <c r="R217" t="s">
        <v>45</v>
      </c>
      <c r="S217" s="93" t="s">
        <v>960</v>
      </c>
      <c r="T217" t="s">
        <v>961</v>
      </c>
      <c r="U217" s="93">
        <v>30751</v>
      </c>
      <c r="V217" t="s">
        <v>27</v>
      </c>
      <c r="W217" t="s">
        <v>45</v>
      </c>
      <c r="X217">
        <v>0</v>
      </c>
      <c r="Y217">
        <v>0</v>
      </c>
      <c r="Z217" s="93">
        <v>43883</v>
      </c>
      <c r="AA217">
        <v>1000</v>
      </c>
      <c r="AB217">
        <v>1000</v>
      </c>
      <c r="AC217">
        <v>0</v>
      </c>
      <c r="AD217" s="103">
        <v>3000</v>
      </c>
      <c r="AE217">
        <v>3000</v>
      </c>
      <c r="AF217">
        <v>0</v>
      </c>
      <c r="AG217">
        <v>1</v>
      </c>
      <c r="AH217">
        <v>1</v>
      </c>
      <c r="AI217">
        <v>2</v>
      </c>
      <c r="AJ217">
        <v>2</v>
      </c>
      <c r="AK217">
        <v>0</v>
      </c>
      <c r="AL217">
        <v>1</v>
      </c>
      <c r="AM217">
        <v>5</v>
      </c>
      <c r="AN217" s="97">
        <v>850</v>
      </c>
      <c r="AO217" t="s">
        <v>40</v>
      </c>
      <c r="AP217" t="s">
        <v>28</v>
      </c>
      <c r="AQ217" t="s">
        <v>40</v>
      </c>
      <c r="AR217" s="101">
        <v>2400000</v>
      </c>
      <c r="AS217" t="s">
        <v>124</v>
      </c>
      <c r="AT217" t="s">
        <v>962</v>
      </c>
      <c r="AU217" t="s">
        <v>963</v>
      </c>
      <c r="AV217" t="s">
        <v>304</v>
      </c>
      <c r="AW217" t="s">
        <v>964</v>
      </c>
      <c r="AX217">
        <v>0</v>
      </c>
      <c r="AY217" t="s">
        <v>124</v>
      </c>
      <c r="AZ217" t="s">
        <v>962</v>
      </c>
      <c r="BA217" t="s">
        <v>965</v>
      </c>
      <c r="BB217" t="s">
        <v>966</v>
      </c>
      <c r="BC217" t="s">
        <v>28</v>
      </c>
      <c r="BD217" t="s">
        <v>40</v>
      </c>
      <c r="BE217" t="s">
        <v>28</v>
      </c>
      <c r="BF217" t="s">
        <v>40</v>
      </c>
      <c r="BG217" t="s">
        <v>28</v>
      </c>
      <c r="BH217" t="s">
        <v>40</v>
      </c>
      <c r="BI217" t="s">
        <v>28</v>
      </c>
      <c r="BJ217">
        <v>999</v>
      </c>
      <c r="BK217" t="s">
        <v>28</v>
      </c>
      <c r="BL217" t="s">
        <v>40</v>
      </c>
      <c r="BM217" t="s">
        <v>28</v>
      </c>
      <c r="BN217" t="s">
        <v>40</v>
      </c>
      <c r="BO217" t="s">
        <v>964</v>
      </c>
      <c r="BP217" t="s">
        <v>967</v>
      </c>
      <c r="BQ217" t="s">
        <v>28</v>
      </c>
      <c r="BR217" t="s">
        <v>40</v>
      </c>
      <c r="BS217" t="s">
        <v>28</v>
      </c>
      <c r="BT217" t="s">
        <v>40</v>
      </c>
      <c r="BU217" t="s">
        <v>28</v>
      </c>
      <c r="BV217" t="s">
        <v>40</v>
      </c>
      <c r="BW217" t="s">
        <v>28</v>
      </c>
      <c r="BX217" t="s">
        <v>40</v>
      </c>
      <c r="BY217" t="s">
        <v>28</v>
      </c>
      <c r="BZ217" t="s">
        <v>40</v>
      </c>
      <c r="CA217" t="s">
        <v>198</v>
      </c>
      <c r="CB217" t="s">
        <v>37</v>
      </c>
      <c r="CC217">
        <v>-8000</v>
      </c>
      <c r="CD217" t="s">
        <v>30</v>
      </c>
      <c r="CE217" t="s">
        <v>968</v>
      </c>
      <c r="CF217">
        <v>0</v>
      </c>
      <c r="CG217" t="s">
        <v>99</v>
      </c>
      <c r="CH217">
        <v>1</v>
      </c>
      <c r="CI217" s="99">
        <v>530</v>
      </c>
      <c r="CJ217" s="93">
        <v>45111</v>
      </c>
      <c r="CK217" s="99">
        <v>530</v>
      </c>
      <c r="CL217" t="s">
        <v>574</v>
      </c>
      <c r="CM217" t="s">
        <v>574</v>
      </c>
      <c r="CN217" t="s">
        <v>574</v>
      </c>
      <c r="CO217" t="s">
        <v>574</v>
      </c>
      <c r="CP217" t="s">
        <v>574</v>
      </c>
      <c r="CQ217" t="s">
        <v>574</v>
      </c>
      <c r="CR217" t="s">
        <v>574</v>
      </c>
      <c r="CS217" t="s">
        <v>574</v>
      </c>
      <c r="CT217" t="s">
        <v>574</v>
      </c>
      <c r="CU217" t="s">
        <v>574</v>
      </c>
      <c r="CV217" t="s">
        <v>574</v>
      </c>
      <c r="CW217" t="s">
        <v>574</v>
      </c>
      <c r="CX217" t="s">
        <v>574</v>
      </c>
      <c r="CY217" t="s">
        <v>574</v>
      </c>
      <c r="CZ217" t="s">
        <v>574</v>
      </c>
      <c r="DA217" t="s">
        <v>574</v>
      </c>
      <c r="DB217" t="s">
        <v>574</v>
      </c>
      <c r="DC217" t="s">
        <v>574</v>
      </c>
      <c r="DD217">
        <v>0</v>
      </c>
      <c r="DE217" t="s">
        <v>970</v>
      </c>
      <c r="DF217">
        <v>0</v>
      </c>
      <c r="DG217" t="s">
        <v>970</v>
      </c>
      <c r="DH217">
        <v>0</v>
      </c>
      <c r="DI217" s="99">
        <v>0</v>
      </c>
      <c r="DJ217" s="99">
        <v>0</v>
      </c>
      <c r="DK217" s="99">
        <v>0</v>
      </c>
      <c r="DL217" s="99">
        <v>0</v>
      </c>
      <c r="DM217" s="99">
        <v>0</v>
      </c>
      <c r="DN217" s="99">
        <v>0</v>
      </c>
      <c r="DO217" s="99">
        <v>0</v>
      </c>
      <c r="DP217" s="99">
        <v>0</v>
      </c>
      <c r="DT217" s="100" t="s">
        <v>46</v>
      </c>
    </row>
    <row r="218" spans="1:124" x14ac:dyDescent="0.3">
      <c r="A218" s="92">
        <v>52020217</v>
      </c>
      <c r="B218">
        <v>2020217</v>
      </c>
      <c r="C218" t="s">
        <v>1806</v>
      </c>
      <c r="D218">
        <v>8062</v>
      </c>
      <c r="E218">
        <v>6002138155088</v>
      </c>
      <c r="F218" t="s">
        <v>1807</v>
      </c>
      <c r="G218" t="s">
        <v>1808</v>
      </c>
      <c r="H218" t="s">
        <v>590</v>
      </c>
      <c r="I218" t="s">
        <v>954</v>
      </c>
      <c r="J218" t="s">
        <v>955</v>
      </c>
      <c r="K218">
        <v>1</v>
      </c>
      <c r="L218" t="s">
        <v>956</v>
      </c>
      <c r="M218" t="s">
        <v>957</v>
      </c>
      <c r="N218" t="s">
        <v>42</v>
      </c>
      <c r="O218" t="s">
        <v>566</v>
      </c>
      <c r="P218">
        <v>0</v>
      </c>
      <c r="Q218" t="s">
        <v>27</v>
      </c>
      <c r="R218" t="s">
        <v>45</v>
      </c>
      <c r="S218" s="93" t="s">
        <v>960</v>
      </c>
      <c r="T218" t="s">
        <v>961</v>
      </c>
      <c r="U218" s="93">
        <v>21959</v>
      </c>
      <c r="V218" t="s">
        <v>27</v>
      </c>
      <c r="W218" t="s">
        <v>45</v>
      </c>
      <c r="X218">
        <v>0</v>
      </c>
      <c r="Y218">
        <v>0</v>
      </c>
      <c r="Z218" s="93">
        <v>43883</v>
      </c>
      <c r="AA218">
        <v>1000</v>
      </c>
      <c r="AB218">
        <v>1000</v>
      </c>
      <c r="AC218">
        <v>0</v>
      </c>
      <c r="AD218" s="103" t="s">
        <v>27</v>
      </c>
      <c r="AE218">
        <v>0</v>
      </c>
      <c r="AF218">
        <v>0</v>
      </c>
      <c r="AG218">
        <v>1</v>
      </c>
      <c r="AH218">
        <v>1</v>
      </c>
      <c r="AI218">
        <v>0</v>
      </c>
      <c r="AJ218">
        <v>0</v>
      </c>
      <c r="AK218">
        <v>0</v>
      </c>
      <c r="AL218">
        <v>2</v>
      </c>
      <c r="AM218">
        <v>5</v>
      </c>
      <c r="AN218" s="97">
        <v>5264</v>
      </c>
      <c r="AO218" t="s">
        <v>40</v>
      </c>
      <c r="AP218" t="s">
        <v>28</v>
      </c>
      <c r="AQ218" t="s">
        <v>40</v>
      </c>
      <c r="AR218" s="101">
        <v>1400000</v>
      </c>
      <c r="AS218" t="s">
        <v>124</v>
      </c>
      <c r="AT218" t="s">
        <v>962</v>
      </c>
      <c r="AU218" t="s">
        <v>963</v>
      </c>
      <c r="AV218" t="s">
        <v>304</v>
      </c>
      <c r="AW218" t="s">
        <v>964</v>
      </c>
      <c r="AX218">
        <v>0</v>
      </c>
      <c r="AY218" t="s">
        <v>124</v>
      </c>
      <c r="AZ218" t="s">
        <v>962</v>
      </c>
      <c r="BA218" t="s">
        <v>965</v>
      </c>
      <c r="BB218" t="s">
        <v>966</v>
      </c>
      <c r="BC218" t="s">
        <v>28</v>
      </c>
      <c r="BD218" t="s">
        <v>40</v>
      </c>
      <c r="BE218" t="s">
        <v>28</v>
      </c>
      <c r="BF218" t="s">
        <v>40</v>
      </c>
      <c r="BG218" t="s">
        <v>28</v>
      </c>
      <c r="BH218" t="s">
        <v>40</v>
      </c>
      <c r="BI218" t="s">
        <v>28</v>
      </c>
      <c r="BJ218">
        <v>999</v>
      </c>
      <c r="BK218" t="s">
        <v>28</v>
      </c>
      <c r="BL218" t="s">
        <v>40</v>
      </c>
      <c r="BM218" t="s">
        <v>28</v>
      </c>
      <c r="BN218" t="s">
        <v>40</v>
      </c>
      <c r="BO218" t="s">
        <v>964</v>
      </c>
      <c r="BP218" t="s">
        <v>967</v>
      </c>
      <c r="BQ218" t="s">
        <v>28</v>
      </c>
      <c r="BR218" t="s">
        <v>40</v>
      </c>
      <c r="BS218" t="s">
        <v>28</v>
      </c>
      <c r="BT218" t="s">
        <v>40</v>
      </c>
      <c r="BU218" t="s">
        <v>28</v>
      </c>
      <c r="BV218" t="s">
        <v>40</v>
      </c>
      <c r="BW218" t="s">
        <v>28</v>
      </c>
      <c r="BX218" t="s">
        <v>40</v>
      </c>
      <c r="BY218" t="s">
        <v>28</v>
      </c>
      <c r="BZ218" t="s">
        <v>40</v>
      </c>
      <c r="CA218" t="s">
        <v>198</v>
      </c>
      <c r="CB218" t="s">
        <v>37</v>
      </c>
      <c r="CC218">
        <v>-9000</v>
      </c>
      <c r="CD218" t="s">
        <v>30</v>
      </c>
      <c r="CE218" t="s">
        <v>968</v>
      </c>
      <c r="CF218">
        <v>0</v>
      </c>
      <c r="CG218" t="s">
        <v>99</v>
      </c>
      <c r="CH218">
        <v>1</v>
      </c>
      <c r="CI218" s="99">
        <v>2499.09</v>
      </c>
      <c r="CJ218" s="93">
        <v>41811</v>
      </c>
      <c r="CK218" s="99">
        <v>2499.09</v>
      </c>
      <c r="CL218" t="s">
        <v>574</v>
      </c>
      <c r="CM218" t="s">
        <v>574</v>
      </c>
      <c r="CN218" t="s">
        <v>574</v>
      </c>
      <c r="CO218" t="s">
        <v>574</v>
      </c>
      <c r="CP218" t="s">
        <v>574</v>
      </c>
      <c r="CQ218" t="s">
        <v>574</v>
      </c>
      <c r="CR218" t="s">
        <v>574</v>
      </c>
      <c r="CS218" t="s">
        <v>574</v>
      </c>
      <c r="CT218" t="s">
        <v>574</v>
      </c>
      <c r="CU218" t="s">
        <v>574</v>
      </c>
      <c r="CV218" t="s">
        <v>574</v>
      </c>
      <c r="CW218" t="s">
        <v>574</v>
      </c>
      <c r="CX218" t="s">
        <v>574</v>
      </c>
      <c r="CY218" t="s">
        <v>574</v>
      </c>
      <c r="CZ218" t="s">
        <v>574</v>
      </c>
      <c r="DA218" t="s">
        <v>574</v>
      </c>
      <c r="DB218" t="s">
        <v>574</v>
      </c>
      <c r="DC218" t="s">
        <v>574</v>
      </c>
      <c r="DD218">
        <v>0</v>
      </c>
      <c r="DE218" t="s">
        <v>970</v>
      </c>
      <c r="DF218">
        <v>0</v>
      </c>
      <c r="DG218" t="s">
        <v>970</v>
      </c>
      <c r="DH218">
        <v>0</v>
      </c>
      <c r="DI218" s="99">
        <v>0</v>
      </c>
      <c r="DJ218" s="99">
        <v>0</v>
      </c>
      <c r="DK218" s="99">
        <v>0</v>
      </c>
      <c r="DL218" s="99">
        <v>0</v>
      </c>
      <c r="DM218" s="99">
        <v>0</v>
      </c>
      <c r="DN218" s="99">
        <v>0</v>
      </c>
      <c r="DO218" s="99">
        <v>0</v>
      </c>
      <c r="DP218" s="99">
        <v>0</v>
      </c>
      <c r="DT218" s="100" t="s">
        <v>46</v>
      </c>
    </row>
    <row r="219" spans="1:124" x14ac:dyDescent="0.3">
      <c r="A219" s="92">
        <v>52020218</v>
      </c>
      <c r="B219">
        <v>2020218</v>
      </c>
      <c r="C219" t="s">
        <v>1809</v>
      </c>
      <c r="D219">
        <v>8063</v>
      </c>
      <c r="E219">
        <v>8301059374085</v>
      </c>
      <c r="F219" t="s">
        <v>1077</v>
      </c>
      <c r="G219" t="s">
        <v>1810</v>
      </c>
      <c r="H219" t="s">
        <v>590</v>
      </c>
      <c r="I219" t="s">
        <v>954</v>
      </c>
      <c r="J219" t="s">
        <v>955</v>
      </c>
      <c r="K219">
        <v>1</v>
      </c>
      <c r="L219" t="s">
        <v>956</v>
      </c>
      <c r="M219" t="s">
        <v>957</v>
      </c>
      <c r="N219" t="s">
        <v>42</v>
      </c>
      <c r="O219" t="s">
        <v>566</v>
      </c>
      <c r="P219">
        <v>0</v>
      </c>
      <c r="Q219" t="s">
        <v>27</v>
      </c>
      <c r="R219" t="s">
        <v>45</v>
      </c>
      <c r="S219" s="93" t="s">
        <v>960</v>
      </c>
      <c r="T219" t="s">
        <v>961</v>
      </c>
      <c r="U219" s="93">
        <v>30321</v>
      </c>
      <c r="V219" t="s">
        <v>27</v>
      </c>
      <c r="W219" t="s">
        <v>45</v>
      </c>
      <c r="X219">
        <v>0</v>
      </c>
      <c r="Y219">
        <v>0</v>
      </c>
      <c r="Z219" s="93">
        <v>42772</v>
      </c>
      <c r="AA219">
        <v>1000</v>
      </c>
      <c r="AB219">
        <v>1000</v>
      </c>
      <c r="AC219">
        <v>0</v>
      </c>
      <c r="AD219" s="103" t="s">
        <v>27</v>
      </c>
      <c r="AE219">
        <v>0</v>
      </c>
      <c r="AF219">
        <v>0</v>
      </c>
      <c r="AG219">
        <v>0</v>
      </c>
      <c r="AH219">
        <v>0</v>
      </c>
      <c r="AI219">
        <v>0</v>
      </c>
      <c r="AJ219">
        <v>0</v>
      </c>
      <c r="AK219">
        <v>0</v>
      </c>
      <c r="AL219">
        <v>0</v>
      </c>
      <c r="AM219">
        <v>5</v>
      </c>
      <c r="AN219" s="97">
        <v>6120</v>
      </c>
      <c r="AO219" t="s">
        <v>40</v>
      </c>
      <c r="AP219" t="s">
        <v>28</v>
      </c>
      <c r="AQ219" t="s">
        <v>40</v>
      </c>
      <c r="AR219" s="101">
        <v>1400000</v>
      </c>
      <c r="AS219" t="s">
        <v>124</v>
      </c>
      <c r="AT219" t="s">
        <v>962</v>
      </c>
      <c r="AU219" t="s">
        <v>963</v>
      </c>
      <c r="AV219" t="s">
        <v>304</v>
      </c>
      <c r="AW219" t="s">
        <v>964</v>
      </c>
      <c r="AX219">
        <v>0</v>
      </c>
      <c r="AY219" t="s">
        <v>124</v>
      </c>
      <c r="AZ219" t="s">
        <v>962</v>
      </c>
      <c r="BA219" t="s">
        <v>965</v>
      </c>
      <c r="BB219" t="s">
        <v>966</v>
      </c>
      <c r="BC219" t="s">
        <v>28</v>
      </c>
      <c r="BD219" t="s">
        <v>40</v>
      </c>
      <c r="BE219" t="s">
        <v>28</v>
      </c>
      <c r="BF219" t="s">
        <v>40</v>
      </c>
      <c r="BG219" t="s">
        <v>28</v>
      </c>
      <c r="BH219" t="s">
        <v>40</v>
      </c>
      <c r="BI219" t="s">
        <v>28</v>
      </c>
      <c r="BJ219">
        <v>999</v>
      </c>
      <c r="BK219" t="s">
        <v>28</v>
      </c>
      <c r="BL219" t="s">
        <v>40</v>
      </c>
      <c r="BM219" t="s">
        <v>28</v>
      </c>
      <c r="BN219" t="s">
        <v>40</v>
      </c>
      <c r="BO219" t="s">
        <v>964</v>
      </c>
      <c r="BP219" t="s">
        <v>967</v>
      </c>
      <c r="BQ219" t="s">
        <v>28</v>
      </c>
      <c r="BR219" t="s">
        <v>40</v>
      </c>
      <c r="BS219" t="s">
        <v>28</v>
      </c>
      <c r="BT219" t="s">
        <v>40</v>
      </c>
      <c r="BU219" t="s">
        <v>28</v>
      </c>
      <c r="BV219" t="s">
        <v>40</v>
      </c>
      <c r="BW219" t="s">
        <v>28</v>
      </c>
      <c r="BX219" t="s">
        <v>40</v>
      </c>
      <c r="BY219" t="s">
        <v>28</v>
      </c>
      <c r="BZ219" t="s">
        <v>40</v>
      </c>
      <c r="CA219" t="s">
        <v>198</v>
      </c>
      <c r="CB219" t="s">
        <v>37</v>
      </c>
      <c r="CC219">
        <v>-2000</v>
      </c>
      <c r="CD219" t="s">
        <v>30</v>
      </c>
      <c r="CE219" t="s">
        <v>968</v>
      </c>
      <c r="CF219">
        <v>0</v>
      </c>
      <c r="CG219" t="s">
        <v>99</v>
      </c>
      <c r="CH219">
        <v>1</v>
      </c>
      <c r="CI219" s="99">
        <v>492.73</v>
      </c>
      <c r="CJ219" s="93">
        <v>44028</v>
      </c>
      <c r="CK219" s="99">
        <v>492.73</v>
      </c>
      <c r="CL219" t="s">
        <v>574</v>
      </c>
      <c r="CM219" t="s">
        <v>574</v>
      </c>
      <c r="CN219" t="s">
        <v>574</v>
      </c>
      <c r="CO219" t="s">
        <v>574</v>
      </c>
      <c r="CP219" t="s">
        <v>574</v>
      </c>
      <c r="CQ219" t="s">
        <v>574</v>
      </c>
      <c r="CR219" t="s">
        <v>574</v>
      </c>
      <c r="CS219" t="s">
        <v>574</v>
      </c>
      <c r="CT219" t="s">
        <v>574</v>
      </c>
      <c r="CU219" t="s">
        <v>574</v>
      </c>
      <c r="CV219" t="s">
        <v>574</v>
      </c>
      <c r="CW219" t="s">
        <v>574</v>
      </c>
      <c r="CX219" t="s">
        <v>574</v>
      </c>
      <c r="CY219" t="s">
        <v>574</v>
      </c>
      <c r="CZ219" t="s">
        <v>574</v>
      </c>
      <c r="DA219" t="s">
        <v>574</v>
      </c>
      <c r="DB219" t="s">
        <v>574</v>
      </c>
      <c r="DC219" t="s">
        <v>574</v>
      </c>
      <c r="DD219">
        <v>0</v>
      </c>
      <c r="DE219" t="s">
        <v>970</v>
      </c>
      <c r="DF219">
        <v>0</v>
      </c>
      <c r="DG219" t="s">
        <v>970</v>
      </c>
      <c r="DH219">
        <v>0</v>
      </c>
      <c r="DI219" s="99">
        <v>0</v>
      </c>
      <c r="DJ219" s="99">
        <v>0</v>
      </c>
      <c r="DK219" s="99">
        <v>0</v>
      </c>
      <c r="DL219" s="99">
        <v>0</v>
      </c>
      <c r="DM219" s="99">
        <v>0</v>
      </c>
      <c r="DN219" s="99">
        <v>0</v>
      </c>
      <c r="DO219" s="99">
        <v>0</v>
      </c>
      <c r="DP219" s="99">
        <v>0</v>
      </c>
      <c r="DT219" s="100" t="s">
        <v>46</v>
      </c>
    </row>
    <row r="220" spans="1:124" x14ac:dyDescent="0.3">
      <c r="A220" s="92">
        <v>52020219</v>
      </c>
      <c r="B220">
        <v>2020219</v>
      </c>
      <c r="C220" t="s">
        <v>1811</v>
      </c>
      <c r="D220">
        <v>5616</v>
      </c>
      <c r="E220" t="s">
        <v>1812</v>
      </c>
      <c r="F220" t="s">
        <v>1483</v>
      </c>
      <c r="G220" t="s">
        <v>992</v>
      </c>
      <c r="H220" t="s">
        <v>590</v>
      </c>
      <c r="I220" t="s">
        <v>954</v>
      </c>
      <c r="J220" t="s">
        <v>955</v>
      </c>
      <c r="K220">
        <v>1</v>
      </c>
      <c r="L220" t="s">
        <v>956</v>
      </c>
      <c r="M220" t="s">
        <v>957</v>
      </c>
      <c r="N220" t="s">
        <v>958</v>
      </c>
      <c r="O220" t="s">
        <v>959</v>
      </c>
      <c r="P220">
        <v>0</v>
      </c>
      <c r="Q220" t="s">
        <v>27</v>
      </c>
      <c r="R220" t="s">
        <v>45</v>
      </c>
      <c r="S220" s="93" t="s">
        <v>960</v>
      </c>
      <c r="T220" t="s">
        <v>961</v>
      </c>
      <c r="U220" s="93">
        <v>20801</v>
      </c>
      <c r="V220" t="s">
        <v>25</v>
      </c>
      <c r="W220" t="s">
        <v>46</v>
      </c>
      <c r="X220">
        <v>0</v>
      </c>
      <c r="Y220">
        <v>0</v>
      </c>
      <c r="Z220" s="93">
        <v>43004</v>
      </c>
      <c r="AA220" t="s">
        <v>975</v>
      </c>
      <c r="AB220">
        <v>0</v>
      </c>
      <c r="AC220">
        <v>0</v>
      </c>
      <c r="AD220" s="103" t="s">
        <v>27</v>
      </c>
      <c r="AE220">
        <v>0</v>
      </c>
      <c r="AF220">
        <v>0</v>
      </c>
      <c r="AG220">
        <v>1</v>
      </c>
      <c r="AH220">
        <v>1</v>
      </c>
      <c r="AI220">
        <v>2</v>
      </c>
      <c r="AJ220">
        <v>2</v>
      </c>
      <c r="AK220">
        <v>0</v>
      </c>
      <c r="AL220">
        <v>2</v>
      </c>
      <c r="AM220">
        <v>5</v>
      </c>
      <c r="AN220" s="97">
        <v>4252</v>
      </c>
      <c r="AO220" t="s">
        <v>40</v>
      </c>
      <c r="AP220" t="s">
        <v>28</v>
      </c>
      <c r="AQ220" t="s">
        <v>40</v>
      </c>
      <c r="AR220" s="101">
        <v>2000000</v>
      </c>
      <c r="AS220" t="s">
        <v>662</v>
      </c>
      <c r="AT220" t="s">
        <v>1018</v>
      </c>
      <c r="AU220" t="s">
        <v>963</v>
      </c>
      <c r="AV220" t="s">
        <v>304</v>
      </c>
      <c r="AW220" t="s">
        <v>964</v>
      </c>
      <c r="AX220">
        <v>0</v>
      </c>
      <c r="AY220" t="s">
        <v>137</v>
      </c>
      <c r="AZ220" t="s">
        <v>1002</v>
      </c>
      <c r="BA220" t="s">
        <v>965</v>
      </c>
      <c r="BB220" t="s">
        <v>966</v>
      </c>
      <c r="BC220" t="s">
        <v>28</v>
      </c>
      <c r="BD220" t="s">
        <v>40</v>
      </c>
      <c r="BE220" t="s">
        <v>28</v>
      </c>
      <c r="BF220" t="s">
        <v>40</v>
      </c>
      <c r="BG220" t="s">
        <v>28</v>
      </c>
      <c r="BH220" t="s">
        <v>40</v>
      </c>
      <c r="BI220" t="s">
        <v>28</v>
      </c>
      <c r="BJ220">
        <v>999</v>
      </c>
      <c r="BK220" t="s">
        <v>28</v>
      </c>
      <c r="BL220" t="s">
        <v>40</v>
      </c>
      <c r="BM220" t="s">
        <v>28</v>
      </c>
      <c r="BN220" t="s">
        <v>40</v>
      </c>
      <c r="BO220" t="s">
        <v>964</v>
      </c>
      <c r="BP220" t="s">
        <v>967</v>
      </c>
      <c r="BQ220" t="s">
        <v>28</v>
      </c>
      <c r="BR220" t="s">
        <v>40</v>
      </c>
      <c r="BS220" t="s">
        <v>28</v>
      </c>
      <c r="BT220" t="s">
        <v>40</v>
      </c>
      <c r="BU220" t="s">
        <v>28</v>
      </c>
      <c r="BV220" t="s">
        <v>40</v>
      </c>
      <c r="BW220" t="s">
        <v>28</v>
      </c>
      <c r="BX220" t="s">
        <v>40</v>
      </c>
      <c r="BY220" t="s">
        <v>28</v>
      </c>
      <c r="BZ220" t="s">
        <v>40</v>
      </c>
      <c r="CA220" t="s">
        <v>198</v>
      </c>
      <c r="CB220" t="s">
        <v>37</v>
      </c>
      <c r="CC220">
        <v>904</v>
      </c>
      <c r="CD220" t="s">
        <v>30</v>
      </c>
      <c r="CE220" t="s">
        <v>968</v>
      </c>
      <c r="CF220">
        <v>0</v>
      </c>
      <c r="CG220" t="s">
        <v>99</v>
      </c>
      <c r="CH220">
        <v>1</v>
      </c>
      <c r="CI220" s="99">
        <v>1669.09</v>
      </c>
      <c r="CJ220" s="93">
        <v>43004</v>
      </c>
      <c r="CK220" s="99">
        <v>1669.09</v>
      </c>
      <c r="CL220" t="s">
        <v>574</v>
      </c>
      <c r="CM220" t="s">
        <v>574</v>
      </c>
      <c r="CN220" t="s">
        <v>574</v>
      </c>
      <c r="CO220" t="s">
        <v>574</v>
      </c>
      <c r="CP220" t="s">
        <v>574</v>
      </c>
      <c r="CQ220" t="s">
        <v>574</v>
      </c>
      <c r="CR220" t="s">
        <v>574</v>
      </c>
      <c r="CS220" t="s">
        <v>574</v>
      </c>
      <c r="CT220" t="s">
        <v>574</v>
      </c>
      <c r="CU220" t="s">
        <v>574</v>
      </c>
      <c r="CV220" t="s">
        <v>574</v>
      </c>
      <c r="CW220" t="s">
        <v>574</v>
      </c>
      <c r="CX220" t="s">
        <v>574</v>
      </c>
      <c r="CY220" t="s">
        <v>574</v>
      </c>
      <c r="CZ220" t="s">
        <v>574</v>
      </c>
      <c r="DA220" t="s">
        <v>574</v>
      </c>
      <c r="DB220" t="s">
        <v>574</v>
      </c>
      <c r="DC220" t="s">
        <v>574</v>
      </c>
      <c r="DD220">
        <v>0</v>
      </c>
      <c r="DE220" t="s">
        <v>970</v>
      </c>
      <c r="DF220">
        <v>0</v>
      </c>
      <c r="DG220" t="s">
        <v>970</v>
      </c>
      <c r="DH220">
        <v>0</v>
      </c>
      <c r="DI220" s="99">
        <v>0</v>
      </c>
      <c r="DJ220" s="99">
        <v>0</v>
      </c>
      <c r="DK220" s="99">
        <v>0</v>
      </c>
      <c r="DL220" s="99">
        <v>0</v>
      </c>
      <c r="DM220" s="99">
        <v>0</v>
      </c>
      <c r="DN220" s="99">
        <v>0</v>
      </c>
      <c r="DO220" s="99">
        <v>0</v>
      </c>
      <c r="DP220" s="99">
        <v>0</v>
      </c>
      <c r="DT220" s="100" t="s">
        <v>46</v>
      </c>
    </row>
    <row r="221" spans="1:124" x14ac:dyDescent="0.3">
      <c r="A221" s="92">
        <v>52020220</v>
      </c>
      <c r="B221">
        <v>2020220</v>
      </c>
      <c r="C221" t="s">
        <v>1813</v>
      </c>
      <c r="D221">
        <v>5575</v>
      </c>
      <c r="E221" t="s">
        <v>1814</v>
      </c>
      <c r="F221" t="s">
        <v>1815</v>
      </c>
      <c r="G221" t="s">
        <v>1816</v>
      </c>
      <c r="H221" t="s">
        <v>590</v>
      </c>
      <c r="I221" t="s">
        <v>954</v>
      </c>
      <c r="J221" t="s">
        <v>955</v>
      </c>
      <c r="K221">
        <v>1</v>
      </c>
      <c r="L221" t="s">
        <v>956</v>
      </c>
      <c r="M221" t="s">
        <v>957</v>
      </c>
      <c r="N221" t="s">
        <v>958</v>
      </c>
      <c r="O221" t="s">
        <v>959</v>
      </c>
      <c r="P221">
        <v>0</v>
      </c>
      <c r="Q221" t="s">
        <v>27</v>
      </c>
      <c r="R221" t="s">
        <v>45</v>
      </c>
      <c r="S221" s="93" t="s">
        <v>960</v>
      </c>
      <c r="T221" t="s">
        <v>961</v>
      </c>
      <c r="U221" s="93">
        <v>30223</v>
      </c>
      <c r="V221" t="s">
        <v>27</v>
      </c>
      <c r="W221" t="s">
        <v>45</v>
      </c>
      <c r="X221">
        <v>0</v>
      </c>
      <c r="Y221">
        <v>0</v>
      </c>
      <c r="Z221" s="93">
        <v>42433</v>
      </c>
      <c r="AA221">
        <v>1000</v>
      </c>
      <c r="AB221">
        <v>1000</v>
      </c>
      <c r="AC221">
        <v>0</v>
      </c>
      <c r="AD221" s="103" t="s">
        <v>27</v>
      </c>
      <c r="AE221">
        <v>0</v>
      </c>
      <c r="AF221">
        <v>0</v>
      </c>
      <c r="AG221">
        <v>0</v>
      </c>
      <c r="AH221">
        <v>0</v>
      </c>
      <c r="AI221">
        <v>2</v>
      </c>
      <c r="AJ221">
        <v>2</v>
      </c>
      <c r="AK221">
        <v>0</v>
      </c>
      <c r="AL221">
        <v>2</v>
      </c>
      <c r="AM221">
        <v>5</v>
      </c>
      <c r="AN221" s="97">
        <v>3236</v>
      </c>
      <c r="AO221" t="s">
        <v>40</v>
      </c>
      <c r="AP221" t="s">
        <v>28</v>
      </c>
      <c r="AQ221" t="s">
        <v>40</v>
      </c>
      <c r="AR221" s="101">
        <v>2400000</v>
      </c>
      <c r="AS221" t="s">
        <v>122</v>
      </c>
      <c r="AT221" t="s">
        <v>50</v>
      </c>
      <c r="AU221" t="s">
        <v>963</v>
      </c>
      <c r="AV221" t="s">
        <v>304</v>
      </c>
      <c r="AW221" t="s">
        <v>964</v>
      </c>
      <c r="AX221">
        <v>0</v>
      </c>
      <c r="AY221" t="s">
        <v>124</v>
      </c>
      <c r="AZ221" t="s">
        <v>962</v>
      </c>
      <c r="BA221" t="s">
        <v>1098</v>
      </c>
      <c r="BB221" t="s">
        <v>1099</v>
      </c>
      <c r="BC221" t="s">
        <v>28</v>
      </c>
      <c r="BD221" t="s">
        <v>40</v>
      </c>
      <c r="BE221" t="s">
        <v>28</v>
      </c>
      <c r="BF221" t="s">
        <v>40</v>
      </c>
      <c r="BG221" t="s">
        <v>28</v>
      </c>
      <c r="BH221" t="s">
        <v>40</v>
      </c>
      <c r="BI221" t="s">
        <v>28</v>
      </c>
      <c r="BJ221">
        <v>999</v>
      </c>
      <c r="BK221" t="s">
        <v>28</v>
      </c>
      <c r="BL221" t="s">
        <v>40</v>
      </c>
      <c r="BM221" t="s">
        <v>28</v>
      </c>
      <c r="BN221" t="s">
        <v>40</v>
      </c>
      <c r="BO221" t="s">
        <v>964</v>
      </c>
      <c r="BP221" t="s">
        <v>967</v>
      </c>
      <c r="BQ221" t="s">
        <v>28</v>
      </c>
      <c r="BR221" t="s">
        <v>40</v>
      </c>
      <c r="BS221" t="s">
        <v>28</v>
      </c>
      <c r="BT221" t="s">
        <v>40</v>
      </c>
      <c r="BU221" t="s">
        <v>28</v>
      </c>
      <c r="BV221" t="s">
        <v>40</v>
      </c>
      <c r="BW221" t="s">
        <v>28</v>
      </c>
      <c r="BX221" t="s">
        <v>40</v>
      </c>
      <c r="BY221" t="s">
        <v>28</v>
      </c>
      <c r="BZ221" t="s">
        <v>40</v>
      </c>
      <c r="CA221" t="s">
        <v>198</v>
      </c>
      <c r="CB221" t="s">
        <v>37</v>
      </c>
      <c r="CC221">
        <v>859</v>
      </c>
      <c r="CD221" t="s">
        <v>30</v>
      </c>
      <c r="CE221" t="s">
        <v>968</v>
      </c>
      <c r="CF221">
        <v>0</v>
      </c>
      <c r="CG221" t="s">
        <v>99</v>
      </c>
      <c r="CH221">
        <v>1</v>
      </c>
      <c r="CI221" s="99">
        <v>567.27</v>
      </c>
      <c r="CJ221" s="93">
        <v>42433</v>
      </c>
      <c r="CK221" s="99">
        <v>567.27</v>
      </c>
      <c r="CL221" t="s">
        <v>574</v>
      </c>
      <c r="CM221" t="s">
        <v>574</v>
      </c>
      <c r="CN221" t="s">
        <v>574</v>
      </c>
      <c r="CO221" t="s">
        <v>574</v>
      </c>
      <c r="CP221" t="s">
        <v>574</v>
      </c>
      <c r="CQ221" t="s">
        <v>574</v>
      </c>
      <c r="CR221" t="s">
        <v>574</v>
      </c>
      <c r="CS221" t="s">
        <v>574</v>
      </c>
      <c r="CT221" t="s">
        <v>574</v>
      </c>
      <c r="CU221" t="s">
        <v>574</v>
      </c>
      <c r="CV221" t="s">
        <v>574</v>
      </c>
      <c r="CW221" t="s">
        <v>574</v>
      </c>
      <c r="CX221" t="s">
        <v>574</v>
      </c>
      <c r="CY221" t="s">
        <v>574</v>
      </c>
      <c r="CZ221" t="s">
        <v>574</v>
      </c>
      <c r="DA221" t="s">
        <v>574</v>
      </c>
      <c r="DB221" t="s">
        <v>574</v>
      </c>
      <c r="DC221" t="s">
        <v>574</v>
      </c>
      <c r="DD221">
        <v>0</v>
      </c>
      <c r="DE221" t="s">
        <v>970</v>
      </c>
      <c r="DF221">
        <v>0</v>
      </c>
      <c r="DG221" t="s">
        <v>970</v>
      </c>
      <c r="DH221">
        <v>0</v>
      </c>
      <c r="DI221" s="99">
        <v>0</v>
      </c>
      <c r="DJ221" s="99">
        <v>0</v>
      </c>
      <c r="DK221" s="99">
        <v>0</v>
      </c>
      <c r="DL221" s="99">
        <v>0</v>
      </c>
      <c r="DM221" s="99">
        <v>0</v>
      </c>
      <c r="DN221" s="99">
        <v>0</v>
      </c>
      <c r="DO221" s="99">
        <v>0</v>
      </c>
      <c r="DP221" s="99">
        <v>0</v>
      </c>
      <c r="DT221" s="100" t="s">
        <v>46</v>
      </c>
    </row>
    <row r="222" spans="1:124" x14ac:dyDescent="0.3">
      <c r="A222" s="92">
        <v>52020221</v>
      </c>
      <c r="B222">
        <v>2020221</v>
      </c>
      <c r="C222" t="s">
        <v>1817</v>
      </c>
      <c r="D222">
        <v>5602</v>
      </c>
      <c r="E222" t="s">
        <v>1818</v>
      </c>
      <c r="F222" t="s">
        <v>1819</v>
      </c>
      <c r="G222" t="s">
        <v>1820</v>
      </c>
      <c r="H222" t="s">
        <v>590</v>
      </c>
      <c r="I222" t="s">
        <v>954</v>
      </c>
      <c r="J222" t="s">
        <v>955</v>
      </c>
      <c r="K222">
        <v>1</v>
      </c>
      <c r="L222" t="s">
        <v>956</v>
      </c>
      <c r="M222" t="s">
        <v>957</v>
      </c>
      <c r="N222" t="s">
        <v>42</v>
      </c>
      <c r="O222" t="s">
        <v>566</v>
      </c>
      <c r="P222">
        <v>0</v>
      </c>
      <c r="Q222" t="s">
        <v>27</v>
      </c>
      <c r="R222" t="s">
        <v>45</v>
      </c>
      <c r="S222" s="93" t="s">
        <v>960</v>
      </c>
      <c r="T222" t="s">
        <v>961</v>
      </c>
      <c r="U222" s="93">
        <v>31872</v>
      </c>
      <c r="V222" t="s">
        <v>27</v>
      </c>
      <c r="W222" t="s">
        <v>45</v>
      </c>
      <c r="X222">
        <v>0</v>
      </c>
      <c r="Y222">
        <v>0</v>
      </c>
      <c r="Z222" s="93">
        <v>45024</v>
      </c>
      <c r="AA222" t="s">
        <v>975</v>
      </c>
      <c r="AB222">
        <v>0</v>
      </c>
      <c r="AC222">
        <v>0</v>
      </c>
      <c r="AD222" s="103">
        <v>5000</v>
      </c>
      <c r="AE222">
        <v>5000</v>
      </c>
      <c r="AF222">
        <v>0</v>
      </c>
      <c r="AG222">
        <v>2</v>
      </c>
      <c r="AH222">
        <v>2</v>
      </c>
      <c r="AI222">
        <v>2</v>
      </c>
      <c r="AJ222">
        <v>2</v>
      </c>
      <c r="AK222">
        <v>0</v>
      </c>
      <c r="AL222">
        <v>2</v>
      </c>
      <c r="AM222">
        <v>5</v>
      </c>
      <c r="AN222" s="97">
        <v>6530</v>
      </c>
      <c r="AO222" t="s">
        <v>40</v>
      </c>
      <c r="AP222" t="s">
        <v>28</v>
      </c>
      <c r="AQ222" t="s">
        <v>40</v>
      </c>
      <c r="AR222" s="101">
        <v>3000000</v>
      </c>
      <c r="AS222" t="s">
        <v>664</v>
      </c>
      <c r="AT222" t="s">
        <v>1027</v>
      </c>
      <c r="AU222" t="s">
        <v>963</v>
      </c>
      <c r="AV222" t="s">
        <v>304</v>
      </c>
      <c r="AW222" t="s">
        <v>964</v>
      </c>
      <c r="AX222">
        <v>0</v>
      </c>
      <c r="AY222" t="s">
        <v>124</v>
      </c>
      <c r="AZ222" t="s">
        <v>962</v>
      </c>
      <c r="BA222" t="s">
        <v>1098</v>
      </c>
      <c r="BB222" t="s">
        <v>1099</v>
      </c>
      <c r="BC222" t="s">
        <v>28</v>
      </c>
      <c r="BD222" t="s">
        <v>40</v>
      </c>
      <c r="BE222" t="s">
        <v>28</v>
      </c>
      <c r="BF222" t="s">
        <v>40</v>
      </c>
      <c r="BG222" t="s">
        <v>28</v>
      </c>
      <c r="BH222" t="s">
        <v>40</v>
      </c>
      <c r="BI222" t="s">
        <v>28</v>
      </c>
      <c r="BJ222">
        <v>999</v>
      </c>
      <c r="BK222" t="s">
        <v>28</v>
      </c>
      <c r="BL222" t="s">
        <v>40</v>
      </c>
      <c r="BM222" t="s">
        <v>28</v>
      </c>
      <c r="BN222" t="s">
        <v>40</v>
      </c>
      <c r="BO222" t="s">
        <v>964</v>
      </c>
      <c r="BP222" t="s">
        <v>967</v>
      </c>
      <c r="BQ222" t="s">
        <v>28</v>
      </c>
      <c r="BR222" t="s">
        <v>40</v>
      </c>
      <c r="BS222" t="s">
        <v>28</v>
      </c>
      <c r="BT222" t="s">
        <v>40</v>
      </c>
      <c r="BU222" t="s">
        <v>28</v>
      </c>
      <c r="BV222" t="s">
        <v>40</v>
      </c>
      <c r="BW222" t="s">
        <v>28</v>
      </c>
      <c r="BX222" t="s">
        <v>40</v>
      </c>
      <c r="BY222" t="s">
        <v>28</v>
      </c>
      <c r="BZ222" t="s">
        <v>40</v>
      </c>
      <c r="CA222" t="s">
        <v>198</v>
      </c>
      <c r="CB222" t="s">
        <v>37</v>
      </c>
      <c r="CC222">
        <v>851</v>
      </c>
      <c r="CD222" t="s">
        <v>30</v>
      </c>
      <c r="CE222" t="s">
        <v>968</v>
      </c>
      <c r="CF222">
        <v>0</v>
      </c>
      <c r="CG222" t="s">
        <v>99</v>
      </c>
      <c r="CH222">
        <v>1</v>
      </c>
      <c r="CI222" s="99">
        <v>1543.64</v>
      </c>
      <c r="CJ222" s="93">
        <v>45024</v>
      </c>
      <c r="CK222" s="99">
        <v>1543.64</v>
      </c>
      <c r="CL222" t="s">
        <v>574</v>
      </c>
      <c r="CM222" t="s">
        <v>574</v>
      </c>
      <c r="CN222" t="s">
        <v>574</v>
      </c>
      <c r="CO222" t="s">
        <v>574</v>
      </c>
      <c r="CP222" t="s">
        <v>574</v>
      </c>
      <c r="CQ222" t="s">
        <v>574</v>
      </c>
      <c r="CR222" t="s">
        <v>574</v>
      </c>
      <c r="CS222" t="s">
        <v>574</v>
      </c>
      <c r="CT222" t="s">
        <v>574</v>
      </c>
      <c r="CU222" t="s">
        <v>574</v>
      </c>
      <c r="CV222" t="s">
        <v>574</v>
      </c>
      <c r="CW222" t="s">
        <v>574</v>
      </c>
      <c r="CX222" t="s">
        <v>574</v>
      </c>
      <c r="CY222" t="s">
        <v>574</v>
      </c>
      <c r="CZ222" t="s">
        <v>574</v>
      </c>
      <c r="DA222" t="s">
        <v>574</v>
      </c>
      <c r="DB222" t="s">
        <v>574</v>
      </c>
      <c r="DC222" t="s">
        <v>574</v>
      </c>
      <c r="DD222">
        <v>0</v>
      </c>
      <c r="DE222" t="s">
        <v>970</v>
      </c>
      <c r="DF222">
        <v>0</v>
      </c>
      <c r="DG222" t="s">
        <v>970</v>
      </c>
      <c r="DH222">
        <v>0</v>
      </c>
      <c r="DI222" s="99">
        <v>0</v>
      </c>
      <c r="DJ222" s="99">
        <v>0</v>
      </c>
      <c r="DK222" s="99">
        <v>0</v>
      </c>
      <c r="DL222" s="99">
        <v>0</v>
      </c>
      <c r="DM222" s="99">
        <v>0</v>
      </c>
      <c r="DN222" s="99">
        <v>0</v>
      </c>
      <c r="DO222" s="99">
        <v>0</v>
      </c>
      <c r="DP222" s="99">
        <v>0</v>
      </c>
      <c r="DT222" s="100" t="s">
        <v>46</v>
      </c>
    </row>
    <row r="223" spans="1:124" x14ac:dyDescent="0.3">
      <c r="A223" s="92">
        <v>52020222</v>
      </c>
      <c r="B223">
        <v>2020222</v>
      </c>
      <c r="C223" t="s">
        <v>1821</v>
      </c>
      <c r="D223">
        <v>5597</v>
      </c>
      <c r="E223" t="s">
        <v>1822</v>
      </c>
      <c r="F223" t="s">
        <v>1823</v>
      </c>
      <c r="G223" t="s">
        <v>1824</v>
      </c>
      <c r="H223" t="s">
        <v>590</v>
      </c>
      <c r="I223" t="s">
        <v>954</v>
      </c>
      <c r="J223" t="s">
        <v>955</v>
      </c>
      <c r="K223">
        <v>1</v>
      </c>
      <c r="L223" t="s">
        <v>956</v>
      </c>
      <c r="M223" t="s">
        <v>957</v>
      </c>
      <c r="N223" t="s">
        <v>958</v>
      </c>
      <c r="O223" t="s">
        <v>959</v>
      </c>
      <c r="P223">
        <v>0</v>
      </c>
      <c r="Q223" t="s">
        <v>27</v>
      </c>
      <c r="R223" t="s">
        <v>45</v>
      </c>
      <c r="S223" s="93" t="s">
        <v>960</v>
      </c>
      <c r="T223" t="s">
        <v>961</v>
      </c>
      <c r="U223" s="93">
        <v>37255</v>
      </c>
      <c r="V223" t="s">
        <v>27</v>
      </c>
      <c r="W223" t="s">
        <v>45</v>
      </c>
      <c r="X223">
        <v>0</v>
      </c>
      <c r="Y223">
        <v>0</v>
      </c>
      <c r="Z223" s="93">
        <v>43363</v>
      </c>
      <c r="AA223">
        <v>1000</v>
      </c>
      <c r="AB223">
        <v>1000</v>
      </c>
      <c r="AC223">
        <v>0</v>
      </c>
      <c r="AD223" s="103" t="s">
        <v>27</v>
      </c>
      <c r="AE223">
        <v>0</v>
      </c>
      <c r="AF223">
        <v>0</v>
      </c>
      <c r="AG223">
        <v>1</v>
      </c>
      <c r="AH223">
        <v>1</v>
      </c>
      <c r="AI223">
        <v>1</v>
      </c>
      <c r="AJ223">
        <v>1</v>
      </c>
      <c r="AK223">
        <v>0</v>
      </c>
      <c r="AL223">
        <v>2</v>
      </c>
      <c r="AM223">
        <v>5</v>
      </c>
      <c r="AN223" s="97">
        <v>6504</v>
      </c>
      <c r="AO223" t="s">
        <v>40</v>
      </c>
      <c r="AP223" t="s">
        <v>28</v>
      </c>
      <c r="AQ223" t="s">
        <v>40</v>
      </c>
      <c r="AR223" s="101">
        <v>2400000</v>
      </c>
      <c r="AS223" t="s">
        <v>124</v>
      </c>
      <c r="AT223" t="s">
        <v>962</v>
      </c>
      <c r="AU223" t="s">
        <v>963</v>
      </c>
      <c r="AV223" t="s">
        <v>304</v>
      </c>
      <c r="AW223" t="s">
        <v>964</v>
      </c>
      <c r="AX223">
        <v>0</v>
      </c>
      <c r="AY223" t="s">
        <v>124</v>
      </c>
      <c r="AZ223" t="s">
        <v>962</v>
      </c>
      <c r="BA223" t="s">
        <v>965</v>
      </c>
      <c r="BB223" t="s">
        <v>966</v>
      </c>
      <c r="BC223" t="s">
        <v>28</v>
      </c>
      <c r="BD223" t="s">
        <v>40</v>
      </c>
      <c r="BE223" t="s">
        <v>28</v>
      </c>
      <c r="BF223" t="s">
        <v>40</v>
      </c>
      <c r="BG223" t="s">
        <v>28</v>
      </c>
      <c r="BH223" t="s">
        <v>40</v>
      </c>
      <c r="BI223" t="s">
        <v>28</v>
      </c>
      <c r="BJ223">
        <v>999</v>
      </c>
      <c r="BK223" t="s">
        <v>28</v>
      </c>
      <c r="BL223" t="s">
        <v>40</v>
      </c>
      <c r="BM223" t="s">
        <v>28</v>
      </c>
      <c r="BN223" t="s">
        <v>40</v>
      </c>
      <c r="BO223" t="s">
        <v>964</v>
      </c>
      <c r="BP223" t="s">
        <v>967</v>
      </c>
      <c r="BQ223" t="s">
        <v>28</v>
      </c>
      <c r="BR223" t="s">
        <v>40</v>
      </c>
      <c r="BS223" t="s">
        <v>28</v>
      </c>
      <c r="BT223" t="s">
        <v>40</v>
      </c>
      <c r="BU223" t="s">
        <v>28</v>
      </c>
      <c r="BV223" t="s">
        <v>40</v>
      </c>
      <c r="BW223" t="s">
        <v>28</v>
      </c>
      <c r="BX223" t="s">
        <v>40</v>
      </c>
      <c r="BY223" t="s">
        <v>28</v>
      </c>
      <c r="BZ223" t="s">
        <v>40</v>
      </c>
      <c r="CA223" t="s">
        <v>198</v>
      </c>
      <c r="CB223" t="s">
        <v>37</v>
      </c>
      <c r="CC223">
        <v>856</v>
      </c>
      <c r="CD223" t="s">
        <v>30</v>
      </c>
      <c r="CE223" t="s">
        <v>968</v>
      </c>
      <c r="CF223">
        <v>0</v>
      </c>
      <c r="CG223" t="s">
        <v>99</v>
      </c>
      <c r="CH223">
        <v>1</v>
      </c>
      <c r="CI223" s="99">
        <v>2392.73</v>
      </c>
      <c r="CJ223" s="93">
        <v>43363</v>
      </c>
      <c r="CK223" s="99">
        <v>2392.73</v>
      </c>
      <c r="CL223" t="s">
        <v>574</v>
      </c>
      <c r="CM223" t="s">
        <v>574</v>
      </c>
      <c r="CN223" t="s">
        <v>574</v>
      </c>
      <c r="CO223" t="s">
        <v>574</v>
      </c>
      <c r="CP223" t="s">
        <v>574</v>
      </c>
      <c r="CQ223" t="s">
        <v>574</v>
      </c>
      <c r="CR223" t="s">
        <v>574</v>
      </c>
      <c r="CS223" t="s">
        <v>574</v>
      </c>
      <c r="CT223" t="s">
        <v>574</v>
      </c>
      <c r="CU223" t="s">
        <v>574</v>
      </c>
      <c r="CV223" t="s">
        <v>574</v>
      </c>
      <c r="CW223" t="s">
        <v>574</v>
      </c>
      <c r="CX223" t="s">
        <v>574</v>
      </c>
      <c r="CY223" t="s">
        <v>574</v>
      </c>
      <c r="CZ223" t="s">
        <v>830</v>
      </c>
      <c r="DA223" t="s">
        <v>932</v>
      </c>
      <c r="DB223" t="s">
        <v>574</v>
      </c>
      <c r="DC223" t="s">
        <v>574</v>
      </c>
      <c r="DD223">
        <v>0</v>
      </c>
      <c r="DE223" t="s">
        <v>970</v>
      </c>
      <c r="DF223">
        <v>0</v>
      </c>
      <c r="DG223" t="s">
        <v>970</v>
      </c>
      <c r="DH223">
        <v>0</v>
      </c>
      <c r="DI223" s="99">
        <v>0</v>
      </c>
      <c r="DJ223" s="99">
        <v>0</v>
      </c>
      <c r="DK223" s="99">
        <v>0</v>
      </c>
      <c r="DL223" s="99">
        <v>0</v>
      </c>
      <c r="DM223" s="99">
        <v>0</v>
      </c>
      <c r="DN223" s="99">
        <v>0</v>
      </c>
      <c r="DO223" s="99">
        <v>120</v>
      </c>
      <c r="DP223" s="99">
        <v>0</v>
      </c>
      <c r="DT223" s="100" t="s">
        <v>46</v>
      </c>
    </row>
    <row r="224" spans="1:124" x14ac:dyDescent="0.3">
      <c r="A224" s="92">
        <v>52020223</v>
      </c>
      <c r="B224">
        <v>2020223</v>
      </c>
      <c r="C224" t="s">
        <v>1825</v>
      </c>
      <c r="D224">
        <v>5583</v>
      </c>
      <c r="E224" t="s">
        <v>1826</v>
      </c>
      <c r="F224" t="s">
        <v>1827</v>
      </c>
      <c r="G224" t="s">
        <v>1504</v>
      </c>
      <c r="H224" t="s">
        <v>590</v>
      </c>
      <c r="I224" t="s">
        <v>954</v>
      </c>
      <c r="J224" t="s">
        <v>955</v>
      </c>
      <c r="K224">
        <v>1</v>
      </c>
      <c r="L224" t="s">
        <v>956</v>
      </c>
      <c r="M224" t="s">
        <v>957</v>
      </c>
      <c r="N224" t="s">
        <v>42</v>
      </c>
      <c r="O224" t="s">
        <v>566</v>
      </c>
      <c r="P224">
        <v>0</v>
      </c>
      <c r="Q224" t="s">
        <v>27</v>
      </c>
      <c r="R224" t="s">
        <v>45</v>
      </c>
      <c r="S224" s="93" t="s">
        <v>960</v>
      </c>
      <c r="T224" t="s">
        <v>961</v>
      </c>
      <c r="U224" s="93">
        <v>33431</v>
      </c>
      <c r="V224" t="s">
        <v>27</v>
      </c>
      <c r="W224" t="s">
        <v>45</v>
      </c>
      <c r="X224">
        <v>0</v>
      </c>
      <c r="Y224">
        <v>0</v>
      </c>
      <c r="Z224" s="93">
        <v>42914</v>
      </c>
      <c r="AA224">
        <v>1000</v>
      </c>
      <c r="AB224">
        <v>1000</v>
      </c>
      <c r="AC224">
        <v>0</v>
      </c>
      <c r="AD224" s="103" t="s">
        <v>27</v>
      </c>
      <c r="AE224">
        <v>0</v>
      </c>
      <c r="AF224">
        <v>0</v>
      </c>
      <c r="AG224">
        <v>1</v>
      </c>
      <c r="AH224">
        <v>1</v>
      </c>
      <c r="AI224">
        <v>1</v>
      </c>
      <c r="AJ224">
        <v>1</v>
      </c>
      <c r="AK224">
        <v>0</v>
      </c>
      <c r="AL224">
        <v>0</v>
      </c>
      <c r="AM224">
        <v>5</v>
      </c>
      <c r="AN224" s="97">
        <v>9420</v>
      </c>
      <c r="AO224" t="s">
        <v>40</v>
      </c>
      <c r="AP224" t="s">
        <v>28</v>
      </c>
      <c r="AQ224" t="s">
        <v>40</v>
      </c>
      <c r="AR224" s="101">
        <v>1600000</v>
      </c>
      <c r="AS224" t="s">
        <v>1029</v>
      </c>
      <c r="AT224" t="s">
        <v>1030</v>
      </c>
      <c r="AU224" t="s">
        <v>963</v>
      </c>
      <c r="AV224" t="s">
        <v>304</v>
      </c>
      <c r="AW224" t="s">
        <v>964</v>
      </c>
      <c r="AX224">
        <v>0</v>
      </c>
      <c r="AY224" t="s">
        <v>1073</v>
      </c>
      <c r="AZ224" t="s">
        <v>1074</v>
      </c>
      <c r="BA224" t="s">
        <v>965</v>
      </c>
      <c r="BB224" t="s">
        <v>966</v>
      </c>
      <c r="BC224" t="s">
        <v>28</v>
      </c>
      <c r="BD224" t="s">
        <v>40</v>
      </c>
      <c r="BE224" t="s">
        <v>28</v>
      </c>
      <c r="BF224" t="s">
        <v>40</v>
      </c>
      <c r="BG224" t="s">
        <v>28</v>
      </c>
      <c r="BH224" t="s">
        <v>40</v>
      </c>
      <c r="BI224" t="s">
        <v>28</v>
      </c>
      <c r="BJ224">
        <v>999</v>
      </c>
      <c r="BK224" t="s">
        <v>28</v>
      </c>
      <c r="BL224" t="s">
        <v>40</v>
      </c>
      <c r="BM224" t="s">
        <v>28</v>
      </c>
      <c r="BN224" t="s">
        <v>40</v>
      </c>
      <c r="BO224" t="s">
        <v>964</v>
      </c>
      <c r="BP224" t="s">
        <v>967</v>
      </c>
      <c r="BQ224" t="s">
        <v>28</v>
      </c>
      <c r="BR224" t="s">
        <v>40</v>
      </c>
      <c r="BS224" t="s">
        <v>28</v>
      </c>
      <c r="BT224" t="s">
        <v>40</v>
      </c>
      <c r="BU224" t="s">
        <v>28</v>
      </c>
      <c r="BV224" t="s">
        <v>40</v>
      </c>
      <c r="BW224" t="s">
        <v>28</v>
      </c>
      <c r="BX224" t="s">
        <v>40</v>
      </c>
      <c r="BY224" t="s">
        <v>28</v>
      </c>
      <c r="BZ224" t="s">
        <v>40</v>
      </c>
      <c r="CA224" t="s">
        <v>198</v>
      </c>
      <c r="CB224" t="s">
        <v>37</v>
      </c>
      <c r="CC224">
        <v>864</v>
      </c>
      <c r="CD224" t="s">
        <v>30</v>
      </c>
      <c r="CE224" t="s">
        <v>968</v>
      </c>
      <c r="CF224">
        <v>0</v>
      </c>
      <c r="CG224" t="s">
        <v>99</v>
      </c>
      <c r="CH224">
        <v>1</v>
      </c>
      <c r="CI224" s="99">
        <v>1513.64</v>
      </c>
      <c r="CJ224" s="93">
        <v>42914</v>
      </c>
      <c r="CK224" s="99">
        <v>1513.64</v>
      </c>
      <c r="CL224" t="s">
        <v>574</v>
      </c>
      <c r="CM224" t="s">
        <v>574</v>
      </c>
      <c r="CN224" t="s">
        <v>574</v>
      </c>
      <c r="CO224" t="s">
        <v>574</v>
      </c>
      <c r="CP224" t="s">
        <v>574</v>
      </c>
      <c r="CQ224" t="s">
        <v>574</v>
      </c>
      <c r="CR224" t="s">
        <v>574</v>
      </c>
      <c r="CS224" t="s">
        <v>574</v>
      </c>
      <c r="CT224" t="s">
        <v>574</v>
      </c>
      <c r="CU224" t="s">
        <v>574</v>
      </c>
      <c r="CV224" t="s">
        <v>574</v>
      </c>
      <c r="CW224" t="s">
        <v>574</v>
      </c>
      <c r="CX224" t="s">
        <v>574</v>
      </c>
      <c r="CY224" t="s">
        <v>574</v>
      </c>
      <c r="CZ224" t="s">
        <v>574</v>
      </c>
      <c r="DA224" t="s">
        <v>574</v>
      </c>
      <c r="DB224" t="s">
        <v>574</v>
      </c>
      <c r="DC224" t="s">
        <v>574</v>
      </c>
      <c r="DD224">
        <v>0</v>
      </c>
      <c r="DE224" t="s">
        <v>970</v>
      </c>
      <c r="DF224">
        <v>0</v>
      </c>
      <c r="DG224" t="s">
        <v>970</v>
      </c>
      <c r="DH224">
        <v>0</v>
      </c>
      <c r="DI224" s="99">
        <v>0</v>
      </c>
      <c r="DJ224" s="99">
        <v>0</v>
      </c>
      <c r="DK224" s="99">
        <v>0</v>
      </c>
      <c r="DL224" s="99">
        <v>0</v>
      </c>
      <c r="DM224" s="99">
        <v>0</v>
      </c>
      <c r="DN224" s="99">
        <v>0</v>
      </c>
      <c r="DO224" s="99">
        <v>0</v>
      </c>
      <c r="DP224" s="99">
        <v>0</v>
      </c>
      <c r="DT224" s="100" t="s">
        <v>46</v>
      </c>
    </row>
    <row r="225" spans="1:124" x14ac:dyDescent="0.3">
      <c r="A225" s="92">
        <v>52020224</v>
      </c>
      <c r="B225">
        <v>2020224</v>
      </c>
      <c r="C225" t="s">
        <v>1828</v>
      </c>
      <c r="D225">
        <v>5629</v>
      </c>
      <c r="E225" t="s">
        <v>1829</v>
      </c>
      <c r="F225" t="s">
        <v>1830</v>
      </c>
      <c r="G225" t="s">
        <v>1831</v>
      </c>
      <c r="H225" t="s">
        <v>590</v>
      </c>
      <c r="I225" t="s">
        <v>954</v>
      </c>
      <c r="J225" t="s">
        <v>955</v>
      </c>
      <c r="K225">
        <v>1</v>
      </c>
      <c r="L225" t="s">
        <v>956</v>
      </c>
      <c r="M225" t="s">
        <v>957</v>
      </c>
      <c r="N225" t="s">
        <v>958</v>
      </c>
      <c r="O225" t="s">
        <v>959</v>
      </c>
      <c r="P225">
        <v>0</v>
      </c>
      <c r="Q225" t="s">
        <v>27</v>
      </c>
      <c r="R225" t="s">
        <v>45</v>
      </c>
      <c r="S225" s="93" t="s">
        <v>960</v>
      </c>
      <c r="T225" t="s">
        <v>961</v>
      </c>
      <c r="U225" s="93">
        <v>21449</v>
      </c>
      <c r="V225" t="s">
        <v>25</v>
      </c>
      <c r="W225" t="s">
        <v>46</v>
      </c>
      <c r="X225">
        <v>0</v>
      </c>
      <c r="Y225">
        <v>0</v>
      </c>
      <c r="Z225" s="93">
        <v>44674</v>
      </c>
      <c r="AA225">
        <v>1000</v>
      </c>
      <c r="AB225">
        <v>1000</v>
      </c>
      <c r="AC225">
        <v>0</v>
      </c>
      <c r="AD225" s="103">
        <v>10000</v>
      </c>
      <c r="AE225">
        <v>10000</v>
      </c>
      <c r="AF225">
        <v>0</v>
      </c>
      <c r="AG225">
        <v>2</v>
      </c>
      <c r="AH225">
        <v>2</v>
      </c>
      <c r="AI225">
        <v>1</v>
      </c>
      <c r="AJ225">
        <v>1</v>
      </c>
      <c r="AK225">
        <v>0</v>
      </c>
      <c r="AL225">
        <v>2</v>
      </c>
      <c r="AM225">
        <v>5</v>
      </c>
      <c r="AN225" s="97">
        <v>1950</v>
      </c>
      <c r="AO225" t="s">
        <v>40</v>
      </c>
      <c r="AP225" t="s">
        <v>28</v>
      </c>
      <c r="AQ225" t="s">
        <v>40</v>
      </c>
      <c r="AR225" s="101">
        <v>2900000</v>
      </c>
      <c r="AS225" t="s">
        <v>665</v>
      </c>
      <c r="AT225" t="s">
        <v>1035</v>
      </c>
      <c r="AU225" t="s">
        <v>963</v>
      </c>
      <c r="AV225" t="s">
        <v>304</v>
      </c>
      <c r="AW225" t="s">
        <v>964</v>
      </c>
      <c r="AX225">
        <v>0</v>
      </c>
      <c r="AY225" t="s">
        <v>126</v>
      </c>
      <c r="AZ225" t="s">
        <v>1079</v>
      </c>
      <c r="BA225" t="s">
        <v>965</v>
      </c>
      <c r="BB225" t="s">
        <v>966</v>
      </c>
      <c r="BC225" t="s">
        <v>28</v>
      </c>
      <c r="BD225" t="s">
        <v>40</v>
      </c>
      <c r="BE225" t="s">
        <v>28</v>
      </c>
      <c r="BF225" t="s">
        <v>40</v>
      </c>
      <c r="BG225" t="s">
        <v>28</v>
      </c>
      <c r="BH225" t="s">
        <v>40</v>
      </c>
      <c r="BI225" t="s">
        <v>28</v>
      </c>
      <c r="BJ225">
        <v>999</v>
      </c>
      <c r="BK225" t="s">
        <v>28</v>
      </c>
      <c r="BL225" t="s">
        <v>40</v>
      </c>
      <c r="BM225" t="s">
        <v>28</v>
      </c>
      <c r="BN225" t="s">
        <v>40</v>
      </c>
      <c r="BO225" t="s">
        <v>964</v>
      </c>
      <c r="BP225" t="s">
        <v>967</v>
      </c>
      <c r="BQ225" t="s">
        <v>28</v>
      </c>
      <c r="BR225" t="s">
        <v>40</v>
      </c>
      <c r="BS225" t="s">
        <v>28</v>
      </c>
      <c r="BT225" t="s">
        <v>40</v>
      </c>
      <c r="BU225" t="s">
        <v>28</v>
      </c>
      <c r="BV225" t="s">
        <v>40</v>
      </c>
      <c r="BW225" t="s">
        <v>28</v>
      </c>
      <c r="BX225" t="s">
        <v>40</v>
      </c>
      <c r="BY225" t="s">
        <v>28</v>
      </c>
      <c r="BZ225" t="s">
        <v>40</v>
      </c>
      <c r="CA225" t="s">
        <v>198</v>
      </c>
      <c r="CB225" t="s">
        <v>37</v>
      </c>
      <c r="CC225">
        <v>881</v>
      </c>
      <c r="CD225" t="s">
        <v>30</v>
      </c>
      <c r="CE225" t="s">
        <v>968</v>
      </c>
      <c r="CF225">
        <v>0</v>
      </c>
      <c r="CG225" t="s">
        <v>99</v>
      </c>
      <c r="CH225">
        <v>1</v>
      </c>
      <c r="CI225" s="99">
        <v>1082.73</v>
      </c>
      <c r="CJ225" s="93">
        <v>44674</v>
      </c>
      <c r="CK225" s="99">
        <v>1082.73</v>
      </c>
      <c r="CL225" t="s">
        <v>574</v>
      </c>
      <c r="CM225" t="s">
        <v>574</v>
      </c>
      <c r="CN225" t="s">
        <v>574</v>
      </c>
      <c r="CO225" t="s">
        <v>574</v>
      </c>
      <c r="CP225" t="s">
        <v>574</v>
      </c>
      <c r="CQ225" t="s">
        <v>574</v>
      </c>
      <c r="CR225" t="s">
        <v>574</v>
      </c>
      <c r="CS225" t="s">
        <v>574</v>
      </c>
      <c r="CT225" t="s">
        <v>574</v>
      </c>
      <c r="CU225" t="s">
        <v>574</v>
      </c>
      <c r="CV225" t="s">
        <v>574</v>
      </c>
      <c r="CW225" t="s">
        <v>574</v>
      </c>
      <c r="CX225" t="s">
        <v>574</v>
      </c>
      <c r="CY225" t="s">
        <v>574</v>
      </c>
      <c r="CZ225" t="s">
        <v>574</v>
      </c>
      <c r="DA225" t="s">
        <v>574</v>
      </c>
      <c r="DB225" t="s">
        <v>574</v>
      </c>
      <c r="DC225" t="s">
        <v>574</v>
      </c>
      <c r="DD225">
        <v>0</v>
      </c>
      <c r="DE225" t="s">
        <v>970</v>
      </c>
      <c r="DF225">
        <v>0</v>
      </c>
      <c r="DG225" t="s">
        <v>970</v>
      </c>
      <c r="DH225">
        <v>0</v>
      </c>
      <c r="DI225" s="99">
        <v>0</v>
      </c>
      <c r="DJ225" s="99">
        <v>0</v>
      </c>
      <c r="DK225" s="99">
        <v>0</v>
      </c>
      <c r="DL225" s="99">
        <v>0</v>
      </c>
      <c r="DM225" s="99">
        <v>0</v>
      </c>
      <c r="DN225" s="99">
        <v>0</v>
      </c>
      <c r="DO225" s="99">
        <v>0</v>
      </c>
      <c r="DP225" s="99">
        <v>0</v>
      </c>
      <c r="DT225" s="100" t="s">
        <v>46</v>
      </c>
    </row>
    <row r="226" spans="1:124" x14ac:dyDescent="0.3">
      <c r="A226" s="92">
        <v>52020225</v>
      </c>
      <c r="B226">
        <v>2020225</v>
      </c>
      <c r="C226" t="s">
        <v>1832</v>
      </c>
      <c r="D226">
        <v>5594</v>
      </c>
      <c r="E226" t="s">
        <v>1833</v>
      </c>
      <c r="F226" t="s">
        <v>1834</v>
      </c>
      <c r="G226" t="s">
        <v>1187</v>
      </c>
      <c r="H226" t="s">
        <v>590</v>
      </c>
      <c r="I226" t="s">
        <v>954</v>
      </c>
      <c r="J226" t="s">
        <v>955</v>
      </c>
      <c r="K226">
        <v>1</v>
      </c>
      <c r="L226" t="s">
        <v>956</v>
      </c>
      <c r="M226" t="s">
        <v>957</v>
      </c>
      <c r="N226" t="s">
        <v>42</v>
      </c>
      <c r="O226" t="s">
        <v>566</v>
      </c>
      <c r="P226">
        <v>0</v>
      </c>
      <c r="Q226" t="s">
        <v>27</v>
      </c>
      <c r="R226" t="s">
        <v>45</v>
      </c>
      <c r="S226" s="93" t="s">
        <v>960</v>
      </c>
      <c r="T226" t="s">
        <v>961</v>
      </c>
      <c r="U226" s="93">
        <v>26176</v>
      </c>
      <c r="V226" t="s">
        <v>27</v>
      </c>
      <c r="W226" t="s">
        <v>45</v>
      </c>
      <c r="X226">
        <v>0</v>
      </c>
      <c r="Y226">
        <v>0</v>
      </c>
      <c r="Z226" s="93">
        <v>44903</v>
      </c>
      <c r="AA226">
        <v>1000</v>
      </c>
      <c r="AB226">
        <v>1000</v>
      </c>
      <c r="AC226">
        <v>0</v>
      </c>
      <c r="AD226" s="103" t="s">
        <v>27</v>
      </c>
      <c r="AE226">
        <v>0</v>
      </c>
      <c r="AF226">
        <v>0</v>
      </c>
      <c r="AG226">
        <v>1</v>
      </c>
      <c r="AH226">
        <v>1</v>
      </c>
      <c r="AI226">
        <v>1</v>
      </c>
      <c r="AJ226">
        <v>1</v>
      </c>
      <c r="AK226">
        <v>0</v>
      </c>
      <c r="AL226">
        <v>1</v>
      </c>
      <c r="AM226">
        <v>5</v>
      </c>
      <c r="AN226" s="97">
        <v>1916</v>
      </c>
      <c r="AO226" t="s">
        <v>40</v>
      </c>
      <c r="AP226" t="s">
        <v>28</v>
      </c>
      <c r="AQ226" t="s">
        <v>40</v>
      </c>
      <c r="AR226" s="101">
        <v>1700000</v>
      </c>
      <c r="AS226" t="s">
        <v>124</v>
      </c>
      <c r="AT226" t="s">
        <v>962</v>
      </c>
      <c r="AU226" t="s">
        <v>963</v>
      </c>
      <c r="AV226" t="s">
        <v>304</v>
      </c>
      <c r="AW226" t="s">
        <v>964</v>
      </c>
      <c r="AX226">
        <v>0</v>
      </c>
      <c r="AY226" t="s">
        <v>124</v>
      </c>
      <c r="AZ226" t="s">
        <v>962</v>
      </c>
      <c r="BA226" t="s">
        <v>965</v>
      </c>
      <c r="BB226" t="s">
        <v>966</v>
      </c>
      <c r="BC226" t="s">
        <v>28</v>
      </c>
      <c r="BD226" t="s">
        <v>40</v>
      </c>
      <c r="BE226" t="s">
        <v>28</v>
      </c>
      <c r="BF226" t="s">
        <v>40</v>
      </c>
      <c r="BG226" t="s">
        <v>28</v>
      </c>
      <c r="BH226" t="s">
        <v>40</v>
      </c>
      <c r="BI226" t="s">
        <v>28</v>
      </c>
      <c r="BJ226">
        <v>999</v>
      </c>
      <c r="BK226" t="s">
        <v>28</v>
      </c>
      <c r="BL226" t="s">
        <v>40</v>
      </c>
      <c r="BM226" t="s">
        <v>28</v>
      </c>
      <c r="BN226" t="s">
        <v>40</v>
      </c>
      <c r="BO226" t="s">
        <v>964</v>
      </c>
      <c r="BP226" t="s">
        <v>967</v>
      </c>
      <c r="BQ226" t="s">
        <v>28</v>
      </c>
      <c r="BR226" t="s">
        <v>40</v>
      </c>
      <c r="BS226" t="s">
        <v>28</v>
      </c>
      <c r="BT226" t="s">
        <v>40</v>
      </c>
      <c r="BU226" t="s">
        <v>28</v>
      </c>
      <c r="BV226" t="s">
        <v>40</v>
      </c>
      <c r="BW226" t="s">
        <v>28</v>
      </c>
      <c r="BX226" t="s">
        <v>40</v>
      </c>
      <c r="BY226" t="s">
        <v>28</v>
      </c>
      <c r="BZ226" t="s">
        <v>40</v>
      </c>
      <c r="CA226" t="s">
        <v>198</v>
      </c>
      <c r="CB226" t="s">
        <v>37</v>
      </c>
      <c r="CC226">
        <v>861</v>
      </c>
      <c r="CD226" t="s">
        <v>30</v>
      </c>
      <c r="CE226" t="s">
        <v>968</v>
      </c>
      <c r="CF226">
        <v>0</v>
      </c>
      <c r="CG226" t="s">
        <v>99</v>
      </c>
      <c r="CH226">
        <v>1</v>
      </c>
      <c r="CI226" s="99">
        <v>632.73</v>
      </c>
      <c r="CJ226" s="93">
        <v>44903</v>
      </c>
      <c r="CK226" s="99">
        <v>632.73</v>
      </c>
      <c r="CL226" t="s">
        <v>574</v>
      </c>
      <c r="CM226" t="s">
        <v>574</v>
      </c>
      <c r="CN226" t="s">
        <v>574</v>
      </c>
      <c r="CO226" t="s">
        <v>574</v>
      </c>
      <c r="CP226" t="s">
        <v>574</v>
      </c>
      <c r="CQ226" t="s">
        <v>574</v>
      </c>
      <c r="CR226" t="s">
        <v>574</v>
      </c>
      <c r="CS226" t="s">
        <v>574</v>
      </c>
      <c r="CT226" t="s">
        <v>574</v>
      </c>
      <c r="CU226" t="s">
        <v>574</v>
      </c>
      <c r="CV226" t="s">
        <v>574</v>
      </c>
      <c r="CW226" t="s">
        <v>574</v>
      </c>
      <c r="CX226" t="s">
        <v>574</v>
      </c>
      <c r="CY226" t="s">
        <v>574</v>
      </c>
      <c r="CZ226" t="s">
        <v>574</v>
      </c>
      <c r="DA226" t="s">
        <v>574</v>
      </c>
      <c r="DB226" t="s">
        <v>574</v>
      </c>
      <c r="DC226" t="s">
        <v>574</v>
      </c>
      <c r="DD226">
        <v>0</v>
      </c>
      <c r="DE226" t="s">
        <v>970</v>
      </c>
      <c r="DF226">
        <v>0</v>
      </c>
      <c r="DG226" t="s">
        <v>970</v>
      </c>
      <c r="DH226">
        <v>0</v>
      </c>
      <c r="DI226" s="99">
        <v>0</v>
      </c>
      <c r="DJ226" s="99">
        <v>0</v>
      </c>
      <c r="DK226" s="99">
        <v>0</v>
      </c>
      <c r="DL226" s="99">
        <v>0</v>
      </c>
      <c r="DM226" s="99">
        <v>0</v>
      </c>
      <c r="DN226" s="99">
        <v>0</v>
      </c>
      <c r="DO226" s="99">
        <v>0</v>
      </c>
      <c r="DP226" s="99">
        <v>0</v>
      </c>
      <c r="DT226" s="100" t="s">
        <v>46</v>
      </c>
    </row>
    <row r="227" spans="1:124" x14ac:dyDescent="0.3">
      <c r="A227" s="92">
        <v>52020226</v>
      </c>
      <c r="B227">
        <v>2020226</v>
      </c>
      <c r="C227" t="s">
        <v>1835</v>
      </c>
      <c r="D227">
        <v>5634</v>
      </c>
      <c r="E227" t="s">
        <v>1836</v>
      </c>
      <c r="F227" t="s">
        <v>1837</v>
      </c>
      <c r="G227" t="s">
        <v>1838</v>
      </c>
      <c r="H227" t="s">
        <v>590</v>
      </c>
      <c r="I227" t="s">
        <v>954</v>
      </c>
      <c r="J227" t="s">
        <v>955</v>
      </c>
      <c r="K227">
        <v>1</v>
      </c>
      <c r="L227" t="s">
        <v>956</v>
      </c>
      <c r="M227" t="s">
        <v>957</v>
      </c>
      <c r="N227" t="s">
        <v>958</v>
      </c>
      <c r="O227" t="s">
        <v>959</v>
      </c>
      <c r="P227">
        <v>0</v>
      </c>
      <c r="Q227" t="s">
        <v>27</v>
      </c>
      <c r="R227" t="s">
        <v>45</v>
      </c>
      <c r="S227" s="93" t="s">
        <v>960</v>
      </c>
      <c r="T227" t="s">
        <v>961</v>
      </c>
      <c r="U227" s="93">
        <v>36607</v>
      </c>
      <c r="V227" t="s">
        <v>27</v>
      </c>
      <c r="W227" t="s">
        <v>45</v>
      </c>
      <c r="X227">
        <v>0</v>
      </c>
      <c r="Y227">
        <v>0</v>
      </c>
      <c r="Z227" s="93">
        <v>43095</v>
      </c>
      <c r="AA227" t="s">
        <v>975</v>
      </c>
      <c r="AB227">
        <v>0</v>
      </c>
      <c r="AC227">
        <v>0</v>
      </c>
      <c r="AD227" s="103" t="s">
        <v>27</v>
      </c>
      <c r="AE227">
        <v>0</v>
      </c>
      <c r="AF227">
        <v>0</v>
      </c>
      <c r="AG227">
        <v>1</v>
      </c>
      <c r="AH227">
        <v>1</v>
      </c>
      <c r="AI227">
        <v>2</v>
      </c>
      <c r="AJ227">
        <v>2</v>
      </c>
      <c r="AK227">
        <v>0</v>
      </c>
      <c r="AL227">
        <v>1</v>
      </c>
      <c r="AM227">
        <v>5</v>
      </c>
      <c r="AN227" s="97">
        <v>2515</v>
      </c>
      <c r="AO227" t="s">
        <v>40</v>
      </c>
      <c r="AP227" t="s">
        <v>28</v>
      </c>
      <c r="AQ227" t="s">
        <v>40</v>
      </c>
      <c r="AR227" s="101">
        <v>2100000</v>
      </c>
      <c r="AS227" t="s">
        <v>124</v>
      </c>
      <c r="AT227" t="s">
        <v>962</v>
      </c>
      <c r="AU227" t="s">
        <v>963</v>
      </c>
      <c r="AV227" t="s">
        <v>304</v>
      </c>
      <c r="AW227" t="s">
        <v>964</v>
      </c>
      <c r="AX227">
        <v>0</v>
      </c>
      <c r="AY227" t="s">
        <v>124</v>
      </c>
      <c r="AZ227" t="s">
        <v>962</v>
      </c>
      <c r="BA227" t="s">
        <v>65</v>
      </c>
      <c r="BB227" t="s">
        <v>1122</v>
      </c>
      <c r="BC227" t="s">
        <v>28</v>
      </c>
      <c r="BD227" t="s">
        <v>40</v>
      </c>
      <c r="BE227" t="s">
        <v>28</v>
      </c>
      <c r="BF227" t="s">
        <v>40</v>
      </c>
      <c r="BG227" t="s">
        <v>28</v>
      </c>
      <c r="BH227" t="s">
        <v>40</v>
      </c>
      <c r="BI227" t="s">
        <v>28</v>
      </c>
      <c r="BJ227">
        <v>999</v>
      </c>
      <c r="BK227" t="s">
        <v>28</v>
      </c>
      <c r="BL227" t="s">
        <v>40</v>
      </c>
      <c r="BM227" t="s">
        <v>28</v>
      </c>
      <c r="BN227" t="s">
        <v>40</v>
      </c>
      <c r="BO227" t="s">
        <v>964</v>
      </c>
      <c r="BP227" t="s">
        <v>967</v>
      </c>
      <c r="BQ227" t="s">
        <v>28</v>
      </c>
      <c r="BR227" t="s">
        <v>40</v>
      </c>
      <c r="BS227" t="s">
        <v>28</v>
      </c>
      <c r="BT227" t="s">
        <v>40</v>
      </c>
      <c r="BU227" t="s">
        <v>28</v>
      </c>
      <c r="BV227" t="s">
        <v>40</v>
      </c>
      <c r="BW227" t="s">
        <v>28</v>
      </c>
      <c r="BX227" t="s">
        <v>40</v>
      </c>
      <c r="BY227" t="s">
        <v>28</v>
      </c>
      <c r="BZ227" t="s">
        <v>40</v>
      </c>
      <c r="CA227" t="s">
        <v>198</v>
      </c>
      <c r="CB227" t="s">
        <v>37</v>
      </c>
      <c r="CC227">
        <v>864</v>
      </c>
      <c r="CD227" t="s">
        <v>30</v>
      </c>
      <c r="CE227" t="s">
        <v>968</v>
      </c>
      <c r="CF227">
        <v>0</v>
      </c>
      <c r="CG227" t="s">
        <v>99</v>
      </c>
      <c r="CH227">
        <v>1</v>
      </c>
      <c r="CI227" s="99">
        <v>1929.09</v>
      </c>
      <c r="CJ227" s="93">
        <v>43095</v>
      </c>
      <c r="CK227" s="99">
        <v>1929.09</v>
      </c>
      <c r="CL227" t="s">
        <v>574</v>
      </c>
      <c r="CM227" t="s">
        <v>574</v>
      </c>
      <c r="CN227" t="s">
        <v>574</v>
      </c>
      <c r="CO227" t="s">
        <v>574</v>
      </c>
      <c r="CP227" t="s">
        <v>574</v>
      </c>
      <c r="CQ227" t="s">
        <v>574</v>
      </c>
      <c r="CR227" t="s">
        <v>574</v>
      </c>
      <c r="CS227" t="s">
        <v>574</v>
      </c>
      <c r="CT227" t="s">
        <v>574</v>
      </c>
      <c r="CU227" t="s">
        <v>574</v>
      </c>
      <c r="CV227" t="s">
        <v>574</v>
      </c>
      <c r="CW227" t="s">
        <v>574</v>
      </c>
      <c r="CX227" t="s">
        <v>574</v>
      </c>
      <c r="CY227" t="s">
        <v>574</v>
      </c>
      <c r="CZ227" t="s">
        <v>574</v>
      </c>
      <c r="DA227" t="s">
        <v>574</v>
      </c>
      <c r="DB227" t="s">
        <v>574</v>
      </c>
      <c r="DC227" t="s">
        <v>574</v>
      </c>
      <c r="DD227">
        <v>0</v>
      </c>
      <c r="DE227" t="s">
        <v>970</v>
      </c>
      <c r="DF227">
        <v>0</v>
      </c>
      <c r="DG227" t="s">
        <v>970</v>
      </c>
      <c r="DH227">
        <v>0</v>
      </c>
      <c r="DI227" s="99">
        <v>0</v>
      </c>
      <c r="DJ227" s="99">
        <v>0</v>
      </c>
      <c r="DK227" s="99">
        <v>0</v>
      </c>
      <c r="DL227" s="99">
        <v>0</v>
      </c>
      <c r="DM227" s="99">
        <v>0</v>
      </c>
      <c r="DN227" s="99">
        <v>0</v>
      </c>
      <c r="DO227" s="99">
        <v>0</v>
      </c>
      <c r="DP227" s="99">
        <v>0</v>
      </c>
      <c r="DT227" s="100" t="s">
        <v>46</v>
      </c>
    </row>
    <row r="228" spans="1:124" x14ac:dyDescent="0.3">
      <c r="A228" s="92">
        <v>52020227</v>
      </c>
      <c r="B228">
        <v>2020227</v>
      </c>
      <c r="C228" t="s">
        <v>1839</v>
      </c>
      <c r="D228">
        <v>5607</v>
      </c>
      <c r="E228" t="s">
        <v>1840</v>
      </c>
      <c r="F228" t="s">
        <v>1841</v>
      </c>
      <c r="G228" t="s">
        <v>1842</v>
      </c>
      <c r="H228" t="s">
        <v>590</v>
      </c>
      <c r="I228" t="s">
        <v>954</v>
      </c>
      <c r="J228" t="s">
        <v>955</v>
      </c>
      <c r="K228">
        <v>1</v>
      </c>
      <c r="L228" t="s">
        <v>956</v>
      </c>
      <c r="M228" t="s">
        <v>957</v>
      </c>
      <c r="N228" t="s">
        <v>42</v>
      </c>
      <c r="O228" t="s">
        <v>566</v>
      </c>
      <c r="P228">
        <v>0</v>
      </c>
      <c r="Q228" t="s">
        <v>27</v>
      </c>
      <c r="R228" t="s">
        <v>45</v>
      </c>
      <c r="S228" s="93" t="s">
        <v>960</v>
      </c>
      <c r="T228" t="s">
        <v>961</v>
      </c>
      <c r="U228" s="93">
        <v>26075</v>
      </c>
      <c r="V228" t="s">
        <v>27</v>
      </c>
      <c r="W228" t="s">
        <v>45</v>
      </c>
      <c r="X228">
        <v>0</v>
      </c>
      <c r="Y228">
        <v>0</v>
      </c>
      <c r="Z228" s="93">
        <v>44020</v>
      </c>
      <c r="AA228" t="s">
        <v>975</v>
      </c>
      <c r="AB228">
        <v>0</v>
      </c>
      <c r="AC228">
        <v>0</v>
      </c>
      <c r="AD228" s="103" t="s">
        <v>27</v>
      </c>
      <c r="AE228">
        <v>0</v>
      </c>
      <c r="AF228">
        <v>0</v>
      </c>
      <c r="AG228">
        <v>1</v>
      </c>
      <c r="AH228">
        <v>1</v>
      </c>
      <c r="AI228">
        <v>0</v>
      </c>
      <c r="AJ228">
        <v>0</v>
      </c>
      <c r="AK228">
        <v>0</v>
      </c>
      <c r="AL228">
        <v>1</v>
      </c>
      <c r="AM228">
        <v>5</v>
      </c>
      <c r="AN228" s="97">
        <v>1478</v>
      </c>
      <c r="AO228" t="s">
        <v>40</v>
      </c>
      <c r="AP228" t="s">
        <v>28</v>
      </c>
      <c r="AQ228" t="s">
        <v>40</v>
      </c>
      <c r="AR228" s="101">
        <v>1200000</v>
      </c>
      <c r="AS228" t="s">
        <v>124</v>
      </c>
      <c r="AT228" t="s">
        <v>962</v>
      </c>
      <c r="AU228" t="s">
        <v>963</v>
      </c>
      <c r="AV228" t="s">
        <v>304</v>
      </c>
      <c r="AW228" t="s">
        <v>964</v>
      </c>
      <c r="AX228">
        <v>0</v>
      </c>
      <c r="AY228" t="s">
        <v>122</v>
      </c>
      <c r="AZ228" t="s">
        <v>50</v>
      </c>
      <c r="BA228" t="s">
        <v>965</v>
      </c>
      <c r="BB228" t="s">
        <v>966</v>
      </c>
      <c r="BC228" t="s">
        <v>28</v>
      </c>
      <c r="BD228" t="s">
        <v>40</v>
      </c>
      <c r="BE228" t="s">
        <v>28</v>
      </c>
      <c r="BF228" t="s">
        <v>40</v>
      </c>
      <c r="BG228" t="s">
        <v>28</v>
      </c>
      <c r="BH228" t="s">
        <v>40</v>
      </c>
      <c r="BI228" t="s">
        <v>28</v>
      </c>
      <c r="BJ228">
        <v>999</v>
      </c>
      <c r="BK228" t="s">
        <v>28</v>
      </c>
      <c r="BL228" t="s">
        <v>40</v>
      </c>
      <c r="BM228" t="s">
        <v>28</v>
      </c>
      <c r="BN228" t="s">
        <v>40</v>
      </c>
      <c r="BO228" t="s">
        <v>964</v>
      </c>
      <c r="BP228" t="s">
        <v>967</v>
      </c>
      <c r="BQ228" t="s">
        <v>28</v>
      </c>
      <c r="BR228" t="s">
        <v>40</v>
      </c>
      <c r="BS228" t="s">
        <v>28</v>
      </c>
      <c r="BT228" t="s">
        <v>40</v>
      </c>
      <c r="BU228" t="s">
        <v>28</v>
      </c>
      <c r="BV228" t="s">
        <v>40</v>
      </c>
      <c r="BW228" t="s">
        <v>28</v>
      </c>
      <c r="BX228" t="s">
        <v>40</v>
      </c>
      <c r="BY228" t="s">
        <v>28</v>
      </c>
      <c r="BZ228" t="s">
        <v>40</v>
      </c>
      <c r="CA228" t="s">
        <v>198</v>
      </c>
      <c r="CB228" t="s">
        <v>37</v>
      </c>
      <c r="CC228">
        <v>910</v>
      </c>
      <c r="CD228" t="s">
        <v>30</v>
      </c>
      <c r="CE228" t="s">
        <v>968</v>
      </c>
      <c r="CF228">
        <v>0</v>
      </c>
      <c r="CG228" t="s">
        <v>99</v>
      </c>
      <c r="CH228">
        <v>1</v>
      </c>
      <c r="CI228" s="99">
        <v>1310</v>
      </c>
      <c r="CJ228" s="93">
        <v>44020</v>
      </c>
      <c r="CK228" s="99">
        <v>1310</v>
      </c>
      <c r="CL228" t="s">
        <v>574</v>
      </c>
      <c r="CM228" t="s">
        <v>574</v>
      </c>
      <c r="CN228" t="s">
        <v>574</v>
      </c>
      <c r="CO228" t="s">
        <v>574</v>
      </c>
      <c r="CP228" t="s">
        <v>574</v>
      </c>
      <c r="CQ228" t="s">
        <v>574</v>
      </c>
      <c r="CR228" t="s">
        <v>574</v>
      </c>
      <c r="CS228" t="s">
        <v>574</v>
      </c>
      <c r="CT228" t="s">
        <v>574</v>
      </c>
      <c r="CU228" t="s">
        <v>574</v>
      </c>
      <c r="CV228" t="s">
        <v>574</v>
      </c>
      <c r="CW228" t="s">
        <v>574</v>
      </c>
      <c r="CX228" t="s">
        <v>574</v>
      </c>
      <c r="CY228" t="s">
        <v>574</v>
      </c>
      <c r="CZ228" t="s">
        <v>574</v>
      </c>
      <c r="DA228" t="s">
        <v>574</v>
      </c>
      <c r="DB228" t="s">
        <v>574</v>
      </c>
      <c r="DC228" t="s">
        <v>574</v>
      </c>
      <c r="DD228">
        <v>0</v>
      </c>
      <c r="DE228" t="s">
        <v>970</v>
      </c>
      <c r="DF228">
        <v>0</v>
      </c>
      <c r="DG228" t="s">
        <v>970</v>
      </c>
      <c r="DH228">
        <v>0</v>
      </c>
      <c r="DI228" s="99">
        <v>0</v>
      </c>
      <c r="DJ228" s="99">
        <v>0</v>
      </c>
      <c r="DK228" s="99">
        <v>0</v>
      </c>
      <c r="DL228" s="99">
        <v>0</v>
      </c>
      <c r="DM228" s="99">
        <v>0</v>
      </c>
      <c r="DN228" s="99">
        <v>0</v>
      </c>
      <c r="DO228" s="99">
        <v>0</v>
      </c>
      <c r="DP228" s="99">
        <v>0</v>
      </c>
      <c r="DT228" s="100" t="s">
        <v>46</v>
      </c>
    </row>
    <row r="229" spans="1:124" x14ac:dyDescent="0.3">
      <c r="A229" s="92">
        <v>52020228</v>
      </c>
      <c r="B229">
        <v>2020228</v>
      </c>
      <c r="C229" t="s">
        <v>1843</v>
      </c>
      <c r="D229">
        <v>5608</v>
      </c>
      <c r="E229" t="s">
        <v>1844</v>
      </c>
      <c r="F229" t="s">
        <v>1393</v>
      </c>
      <c r="G229" t="s">
        <v>1845</v>
      </c>
      <c r="H229" t="s">
        <v>590</v>
      </c>
      <c r="I229" t="s">
        <v>954</v>
      </c>
      <c r="J229" t="s">
        <v>955</v>
      </c>
      <c r="K229">
        <v>1</v>
      </c>
      <c r="L229" t="s">
        <v>956</v>
      </c>
      <c r="M229" t="s">
        <v>957</v>
      </c>
      <c r="N229" t="s">
        <v>42</v>
      </c>
      <c r="O229" t="s">
        <v>566</v>
      </c>
      <c r="P229">
        <v>0</v>
      </c>
      <c r="Q229" t="s">
        <v>27</v>
      </c>
      <c r="R229" t="s">
        <v>45</v>
      </c>
      <c r="S229" s="93" t="s">
        <v>960</v>
      </c>
      <c r="T229" t="s">
        <v>961</v>
      </c>
      <c r="U229" s="93">
        <v>20685</v>
      </c>
      <c r="V229" t="s">
        <v>25</v>
      </c>
      <c r="W229" t="s">
        <v>46</v>
      </c>
      <c r="X229">
        <v>0</v>
      </c>
      <c r="Y229">
        <v>0</v>
      </c>
      <c r="Z229" s="93">
        <v>42778</v>
      </c>
      <c r="AA229">
        <v>1000</v>
      </c>
      <c r="AB229">
        <v>1000</v>
      </c>
      <c r="AC229">
        <v>0</v>
      </c>
      <c r="AD229" s="103" t="s">
        <v>27</v>
      </c>
      <c r="AE229">
        <v>0</v>
      </c>
      <c r="AF229">
        <v>0</v>
      </c>
      <c r="AG229">
        <v>1</v>
      </c>
      <c r="AH229">
        <v>1</v>
      </c>
      <c r="AI229">
        <v>2</v>
      </c>
      <c r="AJ229">
        <v>2</v>
      </c>
      <c r="AK229">
        <v>0</v>
      </c>
      <c r="AL229">
        <v>2</v>
      </c>
      <c r="AM229">
        <v>5</v>
      </c>
      <c r="AN229" s="97">
        <v>1463</v>
      </c>
      <c r="AO229" t="s">
        <v>40</v>
      </c>
      <c r="AP229" t="s">
        <v>28</v>
      </c>
      <c r="AQ229" t="s">
        <v>40</v>
      </c>
      <c r="AR229" s="101">
        <v>1500000</v>
      </c>
      <c r="AS229" t="s">
        <v>124</v>
      </c>
      <c r="AT229" t="s">
        <v>962</v>
      </c>
      <c r="AU229" t="s">
        <v>963</v>
      </c>
      <c r="AV229" t="s">
        <v>304</v>
      </c>
      <c r="AW229" t="s">
        <v>964</v>
      </c>
      <c r="AX229">
        <v>0</v>
      </c>
      <c r="AY229" t="s">
        <v>122</v>
      </c>
      <c r="AZ229" t="s">
        <v>50</v>
      </c>
      <c r="BA229" t="s">
        <v>965</v>
      </c>
      <c r="BB229" t="s">
        <v>966</v>
      </c>
      <c r="BC229" t="s">
        <v>28</v>
      </c>
      <c r="BD229" t="s">
        <v>40</v>
      </c>
      <c r="BE229" t="s">
        <v>28</v>
      </c>
      <c r="BF229" t="s">
        <v>40</v>
      </c>
      <c r="BG229" t="s">
        <v>28</v>
      </c>
      <c r="BH229" t="s">
        <v>40</v>
      </c>
      <c r="BI229" t="s">
        <v>28</v>
      </c>
      <c r="BJ229">
        <v>999</v>
      </c>
      <c r="BK229" t="s">
        <v>28</v>
      </c>
      <c r="BL229" t="s">
        <v>40</v>
      </c>
      <c r="BM229" t="s">
        <v>28</v>
      </c>
      <c r="BN229" t="s">
        <v>40</v>
      </c>
      <c r="BO229" t="s">
        <v>964</v>
      </c>
      <c r="BP229" t="s">
        <v>967</v>
      </c>
      <c r="BQ229" t="s">
        <v>28</v>
      </c>
      <c r="BR229" t="s">
        <v>40</v>
      </c>
      <c r="BS229" t="s">
        <v>28</v>
      </c>
      <c r="BT229" t="s">
        <v>40</v>
      </c>
      <c r="BU229" t="s">
        <v>28</v>
      </c>
      <c r="BV229" t="s">
        <v>40</v>
      </c>
      <c r="BW229" t="s">
        <v>28</v>
      </c>
      <c r="BX229" t="s">
        <v>40</v>
      </c>
      <c r="BY229" t="s">
        <v>28</v>
      </c>
      <c r="BZ229" t="s">
        <v>40</v>
      </c>
      <c r="CA229" t="s">
        <v>198</v>
      </c>
      <c r="CB229" t="s">
        <v>37</v>
      </c>
      <c r="CC229">
        <v>882</v>
      </c>
      <c r="CD229" t="s">
        <v>30</v>
      </c>
      <c r="CE229" t="s">
        <v>968</v>
      </c>
      <c r="CF229">
        <v>0</v>
      </c>
      <c r="CG229" t="s">
        <v>99</v>
      </c>
      <c r="CH229">
        <v>1</v>
      </c>
      <c r="CI229" s="99">
        <v>900.91</v>
      </c>
      <c r="CJ229" s="93">
        <v>42778</v>
      </c>
      <c r="CK229" s="99">
        <v>900.91</v>
      </c>
      <c r="CL229" t="s">
        <v>574</v>
      </c>
      <c r="CM229" t="s">
        <v>574</v>
      </c>
      <c r="CN229" t="s">
        <v>574</v>
      </c>
      <c r="CO229" t="s">
        <v>574</v>
      </c>
      <c r="CP229" t="s">
        <v>574</v>
      </c>
      <c r="CQ229" t="s">
        <v>574</v>
      </c>
      <c r="CR229" t="s">
        <v>574</v>
      </c>
      <c r="CS229" t="s">
        <v>574</v>
      </c>
      <c r="CT229" t="s">
        <v>574</v>
      </c>
      <c r="CU229" t="s">
        <v>574</v>
      </c>
      <c r="CV229" t="s">
        <v>574</v>
      </c>
      <c r="CW229" t="s">
        <v>574</v>
      </c>
      <c r="CX229" t="s">
        <v>574</v>
      </c>
      <c r="CY229" t="s">
        <v>574</v>
      </c>
      <c r="CZ229" t="s">
        <v>574</v>
      </c>
      <c r="DA229" t="s">
        <v>574</v>
      </c>
      <c r="DB229" t="s">
        <v>574</v>
      </c>
      <c r="DC229" t="s">
        <v>574</v>
      </c>
      <c r="DD229">
        <v>0</v>
      </c>
      <c r="DE229" t="s">
        <v>970</v>
      </c>
      <c r="DF229">
        <v>0</v>
      </c>
      <c r="DG229" t="s">
        <v>970</v>
      </c>
      <c r="DH229">
        <v>0</v>
      </c>
      <c r="DI229" s="99">
        <v>0</v>
      </c>
      <c r="DJ229" s="99">
        <v>0</v>
      </c>
      <c r="DK229" s="99">
        <v>0</v>
      </c>
      <c r="DL229" s="99">
        <v>0</v>
      </c>
      <c r="DM229" s="99">
        <v>0</v>
      </c>
      <c r="DN229" s="99">
        <v>0</v>
      </c>
      <c r="DO229" s="99">
        <v>0</v>
      </c>
      <c r="DP229" s="99">
        <v>0</v>
      </c>
      <c r="DT229" s="100" t="s">
        <v>46</v>
      </c>
    </row>
    <row r="230" spans="1:124" x14ac:dyDescent="0.3">
      <c r="A230" s="92">
        <v>52020229</v>
      </c>
      <c r="B230">
        <v>2020229</v>
      </c>
      <c r="C230" t="s">
        <v>1846</v>
      </c>
      <c r="D230">
        <v>5585</v>
      </c>
      <c r="E230" t="s">
        <v>1847</v>
      </c>
      <c r="F230" t="s">
        <v>1848</v>
      </c>
      <c r="G230" t="s">
        <v>1316</v>
      </c>
      <c r="H230" t="s">
        <v>590</v>
      </c>
      <c r="I230" t="s">
        <v>954</v>
      </c>
      <c r="J230" t="s">
        <v>955</v>
      </c>
      <c r="K230">
        <v>1</v>
      </c>
      <c r="L230" t="s">
        <v>956</v>
      </c>
      <c r="M230" t="s">
        <v>957</v>
      </c>
      <c r="N230" t="s">
        <v>958</v>
      </c>
      <c r="O230" t="s">
        <v>959</v>
      </c>
      <c r="P230">
        <v>0</v>
      </c>
      <c r="Q230" t="s">
        <v>27</v>
      </c>
      <c r="R230" t="s">
        <v>45</v>
      </c>
      <c r="S230" s="93" t="s">
        <v>960</v>
      </c>
      <c r="T230" t="s">
        <v>961</v>
      </c>
      <c r="U230" s="93">
        <v>32763</v>
      </c>
      <c r="V230" t="s">
        <v>27</v>
      </c>
      <c r="W230" t="s">
        <v>45</v>
      </c>
      <c r="X230">
        <v>0</v>
      </c>
      <c r="Y230">
        <v>0</v>
      </c>
      <c r="Z230" s="93">
        <v>44805</v>
      </c>
      <c r="AA230" t="s">
        <v>975</v>
      </c>
      <c r="AB230">
        <v>0</v>
      </c>
      <c r="AC230">
        <v>0</v>
      </c>
      <c r="AD230" s="103" t="s">
        <v>27</v>
      </c>
      <c r="AE230">
        <v>0</v>
      </c>
      <c r="AF230">
        <v>0</v>
      </c>
      <c r="AG230">
        <v>1</v>
      </c>
      <c r="AH230">
        <v>1</v>
      </c>
      <c r="AI230">
        <v>0</v>
      </c>
      <c r="AJ230">
        <v>0</v>
      </c>
      <c r="AK230">
        <v>0</v>
      </c>
      <c r="AL230">
        <v>2</v>
      </c>
      <c r="AM230">
        <v>5</v>
      </c>
      <c r="AN230" s="97">
        <v>1468</v>
      </c>
      <c r="AO230" t="s">
        <v>40</v>
      </c>
      <c r="AP230" t="s">
        <v>28</v>
      </c>
      <c r="AQ230" t="s">
        <v>40</v>
      </c>
      <c r="AR230" s="101">
        <v>1800000</v>
      </c>
      <c r="AS230" t="s">
        <v>151</v>
      </c>
      <c r="AT230" t="s">
        <v>1040</v>
      </c>
      <c r="AU230" t="s">
        <v>963</v>
      </c>
      <c r="AV230" t="s">
        <v>304</v>
      </c>
      <c r="AW230" t="s">
        <v>964</v>
      </c>
      <c r="AX230">
        <v>0</v>
      </c>
      <c r="AY230" t="s">
        <v>124</v>
      </c>
      <c r="AZ230" t="s">
        <v>962</v>
      </c>
      <c r="BA230" t="s">
        <v>965</v>
      </c>
      <c r="BB230" t="s">
        <v>966</v>
      </c>
      <c r="BC230" t="s">
        <v>28</v>
      </c>
      <c r="BD230" t="s">
        <v>40</v>
      </c>
      <c r="BE230" t="s">
        <v>28</v>
      </c>
      <c r="BF230" t="s">
        <v>40</v>
      </c>
      <c r="BG230" t="s">
        <v>28</v>
      </c>
      <c r="BH230" t="s">
        <v>40</v>
      </c>
      <c r="BI230" t="s">
        <v>28</v>
      </c>
      <c r="BJ230">
        <v>999</v>
      </c>
      <c r="BK230" t="s">
        <v>28</v>
      </c>
      <c r="BL230" t="s">
        <v>40</v>
      </c>
      <c r="BM230" t="s">
        <v>28</v>
      </c>
      <c r="BN230" t="s">
        <v>40</v>
      </c>
      <c r="BO230" t="s">
        <v>964</v>
      </c>
      <c r="BP230" t="s">
        <v>967</v>
      </c>
      <c r="BQ230" t="s">
        <v>28</v>
      </c>
      <c r="BR230" t="s">
        <v>40</v>
      </c>
      <c r="BS230" t="s">
        <v>28</v>
      </c>
      <c r="BT230" t="s">
        <v>40</v>
      </c>
      <c r="BU230" t="s">
        <v>28</v>
      </c>
      <c r="BV230" t="s">
        <v>40</v>
      </c>
      <c r="BW230" t="s">
        <v>28</v>
      </c>
      <c r="BX230" t="s">
        <v>40</v>
      </c>
      <c r="BY230" t="s">
        <v>28</v>
      </c>
      <c r="BZ230" t="s">
        <v>40</v>
      </c>
      <c r="CA230" t="s">
        <v>198</v>
      </c>
      <c r="CB230" t="s">
        <v>37</v>
      </c>
      <c r="CC230">
        <v>873</v>
      </c>
      <c r="CD230" t="s">
        <v>30</v>
      </c>
      <c r="CE230" t="s">
        <v>968</v>
      </c>
      <c r="CF230">
        <v>0</v>
      </c>
      <c r="CG230" t="s">
        <v>99</v>
      </c>
      <c r="CH230">
        <v>1</v>
      </c>
      <c r="CI230" s="99">
        <v>2067.27</v>
      </c>
      <c r="CJ230" s="93">
        <v>44805</v>
      </c>
      <c r="CK230" s="99">
        <v>2067.27</v>
      </c>
      <c r="CL230" t="s">
        <v>574</v>
      </c>
      <c r="CM230" t="s">
        <v>574</v>
      </c>
      <c r="CN230" t="s">
        <v>574</v>
      </c>
      <c r="CO230" t="s">
        <v>574</v>
      </c>
      <c r="CP230" t="s">
        <v>574</v>
      </c>
      <c r="CQ230" t="s">
        <v>574</v>
      </c>
      <c r="CR230" t="s">
        <v>574</v>
      </c>
      <c r="CS230" t="s">
        <v>574</v>
      </c>
      <c r="CT230" t="s">
        <v>574</v>
      </c>
      <c r="CU230" t="s">
        <v>574</v>
      </c>
      <c r="CV230" t="s">
        <v>574</v>
      </c>
      <c r="CW230" t="s">
        <v>574</v>
      </c>
      <c r="CX230" t="s">
        <v>574</v>
      </c>
      <c r="CY230" t="s">
        <v>574</v>
      </c>
      <c r="CZ230" t="s">
        <v>574</v>
      </c>
      <c r="DA230" t="s">
        <v>574</v>
      </c>
      <c r="DB230" t="s">
        <v>574</v>
      </c>
      <c r="DC230" t="s">
        <v>574</v>
      </c>
      <c r="DD230">
        <v>0</v>
      </c>
      <c r="DE230" t="s">
        <v>970</v>
      </c>
      <c r="DF230">
        <v>0</v>
      </c>
      <c r="DG230" t="s">
        <v>970</v>
      </c>
      <c r="DH230">
        <v>0</v>
      </c>
      <c r="DI230" s="99">
        <v>0</v>
      </c>
      <c r="DJ230" s="99">
        <v>0</v>
      </c>
      <c r="DK230" s="99">
        <v>0</v>
      </c>
      <c r="DL230" s="99">
        <v>0</v>
      </c>
      <c r="DM230" s="99">
        <v>0</v>
      </c>
      <c r="DN230" s="99">
        <v>0</v>
      </c>
      <c r="DO230" s="99">
        <v>0</v>
      </c>
      <c r="DP230" s="99">
        <v>0</v>
      </c>
      <c r="DT230" s="100" t="s">
        <v>46</v>
      </c>
    </row>
    <row r="231" spans="1:124" x14ac:dyDescent="0.3">
      <c r="A231" s="92">
        <v>52020230</v>
      </c>
      <c r="B231">
        <v>2020230</v>
      </c>
      <c r="C231" t="s">
        <v>1849</v>
      </c>
      <c r="D231">
        <v>5613</v>
      </c>
      <c r="E231" t="s">
        <v>1850</v>
      </c>
      <c r="F231" t="s">
        <v>1851</v>
      </c>
      <c r="G231" t="s">
        <v>1852</v>
      </c>
      <c r="H231" t="s">
        <v>590</v>
      </c>
      <c r="I231" t="s">
        <v>954</v>
      </c>
      <c r="J231" t="s">
        <v>955</v>
      </c>
      <c r="K231">
        <v>1</v>
      </c>
      <c r="L231" t="s">
        <v>956</v>
      </c>
      <c r="M231" t="s">
        <v>957</v>
      </c>
      <c r="N231" t="s">
        <v>42</v>
      </c>
      <c r="O231" t="s">
        <v>566</v>
      </c>
      <c r="P231">
        <v>0</v>
      </c>
      <c r="Q231" t="s">
        <v>27</v>
      </c>
      <c r="R231" t="s">
        <v>45</v>
      </c>
      <c r="S231" s="93" t="s">
        <v>960</v>
      </c>
      <c r="T231" t="s">
        <v>961</v>
      </c>
      <c r="U231" s="93">
        <v>32284</v>
      </c>
      <c r="V231" t="s">
        <v>27</v>
      </c>
      <c r="W231" t="s">
        <v>45</v>
      </c>
      <c r="X231">
        <v>0</v>
      </c>
      <c r="Y231">
        <v>0</v>
      </c>
      <c r="Z231" s="93">
        <v>44600</v>
      </c>
      <c r="AA231">
        <v>1000</v>
      </c>
      <c r="AB231">
        <v>1000</v>
      </c>
      <c r="AC231">
        <v>0</v>
      </c>
      <c r="AD231" s="103" t="s">
        <v>27</v>
      </c>
      <c r="AE231">
        <v>0</v>
      </c>
      <c r="AF231">
        <v>0</v>
      </c>
      <c r="AG231">
        <v>1</v>
      </c>
      <c r="AH231">
        <v>1</v>
      </c>
      <c r="AI231">
        <v>0</v>
      </c>
      <c r="AJ231">
        <v>0</v>
      </c>
      <c r="AK231">
        <v>0</v>
      </c>
      <c r="AL231">
        <v>0</v>
      </c>
      <c r="AM231">
        <v>5</v>
      </c>
      <c r="AN231" s="97">
        <v>6501</v>
      </c>
      <c r="AO231" t="s">
        <v>40</v>
      </c>
      <c r="AP231" t="s">
        <v>28</v>
      </c>
      <c r="AQ231" t="s">
        <v>40</v>
      </c>
      <c r="AR231" s="101">
        <v>1300000</v>
      </c>
      <c r="AS231" t="s">
        <v>124</v>
      </c>
      <c r="AT231" t="s">
        <v>962</v>
      </c>
      <c r="AU231" t="s">
        <v>963</v>
      </c>
      <c r="AV231" t="s">
        <v>304</v>
      </c>
      <c r="AW231" t="s">
        <v>964</v>
      </c>
      <c r="AX231">
        <v>0</v>
      </c>
      <c r="AY231" t="s">
        <v>124</v>
      </c>
      <c r="AZ231" t="s">
        <v>962</v>
      </c>
      <c r="BA231" t="s">
        <v>1127</v>
      </c>
      <c r="BB231" t="s">
        <v>40</v>
      </c>
      <c r="BC231" t="s">
        <v>28</v>
      </c>
      <c r="BD231" t="s">
        <v>40</v>
      </c>
      <c r="BE231" t="s">
        <v>28</v>
      </c>
      <c r="BF231" t="s">
        <v>40</v>
      </c>
      <c r="BG231" t="s">
        <v>28</v>
      </c>
      <c r="BH231" t="s">
        <v>40</v>
      </c>
      <c r="BI231" t="s">
        <v>28</v>
      </c>
      <c r="BJ231">
        <v>999</v>
      </c>
      <c r="BK231" t="s">
        <v>28</v>
      </c>
      <c r="BL231" t="s">
        <v>40</v>
      </c>
      <c r="BM231" t="s">
        <v>28</v>
      </c>
      <c r="BN231" t="s">
        <v>40</v>
      </c>
      <c r="BO231" t="s">
        <v>964</v>
      </c>
      <c r="BP231" t="s">
        <v>967</v>
      </c>
      <c r="BQ231" t="s">
        <v>28</v>
      </c>
      <c r="BR231" t="s">
        <v>40</v>
      </c>
      <c r="BS231" t="s">
        <v>28</v>
      </c>
      <c r="BT231" t="s">
        <v>40</v>
      </c>
      <c r="BU231" t="s">
        <v>28</v>
      </c>
      <c r="BV231" t="s">
        <v>40</v>
      </c>
      <c r="BW231" t="s">
        <v>28</v>
      </c>
      <c r="BX231" t="s">
        <v>40</v>
      </c>
      <c r="BY231" t="s">
        <v>28</v>
      </c>
      <c r="BZ231" t="s">
        <v>40</v>
      </c>
      <c r="CA231" t="s">
        <v>198</v>
      </c>
      <c r="CB231" t="s">
        <v>37</v>
      </c>
      <c r="CC231">
        <v>893</v>
      </c>
      <c r="CD231" t="s">
        <v>30</v>
      </c>
      <c r="CE231" t="s">
        <v>968</v>
      </c>
      <c r="CF231">
        <v>0</v>
      </c>
      <c r="CG231" t="s">
        <v>99</v>
      </c>
      <c r="CH231">
        <v>1</v>
      </c>
      <c r="CI231" s="99">
        <v>2039.09</v>
      </c>
      <c r="CJ231" s="93">
        <v>44600</v>
      </c>
      <c r="CK231" s="99">
        <v>2039.09</v>
      </c>
      <c r="CL231" t="s">
        <v>574</v>
      </c>
      <c r="CM231" t="s">
        <v>574</v>
      </c>
      <c r="CN231" t="s">
        <v>574</v>
      </c>
      <c r="CO231" t="s">
        <v>574</v>
      </c>
      <c r="CP231" t="s">
        <v>574</v>
      </c>
      <c r="CQ231" t="s">
        <v>574</v>
      </c>
      <c r="CR231" t="s">
        <v>574</v>
      </c>
      <c r="CS231" t="s">
        <v>574</v>
      </c>
      <c r="CT231" t="s">
        <v>574</v>
      </c>
      <c r="CU231" t="s">
        <v>574</v>
      </c>
      <c r="CV231" t="s">
        <v>574</v>
      </c>
      <c r="CW231" t="s">
        <v>574</v>
      </c>
      <c r="CX231" t="s">
        <v>574</v>
      </c>
      <c r="CY231" t="s">
        <v>574</v>
      </c>
      <c r="CZ231" t="s">
        <v>574</v>
      </c>
      <c r="DA231" t="s">
        <v>574</v>
      </c>
      <c r="DB231" t="s">
        <v>574</v>
      </c>
      <c r="DC231" t="s">
        <v>574</v>
      </c>
      <c r="DD231">
        <v>0</v>
      </c>
      <c r="DE231" t="s">
        <v>970</v>
      </c>
      <c r="DF231">
        <v>0</v>
      </c>
      <c r="DG231" t="s">
        <v>970</v>
      </c>
      <c r="DH231">
        <v>0</v>
      </c>
      <c r="DI231" s="99">
        <v>0</v>
      </c>
      <c r="DJ231" s="99">
        <v>0</v>
      </c>
      <c r="DK231" s="99">
        <v>0</v>
      </c>
      <c r="DL231" s="99">
        <v>0</v>
      </c>
      <c r="DM231" s="99">
        <v>0</v>
      </c>
      <c r="DN231" s="99">
        <v>0</v>
      </c>
      <c r="DO231" s="99">
        <v>0</v>
      </c>
      <c r="DP231" s="99">
        <v>0</v>
      </c>
      <c r="DT231" s="100" t="s">
        <v>46</v>
      </c>
    </row>
    <row r="232" spans="1:124" x14ac:dyDescent="0.3">
      <c r="A232" s="92">
        <v>52020231</v>
      </c>
      <c r="B232">
        <v>2020231</v>
      </c>
      <c r="C232" t="s">
        <v>1853</v>
      </c>
      <c r="D232">
        <v>5610</v>
      </c>
      <c r="E232" t="s">
        <v>1854</v>
      </c>
      <c r="F232" t="s">
        <v>1855</v>
      </c>
      <c r="G232" t="s">
        <v>1856</v>
      </c>
      <c r="H232" t="s">
        <v>590</v>
      </c>
      <c r="I232" t="s">
        <v>954</v>
      </c>
      <c r="J232" t="s">
        <v>955</v>
      </c>
      <c r="K232">
        <v>1</v>
      </c>
      <c r="L232" t="s">
        <v>956</v>
      </c>
      <c r="M232" t="s">
        <v>957</v>
      </c>
      <c r="N232" t="s">
        <v>958</v>
      </c>
      <c r="O232" t="s">
        <v>959</v>
      </c>
      <c r="P232">
        <v>0</v>
      </c>
      <c r="Q232" t="s">
        <v>27</v>
      </c>
      <c r="R232" t="s">
        <v>45</v>
      </c>
      <c r="S232" s="93" t="s">
        <v>960</v>
      </c>
      <c r="T232" t="s">
        <v>961</v>
      </c>
      <c r="U232" s="93">
        <v>35096</v>
      </c>
      <c r="V232" t="s">
        <v>27</v>
      </c>
      <c r="W232" t="s">
        <v>45</v>
      </c>
      <c r="X232">
        <v>0</v>
      </c>
      <c r="Y232">
        <v>0</v>
      </c>
      <c r="Z232" s="93">
        <v>43911</v>
      </c>
      <c r="AA232" t="s">
        <v>975</v>
      </c>
      <c r="AB232">
        <v>0</v>
      </c>
      <c r="AC232">
        <v>0</v>
      </c>
      <c r="AD232" s="103" t="s">
        <v>27</v>
      </c>
      <c r="AE232">
        <v>0</v>
      </c>
      <c r="AF232">
        <v>0</v>
      </c>
      <c r="AG232">
        <v>2</v>
      </c>
      <c r="AH232">
        <v>2</v>
      </c>
      <c r="AI232">
        <v>0</v>
      </c>
      <c r="AJ232">
        <v>0</v>
      </c>
      <c r="AK232">
        <v>0</v>
      </c>
      <c r="AL232">
        <v>0</v>
      </c>
      <c r="AM232">
        <v>5</v>
      </c>
      <c r="AN232" s="97">
        <v>6209</v>
      </c>
      <c r="AO232" t="s">
        <v>40</v>
      </c>
      <c r="AP232" t="s">
        <v>28</v>
      </c>
      <c r="AQ232" t="s">
        <v>40</v>
      </c>
      <c r="AR232" s="101">
        <v>900000</v>
      </c>
      <c r="AS232" t="s">
        <v>124</v>
      </c>
      <c r="AT232" t="s">
        <v>962</v>
      </c>
      <c r="AU232" t="s">
        <v>963</v>
      </c>
      <c r="AV232" t="s">
        <v>304</v>
      </c>
      <c r="AW232" t="s">
        <v>964</v>
      </c>
      <c r="AX232">
        <v>0</v>
      </c>
      <c r="AY232" t="s">
        <v>124</v>
      </c>
      <c r="AZ232" t="s">
        <v>962</v>
      </c>
      <c r="BA232" t="s">
        <v>965</v>
      </c>
      <c r="BB232" t="s">
        <v>966</v>
      </c>
      <c r="BC232" t="s">
        <v>28</v>
      </c>
      <c r="BD232" t="s">
        <v>40</v>
      </c>
      <c r="BE232" t="s">
        <v>28</v>
      </c>
      <c r="BF232" t="s">
        <v>40</v>
      </c>
      <c r="BG232" t="s">
        <v>28</v>
      </c>
      <c r="BH232" t="s">
        <v>40</v>
      </c>
      <c r="BI232" t="s">
        <v>28</v>
      </c>
      <c r="BJ232">
        <v>999</v>
      </c>
      <c r="BK232" t="s">
        <v>28</v>
      </c>
      <c r="BL232" t="s">
        <v>40</v>
      </c>
      <c r="BM232" t="s">
        <v>28</v>
      </c>
      <c r="BN232" t="s">
        <v>40</v>
      </c>
      <c r="BO232" t="s">
        <v>964</v>
      </c>
      <c r="BP232" t="s">
        <v>967</v>
      </c>
      <c r="BQ232" t="s">
        <v>28</v>
      </c>
      <c r="BR232" t="s">
        <v>40</v>
      </c>
      <c r="BS232" t="s">
        <v>28</v>
      </c>
      <c r="BT232" t="s">
        <v>40</v>
      </c>
      <c r="BU232" t="s">
        <v>28</v>
      </c>
      <c r="BV232" t="s">
        <v>40</v>
      </c>
      <c r="BW232" t="s">
        <v>28</v>
      </c>
      <c r="BX232" t="s">
        <v>40</v>
      </c>
      <c r="BY232" t="s">
        <v>28</v>
      </c>
      <c r="BZ232" t="s">
        <v>40</v>
      </c>
      <c r="CA232" t="s">
        <v>198</v>
      </c>
      <c r="CB232" t="s">
        <v>37</v>
      </c>
      <c r="CC232">
        <v>843</v>
      </c>
      <c r="CD232" t="s">
        <v>30</v>
      </c>
      <c r="CE232" t="s">
        <v>968</v>
      </c>
      <c r="CF232">
        <v>0</v>
      </c>
      <c r="CG232" t="s">
        <v>99</v>
      </c>
      <c r="CH232">
        <v>1</v>
      </c>
      <c r="CI232" s="99">
        <v>2716.36</v>
      </c>
      <c r="CJ232" s="93">
        <v>43911</v>
      </c>
      <c r="CK232" s="99">
        <v>2716.36</v>
      </c>
      <c r="CL232" t="s">
        <v>574</v>
      </c>
      <c r="CM232" t="s">
        <v>574</v>
      </c>
      <c r="CN232" t="s">
        <v>574</v>
      </c>
      <c r="CO232" t="s">
        <v>574</v>
      </c>
      <c r="CP232" t="s">
        <v>574</v>
      </c>
      <c r="CQ232" t="s">
        <v>574</v>
      </c>
      <c r="CR232" t="s">
        <v>574</v>
      </c>
      <c r="CS232" t="s">
        <v>574</v>
      </c>
      <c r="CT232" t="s">
        <v>574</v>
      </c>
      <c r="CU232" t="s">
        <v>574</v>
      </c>
      <c r="CV232" t="s">
        <v>574</v>
      </c>
      <c r="CW232" t="s">
        <v>574</v>
      </c>
      <c r="CX232" t="s">
        <v>574</v>
      </c>
      <c r="CY232" t="s">
        <v>574</v>
      </c>
      <c r="CZ232" t="s">
        <v>574</v>
      </c>
      <c r="DA232" t="s">
        <v>574</v>
      </c>
      <c r="DB232" t="s">
        <v>574</v>
      </c>
      <c r="DC232" t="s">
        <v>574</v>
      </c>
      <c r="DD232">
        <v>0</v>
      </c>
      <c r="DE232" t="s">
        <v>970</v>
      </c>
      <c r="DF232">
        <v>0</v>
      </c>
      <c r="DG232" t="s">
        <v>970</v>
      </c>
      <c r="DH232">
        <v>0</v>
      </c>
      <c r="DI232" s="99">
        <v>0</v>
      </c>
      <c r="DJ232" s="99">
        <v>0</v>
      </c>
      <c r="DK232" s="99">
        <v>0</v>
      </c>
      <c r="DL232" s="99">
        <v>0</v>
      </c>
      <c r="DM232" s="99">
        <v>0</v>
      </c>
      <c r="DN232" s="99">
        <v>0</v>
      </c>
      <c r="DO232" s="99">
        <v>0</v>
      </c>
      <c r="DP232" s="99">
        <v>0</v>
      </c>
      <c r="DT232" s="100" t="s">
        <v>46</v>
      </c>
    </row>
    <row r="233" spans="1:124" x14ac:dyDescent="0.3">
      <c r="A233" s="92">
        <v>52020232</v>
      </c>
      <c r="B233">
        <v>2020232</v>
      </c>
      <c r="C233" t="s">
        <v>1857</v>
      </c>
      <c r="D233">
        <v>5579</v>
      </c>
      <c r="E233" t="s">
        <v>1858</v>
      </c>
      <c r="F233" t="s">
        <v>1859</v>
      </c>
      <c r="G233" t="s">
        <v>1860</v>
      </c>
      <c r="H233" t="s">
        <v>590</v>
      </c>
      <c r="I233" t="s">
        <v>954</v>
      </c>
      <c r="J233" t="s">
        <v>955</v>
      </c>
      <c r="K233">
        <v>1</v>
      </c>
      <c r="L233" t="s">
        <v>956</v>
      </c>
      <c r="M233" t="s">
        <v>957</v>
      </c>
      <c r="N233" t="s">
        <v>958</v>
      </c>
      <c r="O233" t="s">
        <v>959</v>
      </c>
      <c r="P233">
        <v>0</v>
      </c>
      <c r="Q233" t="s">
        <v>27</v>
      </c>
      <c r="R233" t="s">
        <v>45</v>
      </c>
      <c r="S233" s="93" t="s">
        <v>960</v>
      </c>
      <c r="T233" t="s">
        <v>961</v>
      </c>
      <c r="U233" s="93">
        <v>31701</v>
      </c>
      <c r="V233" t="s">
        <v>27</v>
      </c>
      <c r="W233" t="s">
        <v>45</v>
      </c>
      <c r="X233">
        <v>0</v>
      </c>
      <c r="Y233">
        <v>0</v>
      </c>
      <c r="Z233" s="93">
        <v>44125</v>
      </c>
      <c r="AA233">
        <v>1000</v>
      </c>
      <c r="AB233">
        <v>1000</v>
      </c>
      <c r="AC233">
        <v>0</v>
      </c>
      <c r="AD233" s="103" t="s">
        <v>27</v>
      </c>
      <c r="AE233">
        <v>0</v>
      </c>
      <c r="AF233">
        <v>0</v>
      </c>
      <c r="AG233">
        <v>1</v>
      </c>
      <c r="AH233">
        <v>1</v>
      </c>
      <c r="AI233">
        <v>1</v>
      </c>
      <c r="AJ233">
        <v>1</v>
      </c>
      <c r="AK233">
        <v>0</v>
      </c>
      <c r="AL233">
        <v>1</v>
      </c>
      <c r="AM233">
        <v>5</v>
      </c>
      <c r="AN233" s="97">
        <v>216</v>
      </c>
      <c r="AO233" t="s">
        <v>40</v>
      </c>
      <c r="AP233" t="s">
        <v>28</v>
      </c>
      <c r="AQ233" t="s">
        <v>40</v>
      </c>
      <c r="AR233" s="101">
        <v>1500000</v>
      </c>
      <c r="AS233" t="s">
        <v>124</v>
      </c>
      <c r="AT233" t="s">
        <v>962</v>
      </c>
      <c r="AU233" t="s">
        <v>963</v>
      </c>
      <c r="AV233" t="s">
        <v>304</v>
      </c>
      <c r="AW233" t="s">
        <v>964</v>
      </c>
      <c r="AX233">
        <v>0</v>
      </c>
      <c r="AY233" t="s">
        <v>124</v>
      </c>
      <c r="AZ233" t="s">
        <v>962</v>
      </c>
      <c r="BA233" t="s">
        <v>965</v>
      </c>
      <c r="BB233" t="s">
        <v>966</v>
      </c>
      <c r="BC233" t="s">
        <v>28</v>
      </c>
      <c r="BD233" t="s">
        <v>40</v>
      </c>
      <c r="BE233" t="s">
        <v>28</v>
      </c>
      <c r="BF233" t="s">
        <v>40</v>
      </c>
      <c r="BG233" t="s">
        <v>28</v>
      </c>
      <c r="BH233" t="s">
        <v>40</v>
      </c>
      <c r="BI233" t="s">
        <v>28</v>
      </c>
      <c r="BJ233">
        <v>999</v>
      </c>
      <c r="BK233" t="s">
        <v>28</v>
      </c>
      <c r="BL233" t="s">
        <v>40</v>
      </c>
      <c r="BM233" t="s">
        <v>28</v>
      </c>
      <c r="BN233" t="s">
        <v>40</v>
      </c>
      <c r="BO233" t="s">
        <v>964</v>
      </c>
      <c r="BP233" t="s">
        <v>967</v>
      </c>
      <c r="BQ233" t="s">
        <v>28</v>
      </c>
      <c r="BR233" t="s">
        <v>40</v>
      </c>
      <c r="BS233" t="s">
        <v>28</v>
      </c>
      <c r="BT233" t="s">
        <v>40</v>
      </c>
      <c r="BU233" t="s">
        <v>28</v>
      </c>
      <c r="BV233" t="s">
        <v>40</v>
      </c>
      <c r="BW233" t="s">
        <v>28</v>
      </c>
      <c r="BX233" t="s">
        <v>40</v>
      </c>
      <c r="BY233" t="s">
        <v>28</v>
      </c>
      <c r="BZ233" t="s">
        <v>40</v>
      </c>
      <c r="CA233" t="s">
        <v>198</v>
      </c>
      <c r="CB233" t="s">
        <v>37</v>
      </c>
      <c r="CC233">
        <v>804</v>
      </c>
      <c r="CD233" t="s">
        <v>30</v>
      </c>
      <c r="CE233" t="s">
        <v>968</v>
      </c>
      <c r="CF233">
        <v>0</v>
      </c>
      <c r="CG233" t="s">
        <v>99</v>
      </c>
      <c r="CH233">
        <v>1</v>
      </c>
      <c r="CI233" s="99">
        <v>1834.55</v>
      </c>
      <c r="CJ233" s="93">
        <v>44125</v>
      </c>
      <c r="CK233" s="99">
        <v>1834.55</v>
      </c>
      <c r="CL233" t="s">
        <v>574</v>
      </c>
      <c r="CM233" t="s">
        <v>574</v>
      </c>
      <c r="CN233" t="s">
        <v>574</v>
      </c>
      <c r="CO233" t="s">
        <v>574</v>
      </c>
      <c r="CP233" t="s">
        <v>574</v>
      </c>
      <c r="CQ233" t="s">
        <v>574</v>
      </c>
      <c r="CR233" t="s">
        <v>574</v>
      </c>
      <c r="CS233" t="s">
        <v>574</v>
      </c>
      <c r="CT233" t="s">
        <v>574</v>
      </c>
      <c r="CU233" t="s">
        <v>574</v>
      </c>
      <c r="CV233" t="s">
        <v>574</v>
      </c>
      <c r="CW233" t="s">
        <v>574</v>
      </c>
      <c r="CX233" t="s">
        <v>574</v>
      </c>
      <c r="CY233" t="s">
        <v>574</v>
      </c>
      <c r="CZ233" t="s">
        <v>574</v>
      </c>
      <c r="DA233" t="s">
        <v>574</v>
      </c>
      <c r="DB233" t="s">
        <v>574</v>
      </c>
      <c r="DC233" t="s">
        <v>574</v>
      </c>
      <c r="DD233">
        <v>0</v>
      </c>
      <c r="DE233" t="s">
        <v>970</v>
      </c>
      <c r="DF233">
        <v>0</v>
      </c>
      <c r="DG233" t="s">
        <v>970</v>
      </c>
      <c r="DH233">
        <v>0</v>
      </c>
      <c r="DI233" s="99">
        <v>0</v>
      </c>
      <c r="DJ233" s="99">
        <v>0</v>
      </c>
      <c r="DK233" s="99">
        <v>0</v>
      </c>
      <c r="DL233" s="99">
        <v>0</v>
      </c>
      <c r="DM233" s="99">
        <v>0</v>
      </c>
      <c r="DN233" s="99">
        <v>0</v>
      </c>
      <c r="DO233" s="99">
        <v>0</v>
      </c>
      <c r="DP233" s="99">
        <v>0</v>
      </c>
      <c r="DT233" s="100" t="s">
        <v>46</v>
      </c>
    </row>
    <row r="234" spans="1:124" x14ac:dyDescent="0.3">
      <c r="A234" s="92">
        <v>52020233</v>
      </c>
      <c r="B234">
        <v>2020233</v>
      </c>
      <c r="C234" t="s">
        <v>1861</v>
      </c>
      <c r="D234">
        <v>5637</v>
      </c>
      <c r="E234" t="s">
        <v>1862</v>
      </c>
      <c r="F234" t="s">
        <v>1863</v>
      </c>
      <c r="G234" t="s">
        <v>1864</v>
      </c>
      <c r="H234" t="s">
        <v>590</v>
      </c>
      <c r="I234" t="s">
        <v>954</v>
      </c>
      <c r="J234" t="s">
        <v>955</v>
      </c>
      <c r="K234">
        <v>1</v>
      </c>
      <c r="L234" t="s">
        <v>956</v>
      </c>
      <c r="M234" t="s">
        <v>957</v>
      </c>
      <c r="N234" t="s">
        <v>42</v>
      </c>
      <c r="O234" t="s">
        <v>566</v>
      </c>
      <c r="P234">
        <v>0</v>
      </c>
      <c r="Q234" t="s">
        <v>27</v>
      </c>
      <c r="R234" t="s">
        <v>45</v>
      </c>
      <c r="S234" s="93" t="s">
        <v>960</v>
      </c>
      <c r="T234" t="s">
        <v>961</v>
      </c>
      <c r="U234" s="93">
        <v>34838</v>
      </c>
      <c r="V234" t="s">
        <v>27</v>
      </c>
      <c r="W234" t="s">
        <v>45</v>
      </c>
      <c r="X234">
        <v>0</v>
      </c>
      <c r="Y234">
        <v>0</v>
      </c>
      <c r="Z234" s="93">
        <v>44892</v>
      </c>
      <c r="AA234">
        <v>1000</v>
      </c>
      <c r="AB234">
        <v>1000</v>
      </c>
      <c r="AC234">
        <v>0</v>
      </c>
      <c r="AD234" s="103" t="s">
        <v>27</v>
      </c>
      <c r="AE234">
        <v>0</v>
      </c>
      <c r="AF234">
        <v>0</v>
      </c>
      <c r="AG234">
        <v>0</v>
      </c>
      <c r="AH234">
        <v>0</v>
      </c>
      <c r="AI234">
        <v>1</v>
      </c>
      <c r="AJ234">
        <v>1</v>
      </c>
      <c r="AK234">
        <v>0</v>
      </c>
      <c r="AL234">
        <v>1</v>
      </c>
      <c r="AM234">
        <v>5</v>
      </c>
      <c r="AN234" s="97">
        <v>8550</v>
      </c>
      <c r="AO234" t="s">
        <v>40</v>
      </c>
      <c r="AP234" t="s">
        <v>28</v>
      </c>
      <c r="AQ234" t="s">
        <v>40</v>
      </c>
      <c r="AR234" s="101">
        <v>1000000</v>
      </c>
      <c r="AS234" t="s">
        <v>151</v>
      </c>
      <c r="AT234" t="s">
        <v>1040</v>
      </c>
      <c r="AU234" t="s">
        <v>963</v>
      </c>
      <c r="AV234" t="s">
        <v>304</v>
      </c>
      <c r="AW234" t="s">
        <v>964</v>
      </c>
      <c r="AX234">
        <v>0</v>
      </c>
      <c r="AY234" t="s">
        <v>124</v>
      </c>
      <c r="AZ234" t="s">
        <v>962</v>
      </c>
      <c r="BA234" t="s">
        <v>965</v>
      </c>
      <c r="BB234" t="s">
        <v>966</v>
      </c>
      <c r="BC234" t="s">
        <v>28</v>
      </c>
      <c r="BD234" t="s">
        <v>40</v>
      </c>
      <c r="BE234" t="s">
        <v>28</v>
      </c>
      <c r="BF234" t="s">
        <v>40</v>
      </c>
      <c r="BG234" t="s">
        <v>28</v>
      </c>
      <c r="BH234" t="s">
        <v>40</v>
      </c>
      <c r="BI234" t="s">
        <v>28</v>
      </c>
      <c r="BJ234">
        <v>999</v>
      </c>
      <c r="BK234" t="s">
        <v>28</v>
      </c>
      <c r="BL234" t="s">
        <v>40</v>
      </c>
      <c r="BM234" t="s">
        <v>28</v>
      </c>
      <c r="BN234" t="s">
        <v>40</v>
      </c>
      <c r="BO234" t="s">
        <v>964</v>
      </c>
      <c r="BP234" t="s">
        <v>967</v>
      </c>
      <c r="BQ234" t="s">
        <v>28</v>
      </c>
      <c r="BR234" t="s">
        <v>40</v>
      </c>
      <c r="BS234" t="s">
        <v>28</v>
      </c>
      <c r="BT234" t="s">
        <v>40</v>
      </c>
      <c r="BU234" t="s">
        <v>28</v>
      </c>
      <c r="BV234" t="s">
        <v>40</v>
      </c>
      <c r="BW234" t="s">
        <v>28</v>
      </c>
      <c r="BX234" t="s">
        <v>40</v>
      </c>
      <c r="BY234" t="s">
        <v>28</v>
      </c>
      <c r="BZ234" t="s">
        <v>40</v>
      </c>
      <c r="CA234" t="s">
        <v>198</v>
      </c>
      <c r="CB234" t="s">
        <v>37</v>
      </c>
      <c r="CC234">
        <v>850</v>
      </c>
      <c r="CD234" t="s">
        <v>30</v>
      </c>
      <c r="CE234" t="s">
        <v>968</v>
      </c>
      <c r="CF234">
        <v>0</v>
      </c>
      <c r="CG234" t="s">
        <v>99</v>
      </c>
      <c r="CH234">
        <v>1</v>
      </c>
      <c r="CI234" s="99">
        <v>2656.36</v>
      </c>
      <c r="CJ234" s="93">
        <v>44892</v>
      </c>
      <c r="CK234" s="99">
        <v>2656.36</v>
      </c>
      <c r="CL234" t="s">
        <v>574</v>
      </c>
      <c r="CM234" t="s">
        <v>574</v>
      </c>
      <c r="CN234" t="s">
        <v>574</v>
      </c>
      <c r="CO234" t="s">
        <v>574</v>
      </c>
      <c r="CP234" t="s">
        <v>574</v>
      </c>
      <c r="CQ234" t="s">
        <v>574</v>
      </c>
      <c r="CR234" t="s">
        <v>574</v>
      </c>
      <c r="CS234" t="s">
        <v>574</v>
      </c>
      <c r="CT234" t="s">
        <v>574</v>
      </c>
      <c r="CU234" t="s">
        <v>574</v>
      </c>
      <c r="CV234" t="s">
        <v>574</v>
      </c>
      <c r="CW234" t="s">
        <v>574</v>
      </c>
      <c r="CX234" t="s">
        <v>574</v>
      </c>
      <c r="CY234" t="s">
        <v>574</v>
      </c>
      <c r="CZ234" t="s">
        <v>574</v>
      </c>
      <c r="DA234" t="s">
        <v>574</v>
      </c>
      <c r="DB234" t="s">
        <v>574</v>
      </c>
      <c r="DC234" t="s">
        <v>574</v>
      </c>
      <c r="DD234">
        <v>0</v>
      </c>
      <c r="DE234" t="s">
        <v>970</v>
      </c>
      <c r="DF234">
        <v>0</v>
      </c>
      <c r="DG234" t="s">
        <v>970</v>
      </c>
      <c r="DH234">
        <v>0</v>
      </c>
      <c r="DI234" s="99">
        <v>0</v>
      </c>
      <c r="DJ234" s="99">
        <v>0</v>
      </c>
      <c r="DK234" s="99">
        <v>0</v>
      </c>
      <c r="DL234" s="99">
        <v>0</v>
      </c>
      <c r="DM234" s="99">
        <v>0</v>
      </c>
      <c r="DN234" s="99">
        <v>0</v>
      </c>
      <c r="DO234" s="99">
        <v>0</v>
      </c>
      <c r="DP234" s="99">
        <v>0</v>
      </c>
      <c r="DT234" s="100" t="s">
        <v>46</v>
      </c>
    </row>
    <row r="235" spans="1:124" x14ac:dyDescent="0.3">
      <c r="A235" s="92">
        <v>52020234</v>
      </c>
      <c r="B235">
        <v>2020234</v>
      </c>
      <c r="C235" t="s">
        <v>1865</v>
      </c>
      <c r="D235">
        <v>5639</v>
      </c>
      <c r="E235" t="s">
        <v>1866</v>
      </c>
      <c r="F235" t="s">
        <v>1867</v>
      </c>
      <c r="G235" t="s">
        <v>1452</v>
      </c>
      <c r="H235" t="s">
        <v>590</v>
      </c>
      <c r="I235" t="s">
        <v>954</v>
      </c>
      <c r="J235" t="s">
        <v>955</v>
      </c>
      <c r="K235">
        <v>1</v>
      </c>
      <c r="L235" t="s">
        <v>956</v>
      </c>
      <c r="M235" t="s">
        <v>957</v>
      </c>
      <c r="N235" t="s">
        <v>958</v>
      </c>
      <c r="O235" t="s">
        <v>959</v>
      </c>
      <c r="P235">
        <v>0</v>
      </c>
      <c r="Q235" t="s">
        <v>27</v>
      </c>
      <c r="R235" t="s">
        <v>45</v>
      </c>
      <c r="S235" s="93" t="s">
        <v>960</v>
      </c>
      <c r="T235" t="s">
        <v>961</v>
      </c>
      <c r="U235" s="93">
        <v>36420</v>
      </c>
      <c r="V235" t="s">
        <v>27</v>
      </c>
      <c r="W235" t="s">
        <v>45</v>
      </c>
      <c r="X235">
        <v>0</v>
      </c>
      <c r="Y235">
        <v>0</v>
      </c>
      <c r="Z235" s="93">
        <v>45020</v>
      </c>
      <c r="AA235">
        <v>1000</v>
      </c>
      <c r="AB235">
        <v>1000</v>
      </c>
      <c r="AC235">
        <v>0</v>
      </c>
      <c r="AD235" s="103" t="s">
        <v>27</v>
      </c>
      <c r="AE235">
        <v>0</v>
      </c>
      <c r="AF235">
        <v>0</v>
      </c>
      <c r="AG235">
        <v>1</v>
      </c>
      <c r="AH235">
        <v>1</v>
      </c>
      <c r="AI235">
        <v>1</v>
      </c>
      <c r="AJ235">
        <v>1</v>
      </c>
      <c r="AK235">
        <v>0</v>
      </c>
      <c r="AL235">
        <v>1</v>
      </c>
      <c r="AM235">
        <v>5</v>
      </c>
      <c r="AN235" s="97">
        <v>5671</v>
      </c>
      <c r="AO235" t="s">
        <v>40</v>
      </c>
      <c r="AP235" t="s">
        <v>28</v>
      </c>
      <c r="AQ235" t="s">
        <v>40</v>
      </c>
      <c r="AR235" s="101">
        <v>1400000</v>
      </c>
      <c r="AS235" t="s">
        <v>119</v>
      </c>
      <c r="AT235" t="s">
        <v>1045</v>
      </c>
      <c r="AU235" t="s">
        <v>963</v>
      </c>
      <c r="AV235" t="s">
        <v>304</v>
      </c>
      <c r="AW235" t="s">
        <v>964</v>
      </c>
      <c r="AX235">
        <v>0</v>
      </c>
      <c r="AY235" t="s">
        <v>124</v>
      </c>
      <c r="AZ235" t="s">
        <v>962</v>
      </c>
      <c r="BA235" t="s">
        <v>1108</v>
      </c>
      <c r="BB235" t="s">
        <v>1109</v>
      </c>
      <c r="BC235" t="s">
        <v>28</v>
      </c>
      <c r="BD235" t="s">
        <v>40</v>
      </c>
      <c r="BE235" t="s">
        <v>28</v>
      </c>
      <c r="BF235" t="s">
        <v>40</v>
      </c>
      <c r="BG235" t="s">
        <v>28</v>
      </c>
      <c r="BH235" t="s">
        <v>40</v>
      </c>
      <c r="BI235" t="s">
        <v>28</v>
      </c>
      <c r="BJ235">
        <v>999</v>
      </c>
      <c r="BK235" t="s">
        <v>28</v>
      </c>
      <c r="BL235" t="s">
        <v>40</v>
      </c>
      <c r="BM235" t="s">
        <v>28</v>
      </c>
      <c r="BN235" t="s">
        <v>40</v>
      </c>
      <c r="BO235" t="s">
        <v>964</v>
      </c>
      <c r="BP235" t="s">
        <v>967</v>
      </c>
      <c r="BQ235" t="s">
        <v>28</v>
      </c>
      <c r="BR235" t="s">
        <v>40</v>
      </c>
      <c r="BS235" t="s">
        <v>28</v>
      </c>
      <c r="BT235" t="s">
        <v>40</v>
      </c>
      <c r="BU235" t="s">
        <v>28</v>
      </c>
      <c r="BV235" t="s">
        <v>40</v>
      </c>
      <c r="BW235" t="s">
        <v>28</v>
      </c>
      <c r="BX235" t="s">
        <v>40</v>
      </c>
      <c r="BY235" t="s">
        <v>28</v>
      </c>
      <c r="BZ235" t="s">
        <v>40</v>
      </c>
      <c r="CA235" t="s">
        <v>198</v>
      </c>
      <c r="CB235" t="s">
        <v>37</v>
      </c>
      <c r="CC235">
        <v>855</v>
      </c>
      <c r="CD235" t="s">
        <v>30</v>
      </c>
      <c r="CE235" t="s">
        <v>968</v>
      </c>
      <c r="CF235">
        <v>0</v>
      </c>
      <c r="CG235" t="s">
        <v>99</v>
      </c>
      <c r="CH235">
        <v>1</v>
      </c>
      <c r="CI235" s="99">
        <v>1341.82</v>
      </c>
      <c r="CJ235" s="93">
        <v>45020</v>
      </c>
      <c r="CK235" s="99">
        <v>1341.82</v>
      </c>
      <c r="CL235" t="s">
        <v>574</v>
      </c>
      <c r="CM235" t="s">
        <v>574</v>
      </c>
      <c r="CN235" t="s">
        <v>574</v>
      </c>
      <c r="CO235" t="s">
        <v>574</v>
      </c>
      <c r="CP235" t="s">
        <v>574</v>
      </c>
      <c r="CQ235" t="s">
        <v>574</v>
      </c>
      <c r="CR235" t="s">
        <v>574</v>
      </c>
      <c r="CS235" t="s">
        <v>574</v>
      </c>
      <c r="CT235" t="s">
        <v>574</v>
      </c>
      <c r="CU235" t="s">
        <v>574</v>
      </c>
      <c r="CV235" t="s">
        <v>574</v>
      </c>
      <c r="CW235" t="s">
        <v>574</v>
      </c>
      <c r="CX235" t="s">
        <v>574</v>
      </c>
      <c r="CY235" t="s">
        <v>574</v>
      </c>
      <c r="CZ235" t="s">
        <v>574</v>
      </c>
      <c r="DA235" t="s">
        <v>574</v>
      </c>
      <c r="DB235" t="s">
        <v>574</v>
      </c>
      <c r="DC235" t="s">
        <v>574</v>
      </c>
      <c r="DD235">
        <v>0</v>
      </c>
      <c r="DE235" t="s">
        <v>970</v>
      </c>
      <c r="DF235">
        <v>0</v>
      </c>
      <c r="DG235" t="s">
        <v>970</v>
      </c>
      <c r="DH235">
        <v>0</v>
      </c>
      <c r="DI235" s="99">
        <v>0</v>
      </c>
      <c r="DJ235" s="99">
        <v>0</v>
      </c>
      <c r="DK235" s="99">
        <v>0</v>
      </c>
      <c r="DL235" s="99">
        <v>0</v>
      </c>
      <c r="DM235" s="99">
        <v>0</v>
      </c>
      <c r="DN235" s="99">
        <v>0</v>
      </c>
      <c r="DO235" s="99">
        <v>0</v>
      </c>
      <c r="DP235" s="99">
        <v>0</v>
      </c>
      <c r="DT235" s="100" t="s">
        <v>46</v>
      </c>
    </row>
    <row r="236" spans="1:124" x14ac:dyDescent="0.3">
      <c r="A236" s="92">
        <v>52020235</v>
      </c>
      <c r="B236">
        <v>2020235</v>
      </c>
      <c r="C236" t="s">
        <v>1868</v>
      </c>
      <c r="D236">
        <v>5600</v>
      </c>
      <c r="E236" t="s">
        <v>1869</v>
      </c>
      <c r="F236" t="s">
        <v>1870</v>
      </c>
      <c r="G236" t="s">
        <v>1547</v>
      </c>
      <c r="H236" t="s">
        <v>590</v>
      </c>
      <c r="I236" t="s">
        <v>954</v>
      </c>
      <c r="J236" t="s">
        <v>955</v>
      </c>
      <c r="K236">
        <v>1</v>
      </c>
      <c r="L236" t="s">
        <v>956</v>
      </c>
      <c r="M236" t="s">
        <v>957</v>
      </c>
      <c r="N236" t="s">
        <v>42</v>
      </c>
      <c r="O236" t="s">
        <v>566</v>
      </c>
      <c r="P236">
        <v>0</v>
      </c>
      <c r="Q236" t="s">
        <v>27</v>
      </c>
      <c r="R236" t="s">
        <v>45</v>
      </c>
      <c r="S236" s="93" t="s">
        <v>960</v>
      </c>
      <c r="T236" t="s">
        <v>961</v>
      </c>
      <c r="U236" s="93">
        <v>36803</v>
      </c>
      <c r="V236" t="s">
        <v>27</v>
      </c>
      <c r="W236" t="s">
        <v>45</v>
      </c>
      <c r="X236">
        <v>0</v>
      </c>
      <c r="Y236">
        <v>0</v>
      </c>
      <c r="Z236" s="93">
        <v>43693</v>
      </c>
      <c r="AA236">
        <v>1000</v>
      </c>
      <c r="AB236">
        <v>1000</v>
      </c>
      <c r="AC236">
        <v>0</v>
      </c>
      <c r="AD236" s="103" t="s">
        <v>27</v>
      </c>
      <c r="AE236">
        <v>0</v>
      </c>
      <c r="AF236">
        <v>0</v>
      </c>
      <c r="AG236">
        <v>2</v>
      </c>
      <c r="AH236">
        <v>2</v>
      </c>
      <c r="AI236">
        <v>1</v>
      </c>
      <c r="AJ236">
        <v>1</v>
      </c>
      <c r="AK236">
        <v>0</v>
      </c>
      <c r="AL236">
        <v>0</v>
      </c>
      <c r="AM236">
        <v>5</v>
      </c>
      <c r="AN236" s="97">
        <v>4739</v>
      </c>
      <c r="AO236" t="s">
        <v>40</v>
      </c>
      <c r="AP236" t="s">
        <v>28</v>
      </c>
      <c r="AQ236" t="s">
        <v>40</v>
      </c>
      <c r="AR236" s="101">
        <v>2500000</v>
      </c>
      <c r="AS236" t="s">
        <v>124</v>
      </c>
      <c r="AT236" t="s">
        <v>962</v>
      </c>
      <c r="AU236" t="s">
        <v>963</v>
      </c>
      <c r="AV236" t="s">
        <v>304</v>
      </c>
      <c r="AW236" t="s">
        <v>964</v>
      </c>
      <c r="AX236">
        <v>0</v>
      </c>
      <c r="AY236" t="s">
        <v>128</v>
      </c>
      <c r="AZ236" t="s">
        <v>1084</v>
      </c>
      <c r="BA236" t="s">
        <v>965</v>
      </c>
      <c r="BB236" t="s">
        <v>966</v>
      </c>
      <c r="BC236" t="s">
        <v>28</v>
      </c>
      <c r="BD236" t="s">
        <v>40</v>
      </c>
      <c r="BE236" t="s">
        <v>28</v>
      </c>
      <c r="BF236" t="s">
        <v>40</v>
      </c>
      <c r="BG236" t="s">
        <v>28</v>
      </c>
      <c r="BH236" t="s">
        <v>40</v>
      </c>
      <c r="BI236" t="s">
        <v>28</v>
      </c>
      <c r="BJ236">
        <v>999</v>
      </c>
      <c r="BK236" t="s">
        <v>28</v>
      </c>
      <c r="BL236" t="s">
        <v>40</v>
      </c>
      <c r="BM236" t="s">
        <v>28</v>
      </c>
      <c r="BN236" t="s">
        <v>40</v>
      </c>
      <c r="BO236" t="s">
        <v>964</v>
      </c>
      <c r="BP236" t="s">
        <v>967</v>
      </c>
      <c r="BQ236" t="s">
        <v>28</v>
      </c>
      <c r="BR236" t="s">
        <v>40</v>
      </c>
      <c r="BS236" t="s">
        <v>28</v>
      </c>
      <c r="BT236" t="s">
        <v>40</v>
      </c>
      <c r="BU236" t="s">
        <v>28</v>
      </c>
      <c r="BV236" t="s">
        <v>40</v>
      </c>
      <c r="BW236" t="s">
        <v>28</v>
      </c>
      <c r="BX236" t="s">
        <v>40</v>
      </c>
      <c r="BY236" t="s">
        <v>28</v>
      </c>
      <c r="BZ236" t="s">
        <v>40</v>
      </c>
      <c r="CA236" t="s">
        <v>198</v>
      </c>
      <c r="CB236" t="s">
        <v>37</v>
      </c>
      <c r="CC236">
        <v>862</v>
      </c>
      <c r="CD236" t="s">
        <v>30</v>
      </c>
      <c r="CE236" t="s">
        <v>968</v>
      </c>
      <c r="CF236">
        <v>0</v>
      </c>
      <c r="CG236" t="s">
        <v>99</v>
      </c>
      <c r="CH236">
        <v>1</v>
      </c>
      <c r="CI236" s="99">
        <v>794.55</v>
      </c>
      <c r="CJ236" s="93">
        <v>43693</v>
      </c>
      <c r="CK236" s="99">
        <v>794.55</v>
      </c>
      <c r="CL236" t="s">
        <v>574</v>
      </c>
      <c r="CM236" t="s">
        <v>574</v>
      </c>
      <c r="CN236" t="s">
        <v>574</v>
      </c>
      <c r="CO236" t="s">
        <v>574</v>
      </c>
      <c r="CP236" t="s">
        <v>574</v>
      </c>
      <c r="CQ236" t="s">
        <v>574</v>
      </c>
      <c r="CR236" t="s">
        <v>969</v>
      </c>
      <c r="CS236" t="s">
        <v>924</v>
      </c>
      <c r="CT236" t="s">
        <v>574</v>
      </c>
      <c r="CU236" t="s">
        <v>574</v>
      </c>
      <c r="CV236" t="s">
        <v>574</v>
      </c>
      <c r="CW236" t="s">
        <v>574</v>
      </c>
      <c r="CX236" t="s">
        <v>574</v>
      </c>
      <c r="CY236" t="s">
        <v>574</v>
      </c>
      <c r="CZ236" t="s">
        <v>574</v>
      </c>
      <c r="DA236" t="s">
        <v>574</v>
      </c>
      <c r="DB236" t="s">
        <v>574</v>
      </c>
      <c r="DC236" t="s">
        <v>574</v>
      </c>
      <c r="DD236">
        <v>0</v>
      </c>
      <c r="DE236" t="s">
        <v>970</v>
      </c>
      <c r="DF236">
        <v>0</v>
      </c>
      <c r="DG236" t="s">
        <v>970</v>
      </c>
      <c r="DH236">
        <v>0</v>
      </c>
      <c r="DI236" s="99">
        <v>100</v>
      </c>
      <c r="DJ236" s="99">
        <v>0</v>
      </c>
      <c r="DK236" s="99">
        <v>0</v>
      </c>
      <c r="DL236" s="99">
        <v>0</v>
      </c>
      <c r="DM236" s="99">
        <v>0</v>
      </c>
      <c r="DN236" s="99">
        <v>0</v>
      </c>
      <c r="DO236" s="99">
        <v>0</v>
      </c>
      <c r="DP236" s="99">
        <v>0</v>
      </c>
      <c r="DT236" s="100" t="s">
        <v>46</v>
      </c>
    </row>
    <row r="237" spans="1:124" x14ac:dyDescent="0.3">
      <c r="A237" s="92">
        <v>52020236</v>
      </c>
      <c r="B237">
        <v>2020236</v>
      </c>
      <c r="C237" t="s">
        <v>1871</v>
      </c>
      <c r="D237">
        <v>5568</v>
      </c>
      <c r="E237" t="s">
        <v>1872</v>
      </c>
      <c r="F237" t="s">
        <v>1873</v>
      </c>
      <c r="G237" t="s">
        <v>1874</v>
      </c>
      <c r="H237" t="s">
        <v>590</v>
      </c>
      <c r="I237" t="s">
        <v>954</v>
      </c>
      <c r="J237" t="s">
        <v>955</v>
      </c>
      <c r="K237">
        <v>1</v>
      </c>
      <c r="L237" t="s">
        <v>956</v>
      </c>
      <c r="M237" t="s">
        <v>957</v>
      </c>
      <c r="N237" t="s">
        <v>958</v>
      </c>
      <c r="O237" t="s">
        <v>959</v>
      </c>
      <c r="P237">
        <v>0</v>
      </c>
      <c r="Q237" t="s">
        <v>27</v>
      </c>
      <c r="R237" t="s">
        <v>45</v>
      </c>
      <c r="S237" s="93" t="s">
        <v>960</v>
      </c>
      <c r="T237" t="s">
        <v>961</v>
      </c>
      <c r="U237" s="93">
        <v>32786</v>
      </c>
      <c r="V237" t="s">
        <v>27</v>
      </c>
      <c r="W237" t="s">
        <v>45</v>
      </c>
      <c r="X237">
        <v>0</v>
      </c>
      <c r="Y237">
        <v>0</v>
      </c>
      <c r="Z237" s="93">
        <v>44859</v>
      </c>
      <c r="AA237">
        <v>1000</v>
      </c>
      <c r="AB237">
        <v>1000</v>
      </c>
      <c r="AC237">
        <v>0</v>
      </c>
      <c r="AD237" s="103" t="s">
        <v>27</v>
      </c>
      <c r="AE237">
        <v>0</v>
      </c>
      <c r="AF237">
        <v>0</v>
      </c>
      <c r="AG237">
        <v>2</v>
      </c>
      <c r="AH237">
        <v>2</v>
      </c>
      <c r="AI237">
        <v>1</v>
      </c>
      <c r="AJ237">
        <v>1</v>
      </c>
      <c r="AK237">
        <v>0</v>
      </c>
      <c r="AL237">
        <v>0</v>
      </c>
      <c r="AM237">
        <v>5</v>
      </c>
      <c r="AN237" s="97">
        <v>4739</v>
      </c>
      <c r="AO237" t="s">
        <v>40</v>
      </c>
      <c r="AP237" t="s">
        <v>28</v>
      </c>
      <c r="AQ237" t="s">
        <v>40</v>
      </c>
      <c r="AR237" s="101">
        <v>2500000</v>
      </c>
      <c r="AS237" t="s">
        <v>124</v>
      </c>
      <c r="AT237" t="s">
        <v>962</v>
      </c>
      <c r="AU237" t="s">
        <v>963</v>
      </c>
      <c r="AV237" t="s">
        <v>304</v>
      </c>
      <c r="AW237" t="s">
        <v>964</v>
      </c>
      <c r="AX237">
        <v>0</v>
      </c>
      <c r="AY237" t="s">
        <v>124</v>
      </c>
      <c r="AZ237" t="s">
        <v>962</v>
      </c>
      <c r="BA237" t="s">
        <v>965</v>
      </c>
      <c r="BB237" t="s">
        <v>966</v>
      </c>
      <c r="BC237" t="s">
        <v>28</v>
      </c>
      <c r="BD237" t="s">
        <v>40</v>
      </c>
      <c r="BE237" t="s">
        <v>28</v>
      </c>
      <c r="BF237" t="s">
        <v>40</v>
      </c>
      <c r="BG237" t="s">
        <v>28</v>
      </c>
      <c r="BH237" t="s">
        <v>40</v>
      </c>
      <c r="BI237" t="s">
        <v>28</v>
      </c>
      <c r="BJ237">
        <v>999</v>
      </c>
      <c r="BK237" t="s">
        <v>28</v>
      </c>
      <c r="BL237" t="s">
        <v>40</v>
      </c>
      <c r="BM237" t="s">
        <v>28</v>
      </c>
      <c r="BN237" t="s">
        <v>40</v>
      </c>
      <c r="BO237" t="s">
        <v>964</v>
      </c>
      <c r="BP237" t="s">
        <v>967</v>
      </c>
      <c r="BQ237" t="s">
        <v>28</v>
      </c>
      <c r="BR237" t="s">
        <v>40</v>
      </c>
      <c r="BS237" t="s">
        <v>28</v>
      </c>
      <c r="BT237" t="s">
        <v>40</v>
      </c>
      <c r="BU237" t="s">
        <v>28</v>
      </c>
      <c r="BV237" t="s">
        <v>40</v>
      </c>
      <c r="BW237" t="s">
        <v>28</v>
      </c>
      <c r="BX237" t="s">
        <v>40</v>
      </c>
      <c r="BY237" t="s">
        <v>28</v>
      </c>
      <c r="BZ237" t="s">
        <v>40</v>
      </c>
      <c r="CA237" t="s">
        <v>198</v>
      </c>
      <c r="CB237" t="s">
        <v>37</v>
      </c>
      <c r="CC237">
        <v>855</v>
      </c>
      <c r="CD237" t="s">
        <v>30</v>
      </c>
      <c r="CE237" t="s">
        <v>968</v>
      </c>
      <c r="CF237">
        <v>0</v>
      </c>
      <c r="CG237" t="s">
        <v>99</v>
      </c>
      <c r="CH237">
        <v>1</v>
      </c>
      <c r="CI237" s="99">
        <v>794.55</v>
      </c>
      <c r="CJ237" s="93">
        <v>44859</v>
      </c>
      <c r="CK237" s="99">
        <v>794.55</v>
      </c>
      <c r="CL237" t="s">
        <v>574</v>
      </c>
      <c r="CM237" t="s">
        <v>574</v>
      </c>
      <c r="CN237" t="s">
        <v>53</v>
      </c>
      <c r="CO237" t="s">
        <v>920</v>
      </c>
      <c r="CP237" t="s">
        <v>574</v>
      </c>
      <c r="CQ237" t="s">
        <v>574</v>
      </c>
      <c r="CR237" t="s">
        <v>574</v>
      </c>
      <c r="CS237" t="s">
        <v>574</v>
      </c>
      <c r="CT237" t="s">
        <v>574</v>
      </c>
      <c r="CU237" t="s">
        <v>574</v>
      </c>
      <c r="CV237" t="s">
        <v>574</v>
      </c>
      <c r="CW237" t="s">
        <v>574</v>
      </c>
      <c r="CX237" t="s">
        <v>574</v>
      </c>
      <c r="CY237" t="s">
        <v>574</v>
      </c>
      <c r="CZ237" t="s">
        <v>574</v>
      </c>
      <c r="DA237" t="s">
        <v>574</v>
      </c>
      <c r="DB237" t="s">
        <v>574</v>
      </c>
      <c r="DC237" t="s">
        <v>574</v>
      </c>
      <c r="DD237">
        <v>0</v>
      </c>
      <c r="DE237">
        <v>10000</v>
      </c>
      <c r="DF237">
        <v>10000</v>
      </c>
      <c r="DG237" t="s">
        <v>970</v>
      </c>
      <c r="DH237">
        <v>0</v>
      </c>
      <c r="DI237" s="99">
        <v>0</v>
      </c>
      <c r="DJ237" s="99">
        <v>0</v>
      </c>
      <c r="DK237" s="99">
        <v>0</v>
      </c>
      <c r="DL237" s="99">
        <v>135</v>
      </c>
      <c r="DM237" s="99">
        <v>0</v>
      </c>
      <c r="DN237" s="99">
        <v>0</v>
      </c>
      <c r="DO237" s="99">
        <v>0</v>
      </c>
      <c r="DP237" s="99">
        <v>0</v>
      </c>
      <c r="DT237" s="100" t="s">
        <v>46</v>
      </c>
    </row>
    <row r="238" spans="1:124" x14ac:dyDescent="0.3">
      <c r="A238" s="92">
        <v>52020237</v>
      </c>
      <c r="B238">
        <v>2020237</v>
      </c>
      <c r="C238" t="s">
        <v>1875</v>
      </c>
      <c r="D238">
        <v>5573</v>
      </c>
      <c r="E238" t="s">
        <v>1876</v>
      </c>
      <c r="F238" t="s">
        <v>1877</v>
      </c>
      <c r="G238" t="s">
        <v>1878</v>
      </c>
      <c r="H238" t="s">
        <v>590</v>
      </c>
      <c r="I238" t="s">
        <v>954</v>
      </c>
      <c r="J238" t="s">
        <v>955</v>
      </c>
      <c r="K238">
        <v>1</v>
      </c>
      <c r="L238" t="s">
        <v>956</v>
      </c>
      <c r="M238" t="s">
        <v>957</v>
      </c>
      <c r="N238" t="s">
        <v>958</v>
      </c>
      <c r="O238" t="s">
        <v>959</v>
      </c>
      <c r="P238">
        <v>0</v>
      </c>
      <c r="Q238" t="s">
        <v>27</v>
      </c>
      <c r="R238" t="s">
        <v>45</v>
      </c>
      <c r="S238" s="93" t="s">
        <v>960</v>
      </c>
      <c r="T238" t="s">
        <v>961</v>
      </c>
      <c r="U238" s="93">
        <v>22589</v>
      </c>
      <c r="V238" t="s">
        <v>27</v>
      </c>
      <c r="W238" t="s">
        <v>45</v>
      </c>
      <c r="X238">
        <v>0</v>
      </c>
      <c r="Y238">
        <v>0</v>
      </c>
      <c r="Z238" s="93">
        <v>42776</v>
      </c>
      <c r="AA238">
        <v>1000</v>
      </c>
      <c r="AB238">
        <v>1000</v>
      </c>
      <c r="AC238">
        <v>0</v>
      </c>
      <c r="AD238" s="103" t="s">
        <v>27</v>
      </c>
      <c r="AE238">
        <v>0</v>
      </c>
      <c r="AF238">
        <v>0</v>
      </c>
      <c r="AG238">
        <v>2</v>
      </c>
      <c r="AH238">
        <v>2</v>
      </c>
      <c r="AI238">
        <v>1</v>
      </c>
      <c r="AJ238">
        <v>1</v>
      </c>
      <c r="AK238">
        <v>0</v>
      </c>
      <c r="AL238">
        <v>0</v>
      </c>
      <c r="AM238">
        <v>5</v>
      </c>
      <c r="AN238" s="97">
        <v>4739</v>
      </c>
      <c r="AO238" t="s">
        <v>40</v>
      </c>
      <c r="AP238" t="s">
        <v>28</v>
      </c>
      <c r="AQ238" t="s">
        <v>40</v>
      </c>
      <c r="AR238" s="101">
        <v>2500000</v>
      </c>
      <c r="AS238" t="s">
        <v>124</v>
      </c>
      <c r="AT238" t="s">
        <v>962</v>
      </c>
      <c r="AU238" t="s">
        <v>963</v>
      </c>
      <c r="AV238" t="s">
        <v>304</v>
      </c>
      <c r="AW238" t="s">
        <v>964</v>
      </c>
      <c r="AX238">
        <v>0</v>
      </c>
      <c r="AY238" t="s">
        <v>128</v>
      </c>
      <c r="AZ238" t="s">
        <v>1084</v>
      </c>
      <c r="BA238" t="s">
        <v>965</v>
      </c>
      <c r="BB238" t="s">
        <v>966</v>
      </c>
      <c r="BC238" t="s">
        <v>28</v>
      </c>
      <c r="BD238" t="s">
        <v>40</v>
      </c>
      <c r="BE238" t="s">
        <v>28</v>
      </c>
      <c r="BF238" t="s">
        <v>40</v>
      </c>
      <c r="BG238" t="s">
        <v>28</v>
      </c>
      <c r="BH238" t="s">
        <v>40</v>
      </c>
      <c r="BI238" t="s">
        <v>28</v>
      </c>
      <c r="BJ238">
        <v>999</v>
      </c>
      <c r="BK238" t="s">
        <v>28</v>
      </c>
      <c r="BL238" t="s">
        <v>40</v>
      </c>
      <c r="BM238" t="s">
        <v>28</v>
      </c>
      <c r="BN238" t="s">
        <v>40</v>
      </c>
      <c r="BO238" t="s">
        <v>964</v>
      </c>
      <c r="BP238" t="s">
        <v>967</v>
      </c>
      <c r="BQ238" t="s">
        <v>28</v>
      </c>
      <c r="BR238" t="s">
        <v>40</v>
      </c>
      <c r="BS238" t="s">
        <v>28</v>
      </c>
      <c r="BT238" t="s">
        <v>40</v>
      </c>
      <c r="BU238" t="s">
        <v>28</v>
      </c>
      <c r="BV238" t="s">
        <v>40</v>
      </c>
      <c r="BW238" t="s">
        <v>28</v>
      </c>
      <c r="BX238" t="s">
        <v>40</v>
      </c>
      <c r="BY238" t="s">
        <v>28</v>
      </c>
      <c r="BZ238" t="s">
        <v>40</v>
      </c>
      <c r="CA238" t="s">
        <v>198</v>
      </c>
      <c r="CB238" t="s">
        <v>37</v>
      </c>
      <c r="CC238">
        <v>925</v>
      </c>
      <c r="CD238" t="s">
        <v>30</v>
      </c>
      <c r="CE238" t="s">
        <v>968</v>
      </c>
      <c r="CF238">
        <v>0</v>
      </c>
      <c r="CG238" t="s">
        <v>99</v>
      </c>
      <c r="CH238">
        <v>1</v>
      </c>
      <c r="CI238" s="99">
        <v>794.55</v>
      </c>
      <c r="CJ238" s="93">
        <v>42776</v>
      </c>
      <c r="CK238" s="99">
        <v>794.55</v>
      </c>
      <c r="CL238" t="s">
        <v>574</v>
      </c>
      <c r="CM238" t="s">
        <v>574</v>
      </c>
      <c r="CN238" t="s">
        <v>574</v>
      </c>
      <c r="CO238" t="s">
        <v>574</v>
      </c>
      <c r="CP238" t="s">
        <v>574</v>
      </c>
      <c r="CQ238" t="s">
        <v>574</v>
      </c>
      <c r="CR238" t="s">
        <v>574</v>
      </c>
      <c r="CS238" t="s">
        <v>574</v>
      </c>
      <c r="CT238" t="s">
        <v>574</v>
      </c>
      <c r="CU238" t="s">
        <v>574</v>
      </c>
      <c r="CV238" t="s">
        <v>574</v>
      </c>
      <c r="CW238" t="s">
        <v>574</v>
      </c>
      <c r="CX238" t="s">
        <v>574</v>
      </c>
      <c r="CY238" t="s">
        <v>574</v>
      </c>
      <c r="CZ238" t="s">
        <v>830</v>
      </c>
      <c r="DA238" t="s">
        <v>932</v>
      </c>
      <c r="DB238" t="s">
        <v>574</v>
      </c>
      <c r="DC238" t="s">
        <v>574</v>
      </c>
      <c r="DD238">
        <v>0</v>
      </c>
      <c r="DE238" t="s">
        <v>970</v>
      </c>
      <c r="DF238">
        <v>0</v>
      </c>
      <c r="DG238" t="s">
        <v>970</v>
      </c>
      <c r="DH238">
        <v>0</v>
      </c>
      <c r="DI238" s="99">
        <v>0</v>
      </c>
      <c r="DJ238" s="99">
        <v>0</v>
      </c>
      <c r="DK238" s="99">
        <v>0</v>
      </c>
      <c r="DL238" s="99">
        <v>0</v>
      </c>
      <c r="DM238" s="99">
        <v>0</v>
      </c>
      <c r="DN238" s="99">
        <v>0</v>
      </c>
      <c r="DO238" s="99">
        <v>100</v>
      </c>
      <c r="DP238" s="99">
        <v>0</v>
      </c>
      <c r="DT238" s="100" t="s">
        <v>46</v>
      </c>
    </row>
    <row r="239" spans="1:124" x14ac:dyDescent="0.3">
      <c r="A239" s="92">
        <v>52020238</v>
      </c>
      <c r="B239">
        <v>2020238</v>
      </c>
      <c r="C239" t="s">
        <v>1879</v>
      </c>
      <c r="D239">
        <v>5553</v>
      </c>
      <c r="E239" t="s">
        <v>1880</v>
      </c>
      <c r="F239" t="s">
        <v>1881</v>
      </c>
      <c r="G239" t="s">
        <v>1882</v>
      </c>
      <c r="H239" t="s">
        <v>590</v>
      </c>
      <c r="I239" t="s">
        <v>954</v>
      </c>
      <c r="J239" t="s">
        <v>955</v>
      </c>
      <c r="K239">
        <v>1</v>
      </c>
      <c r="L239" t="s">
        <v>956</v>
      </c>
      <c r="M239" t="s">
        <v>957</v>
      </c>
      <c r="N239" t="s">
        <v>42</v>
      </c>
      <c r="O239" t="s">
        <v>566</v>
      </c>
      <c r="P239">
        <v>0</v>
      </c>
      <c r="Q239" t="s">
        <v>27</v>
      </c>
      <c r="R239" t="s">
        <v>45</v>
      </c>
      <c r="S239" s="93" t="s">
        <v>960</v>
      </c>
      <c r="T239" t="s">
        <v>961</v>
      </c>
      <c r="U239" s="93">
        <v>35465</v>
      </c>
      <c r="V239" t="s">
        <v>27</v>
      </c>
      <c r="W239" t="s">
        <v>45</v>
      </c>
      <c r="X239">
        <v>0</v>
      </c>
      <c r="Y239">
        <v>0</v>
      </c>
      <c r="Z239" s="93">
        <v>45019</v>
      </c>
      <c r="AA239" t="s">
        <v>975</v>
      </c>
      <c r="AB239">
        <v>0</v>
      </c>
      <c r="AC239">
        <v>0</v>
      </c>
      <c r="AD239" s="103" t="s">
        <v>27</v>
      </c>
      <c r="AE239">
        <v>0</v>
      </c>
      <c r="AF239">
        <v>0</v>
      </c>
      <c r="AG239">
        <v>2</v>
      </c>
      <c r="AH239">
        <v>2</v>
      </c>
      <c r="AI239">
        <v>1</v>
      </c>
      <c r="AJ239">
        <v>1</v>
      </c>
      <c r="AK239">
        <v>0</v>
      </c>
      <c r="AL239">
        <v>0</v>
      </c>
      <c r="AM239">
        <v>5</v>
      </c>
      <c r="AN239" s="97">
        <v>9338</v>
      </c>
      <c r="AO239" t="s">
        <v>40</v>
      </c>
      <c r="AP239" t="s">
        <v>28</v>
      </c>
      <c r="AQ239" t="s">
        <v>40</v>
      </c>
      <c r="AR239" s="101">
        <v>1700000</v>
      </c>
      <c r="AS239" t="s">
        <v>124</v>
      </c>
      <c r="AT239" t="s">
        <v>962</v>
      </c>
      <c r="AU239" t="s">
        <v>963</v>
      </c>
      <c r="AV239" t="s">
        <v>304</v>
      </c>
      <c r="AW239" t="s">
        <v>964</v>
      </c>
      <c r="AX239">
        <v>0</v>
      </c>
      <c r="AY239" t="s">
        <v>119</v>
      </c>
      <c r="AZ239" t="s">
        <v>1045</v>
      </c>
      <c r="BA239" t="s">
        <v>70</v>
      </c>
      <c r="BB239" t="s">
        <v>1116</v>
      </c>
      <c r="BC239" t="s">
        <v>28</v>
      </c>
      <c r="BD239" t="s">
        <v>40</v>
      </c>
      <c r="BE239" t="s">
        <v>28</v>
      </c>
      <c r="BF239" t="s">
        <v>40</v>
      </c>
      <c r="BG239" t="s">
        <v>28</v>
      </c>
      <c r="BH239" t="s">
        <v>40</v>
      </c>
      <c r="BI239" t="s">
        <v>28</v>
      </c>
      <c r="BJ239">
        <v>999</v>
      </c>
      <c r="BK239" t="s">
        <v>28</v>
      </c>
      <c r="BL239" t="s">
        <v>40</v>
      </c>
      <c r="BM239" t="s">
        <v>28</v>
      </c>
      <c r="BN239" t="s">
        <v>40</v>
      </c>
      <c r="BO239" t="s">
        <v>964</v>
      </c>
      <c r="BP239" t="s">
        <v>967</v>
      </c>
      <c r="BQ239" t="s">
        <v>28</v>
      </c>
      <c r="BR239" t="s">
        <v>40</v>
      </c>
      <c r="BS239" t="s">
        <v>28</v>
      </c>
      <c r="BT239" t="s">
        <v>40</v>
      </c>
      <c r="BU239" t="s">
        <v>28</v>
      </c>
      <c r="BV239" t="s">
        <v>40</v>
      </c>
      <c r="BW239" t="s">
        <v>28</v>
      </c>
      <c r="BX239" t="s">
        <v>40</v>
      </c>
      <c r="BY239" t="s">
        <v>28</v>
      </c>
      <c r="BZ239" t="s">
        <v>40</v>
      </c>
      <c r="CA239" t="s">
        <v>198</v>
      </c>
      <c r="CB239" t="s">
        <v>37</v>
      </c>
      <c r="CC239">
        <v>856</v>
      </c>
      <c r="CD239" t="s">
        <v>30</v>
      </c>
      <c r="CE239" t="s">
        <v>968</v>
      </c>
      <c r="CF239">
        <v>0</v>
      </c>
      <c r="CG239" t="s">
        <v>99</v>
      </c>
      <c r="CH239">
        <v>1</v>
      </c>
      <c r="CI239" s="99">
        <v>1063.6400000000001</v>
      </c>
      <c r="CJ239" s="93">
        <v>45019</v>
      </c>
      <c r="CK239" s="99">
        <v>1063.6400000000001</v>
      </c>
      <c r="CL239" t="s">
        <v>574</v>
      </c>
      <c r="CM239" t="s">
        <v>574</v>
      </c>
      <c r="CN239" t="s">
        <v>574</v>
      </c>
      <c r="CO239" t="s">
        <v>574</v>
      </c>
      <c r="CP239" t="s">
        <v>574</v>
      </c>
      <c r="CQ239" t="s">
        <v>574</v>
      </c>
      <c r="CR239" t="s">
        <v>574</v>
      </c>
      <c r="CS239" t="s">
        <v>574</v>
      </c>
      <c r="CT239" t="s">
        <v>574</v>
      </c>
      <c r="CU239" t="s">
        <v>574</v>
      </c>
      <c r="CV239" t="s">
        <v>574</v>
      </c>
      <c r="CW239" t="s">
        <v>574</v>
      </c>
      <c r="CX239" t="s">
        <v>574</v>
      </c>
      <c r="CY239" t="s">
        <v>574</v>
      </c>
      <c r="CZ239" t="s">
        <v>574</v>
      </c>
      <c r="DA239" t="s">
        <v>574</v>
      </c>
      <c r="DB239" t="s">
        <v>574</v>
      </c>
      <c r="DC239" t="s">
        <v>574</v>
      </c>
      <c r="DD239">
        <v>0</v>
      </c>
      <c r="DE239" t="s">
        <v>970</v>
      </c>
      <c r="DF239">
        <v>0</v>
      </c>
      <c r="DG239" t="s">
        <v>970</v>
      </c>
      <c r="DH239">
        <v>0</v>
      </c>
      <c r="DI239" s="99">
        <v>0</v>
      </c>
      <c r="DJ239" s="99">
        <v>0</v>
      </c>
      <c r="DK239" s="99">
        <v>0</v>
      </c>
      <c r="DL239" s="99">
        <v>0</v>
      </c>
      <c r="DM239" s="99">
        <v>0</v>
      </c>
      <c r="DN239" s="99">
        <v>0</v>
      </c>
      <c r="DO239" s="99">
        <v>0</v>
      </c>
      <c r="DP239" s="99">
        <v>0</v>
      </c>
      <c r="DT239" s="100" t="s">
        <v>46</v>
      </c>
    </row>
    <row r="240" spans="1:124" x14ac:dyDescent="0.3">
      <c r="A240" s="92">
        <v>52020239</v>
      </c>
      <c r="B240">
        <v>2020239</v>
      </c>
      <c r="C240" t="s">
        <v>1883</v>
      </c>
      <c r="D240">
        <v>5556</v>
      </c>
      <c r="E240" t="s">
        <v>1884</v>
      </c>
      <c r="F240" t="s">
        <v>1885</v>
      </c>
      <c r="G240" t="s">
        <v>1886</v>
      </c>
      <c r="H240" t="s">
        <v>590</v>
      </c>
      <c r="I240" t="s">
        <v>954</v>
      </c>
      <c r="J240" t="s">
        <v>955</v>
      </c>
      <c r="K240">
        <v>1</v>
      </c>
      <c r="L240" t="s">
        <v>956</v>
      </c>
      <c r="M240" t="s">
        <v>957</v>
      </c>
      <c r="N240" t="s">
        <v>958</v>
      </c>
      <c r="O240" t="s">
        <v>959</v>
      </c>
      <c r="P240">
        <v>0</v>
      </c>
      <c r="Q240" t="s">
        <v>27</v>
      </c>
      <c r="R240" t="s">
        <v>45</v>
      </c>
      <c r="S240" s="93" t="s">
        <v>960</v>
      </c>
      <c r="T240" t="s">
        <v>961</v>
      </c>
      <c r="U240" s="93">
        <v>28970</v>
      </c>
      <c r="V240" t="s">
        <v>27</v>
      </c>
      <c r="W240" t="s">
        <v>45</v>
      </c>
      <c r="X240">
        <v>0</v>
      </c>
      <c r="Y240">
        <v>0</v>
      </c>
      <c r="Z240" s="93">
        <v>42534</v>
      </c>
      <c r="AA240" t="s">
        <v>975</v>
      </c>
      <c r="AB240">
        <v>0</v>
      </c>
      <c r="AC240">
        <v>0</v>
      </c>
      <c r="AD240" s="103" t="s">
        <v>27</v>
      </c>
      <c r="AE240">
        <v>0</v>
      </c>
      <c r="AF240">
        <v>0</v>
      </c>
      <c r="AG240">
        <v>2</v>
      </c>
      <c r="AH240">
        <v>2</v>
      </c>
      <c r="AI240">
        <v>2</v>
      </c>
      <c r="AJ240">
        <v>2</v>
      </c>
      <c r="AK240">
        <v>0</v>
      </c>
      <c r="AL240">
        <v>2</v>
      </c>
      <c r="AM240">
        <v>5</v>
      </c>
      <c r="AN240" s="97">
        <v>5380</v>
      </c>
      <c r="AO240" t="s">
        <v>40</v>
      </c>
      <c r="AP240" t="s">
        <v>28</v>
      </c>
      <c r="AQ240" t="s">
        <v>40</v>
      </c>
      <c r="AR240" s="101">
        <v>2100000</v>
      </c>
      <c r="AS240" t="s">
        <v>124</v>
      </c>
      <c r="AT240" t="s">
        <v>962</v>
      </c>
      <c r="AU240" t="s">
        <v>963</v>
      </c>
      <c r="AV240" t="s">
        <v>304</v>
      </c>
      <c r="AW240" t="s">
        <v>964</v>
      </c>
      <c r="AX240">
        <v>0</v>
      </c>
      <c r="AY240" t="s">
        <v>124</v>
      </c>
      <c r="AZ240" t="s">
        <v>962</v>
      </c>
      <c r="BA240" t="s">
        <v>965</v>
      </c>
      <c r="BB240" t="s">
        <v>966</v>
      </c>
      <c r="BC240" t="s">
        <v>28</v>
      </c>
      <c r="BD240" t="s">
        <v>40</v>
      </c>
      <c r="BE240" t="s">
        <v>28</v>
      </c>
      <c r="BF240" t="s">
        <v>40</v>
      </c>
      <c r="BG240" t="s">
        <v>28</v>
      </c>
      <c r="BH240" t="s">
        <v>40</v>
      </c>
      <c r="BI240" t="s">
        <v>28</v>
      </c>
      <c r="BJ240">
        <v>999</v>
      </c>
      <c r="BK240" t="s">
        <v>28</v>
      </c>
      <c r="BL240" t="s">
        <v>40</v>
      </c>
      <c r="BM240" t="s">
        <v>28</v>
      </c>
      <c r="BN240" t="s">
        <v>40</v>
      </c>
      <c r="BO240" t="s">
        <v>964</v>
      </c>
      <c r="BP240" t="s">
        <v>967</v>
      </c>
      <c r="BQ240" t="s">
        <v>28</v>
      </c>
      <c r="BR240" t="s">
        <v>40</v>
      </c>
      <c r="BS240" t="s">
        <v>28</v>
      </c>
      <c r="BT240" t="s">
        <v>40</v>
      </c>
      <c r="BU240" t="s">
        <v>28</v>
      </c>
      <c r="BV240" t="s">
        <v>40</v>
      </c>
      <c r="BW240" t="s">
        <v>28</v>
      </c>
      <c r="BX240" t="s">
        <v>40</v>
      </c>
      <c r="BY240" t="s">
        <v>28</v>
      </c>
      <c r="BZ240" t="s">
        <v>40</v>
      </c>
      <c r="CA240" t="s">
        <v>198</v>
      </c>
      <c r="CB240" t="s">
        <v>37</v>
      </c>
      <c r="CC240">
        <v>886</v>
      </c>
      <c r="CD240" t="s">
        <v>30</v>
      </c>
      <c r="CE240" t="s">
        <v>968</v>
      </c>
      <c r="CF240">
        <v>0</v>
      </c>
      <c r="CG240" t="s">
        <v>99</v>
      </c>
      <c r="CH240">
        <v>1</v>
      </c>
      <c r="CI240" s="99">
        <v>2290</v>
      </c>
      <c r="CJ240" s="93">
        <v>42534</v>
      </c>
      <c r="CK240" s="99">
        <v>2290</v>
      </c>
      <c r="CL240" t="s">
        <v>574</v>
      </c>
      <c r="CM240" t="s">
        <v>574</v>
      </c>
      <c r="CN240" t="s">
        <v>574</v>
      </c>
      <c r="CO240" t="s">
        <v>574</v>
      </c>
      <c r="CP240" t="s">
        <v>574</v>
      </c>
      <c r="CQ240" t="s">
        <v>574</v>
      </c>
      <c r="CR240" t="s">
        <v>574</v>
      </c>
      <c r="CS240" t="s">
        <v>574</v>
      </c>
      <c r="CT240" t="s">
        <v>574</v>
      </c>
      <c r="CU240" t="s">
        <v>574</v>
      </c>
      <c r="CV240" t="s">
        <v>574</v>
      </c>
      <c r="CW240" t="s">
        <v>574</v>
      </c>
      <c r="CX240" t="s">
        <v>574</v>
      </c>
      <c r="CY240" t="s">
        <v>574</v>
      </c>
      <c r="CZ240" t="s">
        <v>574</v>
      </c>
      <c r="DA240" t="s">
        <v>574</v>
      </c>
      <c r="DB240" t="s">
        <v>574</v>
      </c>
      <c r="DC240" t="s">
        <v>574</v>
      </c>
      <c r="DD240">
        <v>0</v>
      </c>
      <c r="DE240" t="s">
        <v>970</v>
      </c>
      <c r="DF240">
        <v>0</v>
      </c>
      <c r="DG240" t="s">
        <v>970</v>
      </c>
      <c r="DH240">
        <v>0</v>
      </c>
      <c r="DI240" s="99">
        <v>0</v>
      </c>
      <c r="DJ240" s="99">
        <v>0</v>
      </c>
      <c r="DK240" s="99">
        <v>0</v>
      </c>
      <c r="DL240" s="99">
        <v>0</v>
      </c>
      <c r="DM240" s="99">
        <v>0</v>
      </c>
      <c r="DN240" s="99">
        <v>0</v>
      </c>
      <c r="DO240" s="99">
        <v>0</v>
      </c>
      <c r="DP240" s="99">
        <v>0</v>
      </c>
      <c r="DT240" s="100" t="s">
        <v>46</v>
      </c>
    </row>
    <row r="241" spans="1:124" x14ac:dyDescent="0.3">
      <c r="A241" s="92">
        <v>52020240</v>
      </c>
      <c r="B241">
        <v>2020240</v>
      </c>
      <c r="C241" t="s">
        <v>1887</v>
      </c>
      <c r="D241">
        <v>5589</v>
      </c>
      <c r="E241" t="s">
        <v>1888</v>
      </c>
      <c r="F241" t="s">
        <v>1889</v>
      </c>
      <c r="G241" t="s">
        <v>1890</v>
      </c>
      <c r="H241" t="s">
        <v>590</v>
      </c>
      <c r="I241" t="s">
        <v>954</v>
      </c>
      <c r="J241" t="s">
        <v>955</v>
      </c>
      <c r="K241">
        <v>1</v>
      </c>
      <c r="L241" t="s">
        <v>956</v>
      </c>
      <c r="M241" t="s">
        <v>957</v>
      </c>
      <c r="N241" t="s">
        <v>42</v>
      </c>
      <c r="O241" t="s">
        <v>566</v>
      </c>
      <c r="P241">
        <v>0</v>
      </c>
      <c r="Q241" t="s">
        <v>27</v>
      </c>
      <c r="R241" t="s">
        <v>45</v>
      </c>
      <c r="S241" s="93" t="s">
        <v>960</v>
      </c>
      <c r="T241" t="s">
        <v>961</v>
      </c>
      <c r="U241" s="93">
        <v>29982</v>
      </c>
      <c r="V241" t="s">
        <v>27</v>
      </c>
      <c r="W241" t="s">
        <v>45</v>
      </c>
      <c r="X241">
        <v>0</v>
      </c>
      <c r="Y241">
        <v>0</v>
      </c>
      <c r="Z241" s="93">
        <v>42869</v>
      </c>
      <c r="AA241">
        <v>1000</v>
      </c>
      <c r="AB241">
        <v>1000</v>
      </c>
      <c r="AC241">
        <v>0</v>
      </c>
      <c r="AD241" s="103" t="s">
        <v>27</v>
      </c>
      <c r="AE241">
        <v>0</v>
      </c>
      <c r="AF241">
        <v>0</v>
      </c>
      <c r="AG241">
        <v>2</v>
      </c>
      <c r="AH241">
        <v>2</v>
      </c>
      <c r="AI241">
        <v>1</v>
      </c>
      <c r="AJ241">
        <v>1</v>
      </c>
      <c r="AK241">
        <v>0</v>
      </c>
      <c r="AL241">
        <v>0</v>
      </c>
      <c r="AM241">
        <v>5</v>
      </c>
      <c r="AN241" s="97">
        <v>1060</v>
      </c>
      <c r="AO241" t="s">
        <v>40</v>
      </c>
      <c r="AP241" t="s">
        <v>28</v>
      </c>
      <c r="AQ241" t="s">
        <v>40</v>
      </c>
      <c r="AR241" s="101">
        <v>2900000</v>
      </c>
      <c r="AS241" t="s">
        <v>124</v>
      </c>
      <c r="AT241" t="s">
        <v>962</v>
      </c>
      <c r="AU241" t="s">
        <v>963</v>
      </c>
      <c r="AV241" t="s">
        <v>304</v>
      </c>
      <c r="AW241" t="s">
        <v>964</v>
      </c>
      <c r="AX241">
        <v>0</v>
      </c>
      <c r="AY241" t="s">
        <v>124</v>
      </c>
      <c r="AZ241" t="s">
        <v>962</v>
      </c>
      <c r="BA241" t="s">
        <v>965</v>
      </c>
      <c r="BB241" t="s">
        <v>966</v>
      </c>
      <c r="BC241" t="s">
        <v>28</v>
      </c>
      <c r="BD241" t="s">
        <v>40</v>
      </c>
      <c r="BE241" t="s">
        <v>28</v>
      </c>
      <c r="BF241" t="s">
        <v>40</v>
      </c>
      <c r="BG241" t="s">
        <v>28</v>
      </c>
      <c r="BH241" t="s">
        <v>40</v>
      </c>
      <c r="BI241" t="s">
        <v>28</v>
      </c>
      <c r="BJ241">
        <v>999</v>
      </c>
      <c r="BK241" t="s">
        <v>28</v>
      </c>
      <c r="BL241" t="s">
        <v>40</v>
      </c>
      <c r="BM241" t="s">
        <v>28</v>
      </c>
      <c r="BN241" t="s">
        <v>40</v>
      </c>
      <c r="BO241" t="s">
        <v>964</v>
      </c>
      <c r="BP241" t="s">
        <v>967</v>
      </c>
      <c r="BQ241" t="s">
        <v>28</v>
      </c>
      <c r="BR241" t="s">
        <v>40</v>
      </c>
      <c r="BS241" t="s">
        <v>28</v>
      </c>
      <c r="BT241" t="s">
        <v>40</v>
      </c>
      <c r="BU241" t="s">
        <v>28</v>
      </c>
      <c r="BV241" t="s">
        <v>40</v>
      </c>
      <c r="BW241" t="s">
        <v>28</v>
      </c>
      <c r="BX241" t="s">
        <v>40</v>
      </c>
      <c r="BY241" t="s">
        <v>28</v>
      </c>
      <c r="BZ241" t="s">
        <v>40</v>
      </c>
      <c r="CA241" t="s">
        <v>198</v>
      </c>
      <c r="CB241" t="s">
        <v>37</v>
      </c>
      <c r="CC241">
        <v>884</v>
      </c>
      <c r="CD241" t="s">
        <v>30</v>
      </c>
      <c r="CE241" t="s">
        <v>968</v>
      </c>
      <c r="CF241">
        <v>0</v>
      </c>
      <c r="CG241" t="s">
        <v>99</v>
      </c>
      <c r="CH241">
        <v>1</v>
      </c>
      <c r="CI241" s="99">
        <v>2290</v>
      </c>
      <c r="CJ241" s="93">
        <v>42869</v>
      </c>
      <c r="CK241" s="99">
        <v>2290</v>
      </c>
      <c r="CL241" t="s">
        <v>574</v>
      </c>
      <c r="CM241" t="s">
        <v>574</v>
      </c>
      <c r="CN241" t="s">
        <v>574</v>
      </c>
      <c r="CO241" t="s">
        <v>574</v>
      </c>
      <c r="CP241" t="s">
        <v>574</v>
      </c>
      <c r="CQ241" t="s">
        <v>574</v>
      </c>
      <c r="CR241" t="s">
        <v>574</v>
      </c>
      <c r="CS241" t="s">
        <v>574</v>
      </c>
      <c r="CT241" t="s">
        <v>574</v>
      </c>
      <c r="CU241" t="s">
        <v>574</v>
      </c>
      <c r="CV241" t="s">
        <v>574</v>
      </c>
      <c r="CW241" t="s">
        <v>574</v>
      </c>
      <c r="CX241" t="s">
        <v>574</v>
      </c>
      <c r="CY241" t="s">
        <v>574</v>
      </c>
      <c r="CZ241" t="s">
        <v>574</v>
      </c>
      <c r="DA241" t="s">
        <v>574</v>
      </c>
      <c r="DB241" t="s">
        <v>574</v>
      </c>
      <c r="DC241" t="s">
        <v>574</v>
      </c>
      <c r="DD241">
        <v>0</v>
      </c>
      <c r="DE241" t="s">
        <v>970</v>
      </c>
      <c r="DF241">
        <v>0</v>
      </c>
      <c r="DG241" t="s">
        <v>970</v>
      </c>
      <c r="DH241">
        <v>0</v>
      </c>
      <c r="DI241" s="99">
        <v>0</v>
      </c>
      <c r="DJ241" s="99">
        <v>0</v>
      </c>
      <c r="DK241" s="99">
        <v>0</v>
      </c>
      <c r="DL241" s="99">
        <v>0</v>
      </c>
      <c r="DM241" s="99">
        <v>0</v>
      </c>
      <c r="DN241" s="99">
        <v>0</v>
      </c>
      <c r="DO241" s="99">
        <v>0</v>
      </c>
      <c r="DP241" s="99">
        <v>0</v>
      </c>
      <c r="DT241" s="100" t="s">
        <v>46</v>
      </c>
    </row>
    <row r="242" spans="1:124" x14ac:dyDescent="0.3">
      <c r="A242" s="92">
        <v>52020241</v>
      </c>
      <c r="B242">
        <v>2020241</v>
      </c>
      <c r="C242" t="s">
        <v>1891</v>
      </c>
      <c r="D242">
        <v>5615</v>
      </c>
      <c r="E242" t="s">
        <v>1892</v>
      </c>
      <c r="F242" t="s">
        <v>1893</v>
      </c>
      <c r="G242" t="s">
        <v>1894</v>
      </c>
      <c r="H242" t="s">
        <v>590</v>
      </c>
      <c r="I242" t="s">
        <v>954</v>
      </c>
      <c r="J242" t="s">
        <v>955</v>
      </c>
      <c r="K242">
        <v>1</v>
      </c>
      <c r="L242" t="s">
        <v>956</v>
      </c>
      <c r="M242" t="s">
        <v>957</v>
      </c>
      <c r="N242" t="s">
        <v>958</v>
      </c>
      <c r="O242" t="s">
        <v>959</v>
      </c>
      <c r="P242">
        <v>0</v>
      </c>
      <c r="Q242" t="s">
        <v>27</v>
      </c>
      <c r="R242" t="s">
        <v>45</v>
      </c>
      <c r="S242" s="93" t="s">
        <v>960</v>
      </c>
      <c r="T242" t="s">
        <v>961</v>
      </c>
      <c r="U242" s="93">
        <v>31771</v>
      </c>
      <c r="V242" t="s">
        <v>27</v>
      </c>
      <c r="W242" t="s">
        <v>45</v>
      </c>
      <c r="X242">
        <v>0</v>
      </c>
      <c r="Y242">
        <v>0</v>
      </c>
      <c r="Z242" s="93">
        <v>44786</v>
      </c>
      <c r="AA242" t="s">
        <v>975</v>
      </c>
      <c r="AB242">
        <v>0</v>
      </c>
      <c r="AC242">
        <v>0</v>
      </c>
      <c r="AD242" s="103" t="s">
        <v>27</v>
      </c>
      <c r="AE242">
        <v>0</v>
      </c>
      <c r="AF242">
        <v>0</v>
      </c>
      <c r="AG242">
        <v>1</v>
      </c>
      <c r="AH242">
        <v>1</v>
      </c>
      <c r="AI242">
        <v>2</v>
      </c>
      <c r="AJ242">
        <v>2</v>
      </c>
      <c r="AK242">
        <v>0</v>
      </c>
      <c r="AL242">
        <v>1</v>
      </c>
      <c r="AM242">
        <v>5</v>
      </c>
      <c r="AN242" s="97">
        <v>496</v>
      </c>
      <c r="AO242" t="s">
        <v>40</v>
      </c>
      <c r="AP242" t="s">
        <v>28</v>
      </c>
      <c r="AQ242" t="s">
        <v>40</v>
      </c>
      <c r="AR242" s="101">
        <v>2300000</v>
      </c>
      <c r="AS242" t="s">
        <v>137</v>
      </c>
      <c r="AT242" t="s">
        <v>1002</v>
      </c>
      <c r="AU242" t="s">
        <v>963</v>
      </c>
      <c r="AV242" t="s">
        <v>304</v>
      </c>
      <c r="AW242" t="s">
        <v>964</v>
      </c>
      <c r="AX242">
        <v>0</v>
      </c>
      <c r="AY242" t="s">
        <v>124</v>
      </c>
      <c r="AZ242" t="s">
        <v>962</v>
      </c>
      <c r="BA242" t="s">
        <v>1113</v>
      </c>
      <c r="BB242" t="s">
        <v>1114</v>
      </c>
      <c r="BC242" t="s">
        <v>28</v>
      </c>
      <c r="BD242" t="s">
        <v>40</v>
      </c>
      <c r="BE242" t="s">
        <v>28</v>
      </c>
      <c r="BF242" t="s">
        <v>40</v>
      </c>
      <c r="BG242" t="s">
        <v>28</v>
      </c>
      <c r="BH242" t="s">
        <v>40</v>
      </c>
      <c r="BI242" t="s">
        <v>28</v>
      </c>
      <c r="BJ242">
        <v>999</v>
      </c>
      <c r="BK242" t="s">
        <v>28</v>
      </c>
      <c r="BL242" t="s">
        <v>40</v>
      </c>
      <c r="BM242" t="s">
        <v>28</v>
      </c>
      <c r="BN242" t="s">
        <v>40</v>
      </c>
      <c r="BO242" t="s">
        <v>964</v>
      </c>
      <c r="BP242" t="s">
        <v>967</v>
      </c>
      <c r="BQ242" t="s">
        <v>28</v>
      </c>
      <c r="BR242" t="s">
        <v>40</v>
      </c>
      <c r="BS242" t="s">
        <v>28</v>
      </c>
      <c r="BT242" t="s">
        <v>40</v>
      </c>
      <c r="BU242" t="s">
        <v>28</v>
      </c>
      <c r="BV242" t="s">
        <v>40</v>
      </c>
      <c r="BW242" t="s">
        <v>28</v>
      </c>
      <c r="BX242" t="s">
        <v>40</v>
      </c>
      <c r="BY242" t="s">
        <v>28</v>
      </c>
      <c r="BZ242" t="s">
        <v>40</v>
      </c>
      <c r="CA242" t="s">
        <v>198</v>
      </c>
      <c r="CB242" t="s">
        <v>37</v>
      </c>
      <c r="CC242">
        <v>850</v>
      </c>
      <c r="CD242" t="s">
        <v>30</v>
      </c>
      <c r="CE242" t="s">
        <v>968</v>
      </c>
      <c r="CF242">
        <v>0</v>
      </c>
      <c r="CG242" t="s">
        <v>99</v>
      </c>
      <c r="CH242">
        <v>1</v>
      </c>
      <c r="CI242" s="99">
        <v>1108.18</v>
      </c>
      <c r="CJ242" s="93">
        <v>44786</v>
      </c>
      <c r="CK242" s="99">
        <v>1108.18</v>
      </c>
      <c r="CL242" t="s">
        <v>574</v>
      </c>
      <c r="CM242" t="s">
        <v>574</v>
      </c>
      <c r="CN242" t="s">
        <v>574</v>
      </c>
      <c r="CO242" t="s">
        <v>574</v>
      </c>
      <c r="CP242" t="s">
        <v>574</v>
      </c>
      <c r="CQ242" t="s">
        <v>574</v>
      </c>
      <c r="CR242" t="s">
        <v>574</v>
      </c>
      <c r="CS242" t="s">
        <v>574</v>
      </c>
      <c r="CT242" t="s">
        <v>574</v>
      </c>
      <c r="CU242" t="s">
        <v>574</v>
      </c>
      <c r="CV242" t="s">
        <v>574</v>
      </c>
      <c r="CW242" t="s">
        <v>574</v>
      </c>
      <c r="CX242" t="s">
        <v>574</v>
      </c>
      <c r="CY242" t="s">
        <v>574</v>
      </c>
      <c r="CZ242" t="s">
        <v>574</v>
      </c>
      <c r="DA242" t="s">
        <v>574</v>
      </c>
      <c r="DB242" t="s">
        <v>574</v>
      </c>
      <c r="DC242" t="s">
        <v>574</v>
      </c>
      <c r="DD242">
        <v>0</v>
      </c>
      <c r="DE242" t="s">
        <v>970</v>
      </c>
      <c r="DF242">
        <v>0</v>
      </c>
      <c r="DG242" t="s">
        <v>970</v>
      </c>
      <c r="DH242">
        <v>0</v>
      </c>
      <c r="DI242" s="99">
        <v>0</v>
      </c>
      <c r="DJ242" s="99">
        <v>0</v>
      </c>
      <c r="DK242" s="99">
        <v>0</v>
      </c>
      <c r="DL242" s="99">
        <v>0</v>
      </c>
      <c r="DM242" s="99">
        <v>0</v>
      </c>
      <c r="DN242" s="99">
        <v>0</v>
      </c>
      <c r="DO242" s="99">
        <v>0</v>
      </c>
      <c r="DP242" s="99">
        <v>0</v>
      </c>
      <c r="DT242" s="100" t="s">
        <v>46</v>
      </c>
    </row>
    <row r="243" spans="1:124" x14ac:dyDescent="0.3">
      <c r="A243" s="92">
        <v>52020242</v>
      </c>
      <c r="B243">
        <v>2020242</v>
      </c>
      <c r="C243" t="s">
        <v>1895</v>
      </c>
      <c r="D243">
        <v>5595</v>
      </c>
      <c r="E243" t="s">
        <v>1896</v>
      </c>
      <c r="F243" t="s">
        <v>1897</v>
      </c>
      <c r="G243" t="s">
        <v>1898</v>
      </c>
      <c r="H243" t="s">
        <v>590</v>
      </c>
      <c r="I243" t="s">
        <v>954</v>
      </c>
      <c r="J243" t="s">
        <v>955</v>
      </c>
      <c r="K243">
        <v>1</v>
      </c>
      <c r="L243" t="s">
        <v>956</v>
      </c>
      <c r="M243" t="s">
        <v>957</v>
      </c>
      <c r="N243" t="s">
        <v>42</v>
      </c>
      <c r="O243" t="s">
        <v>566</v>
      </c>
      <c r="P243">
        <v>0</v>
      </c>
      <c r="Q243" t="s">
        <v>27</v>
      </c>
      <c r="R243" t="s">
        <v>45</v>
      </c>
      <c r="S243" s="93" t="s">
        <v>960</v>
      </c>
      <c r="T243" t="s">
        <v>961</v>
      </c>
      <c r="U243" s="93">
        <v>34763</v>
      </c>
      <c r="V243" t="s">
        <v>27</v>
      </c>
      <c r="W243" t="s">
        <v>45</v>
      </c>
      <c r="X243">
        <v>0</v>
      </c>
      <c r="Y243">
        <v>0</v>
      </c>
      <c r="Z243" s="93">
        <v>43792</v>
      </c>
      <c r="AA243">
        <v>1000</v>
      </c>
      <c r="AB243">
        <v>1000</v>
      </c>
      <c r="AC243">
        <v>0</v>
      </c>
      <c r="AD243" s="103" t="s">
        <v>27</v>
      </c>
      <c r="AE243">
        <v>0</v>
      </c>
      <c r="AF243">
        <v>0</v>
      </c>
      <c r="AG243">
        <v>1</v>
      </c>
      <c r="AH243">
        <v>1</v>
      </c>
      <c r="AI243">
        <v>1</v>
      </c>
      <c r="AJ243">
        <v>1</v>
      </c>
      <c r="AK243">
        <v>0</v>
      </c>
      <c r="AL243">
        <v>2</v>
      </c>
      <c r="AM243">
        <v>5</v>
      </c>
      <c r="AN243" s="97">
        <v>5014</v>
      </c>
      <c r="AO243" t="s">
        <v>40</v>
      </c>
      <c r="AP243" t="s">
        <v>28</v>
      </c>
      <c r="AQ243" t="s">
        <v>40</v>
      </c>
      <c r="AR243" s="101">
        <v>2500000</v>
      </c>
      <c r="AS243" t="s">
        <v>117</v>
      </c>
      <c r="AT243" t="s">
        <v>1007</v>
      </c>
      <c r="AU243" t="s">
        <v>963</v>
      </c>
      <c r="AV243" t="s">
        <v>304</v>
      </c>
      <c r="AW243" t="s">
        <v>964</v>
      </c>
      <c r="AX243">
        <v>0</v>
      </c>
      <c r="AY243" t="s">
        <v>124</v>
      </c>
      <c r="AZ243" t="s">
        <v>962</v>
      </c>
      <c r="BA243" t="s">
        <v>965</v>
      </c>
      <c r="BB243" t="s">
        <v>966</v>
      </c>
      <c r="BC243" t="s">
        <v>28</v>
      </c>
      <c r="BD243" t="s">
        <v>40</v>
      </c>
      <c r="BE243" t="s">
        <v>28</v>
      </c>
      <c r="BF243" t="s">
        <v>40</v>
      </c>
      <c r="BG243" t="s">
        <v>28</v>
      </c>
      <c r="BH243" t="s">
        <v>40</v>
      </c>
      <c r="BI243" t="s">
        <v>28</v>
      </c>
      <c r="BJ243">
        <v>999</v>
      </c>
      <c r="BK243" t="s">
        <v>28</v>
      </c>
      <c r="BL243" t="s">
        <v>40</v>
      </c>
      <c r="BM243" t="s">
        <v>28</v>
      </c>
      <c r="BN243" t="s">
        <v>40</v>
      </c>
      <c r="BO243" t="s">
        <v>964</v>
      </c>
      <c r="BP243" t="s">
        <v>967</v>
      </c>
      <c r="BQ243" t="s">
        <v>28</v>
      </c>
      <c r="BR243" t="s">
        <v>40</v>
      </c>
      <c r="BS243" t="s">
        <v>28</v>
      </c>
      <c r="BT243" t="s">
        <v>40</v>
      </c>
      <c r="BU243" t="s">
        <v>28</v>
      </c>
      <c r="BV243" t="s">
        <v>40</v>
      </c>
      <c r="BW243" t="s">
        <v>28</v>
      </c>
      <c r="BX243" t="s">
        <v>40</v>
      </c>
      <c r="BY243" t="s">
        <v>28</v>
      </c>
      <c r="BZ243" t="s">
        <v>40</v>
      </c>
      <c r="CA243" t="s">
        <v>198</v>
      </c>
      <c r="CB243" t="s">
        <v>37</v>
      </c>
      <c r="CC243">
        <v>840</v>
      </c>
      <c r="CD243" t="s">
        <v>30</v>
      </c>
      <c r="CE243" t="s">
        <v>968</v>
      </c>
      <c r="CF243">
        <v>0</v>
      </c>
      <c r="CG243" t="s">
        <v>99</v>
      </c>
      <c r="CH243">
        <v>1</v>
      </c>
      <c r="CI243" s="99">
        <v>2600.91</v>
      </c>
      <c r="CJ243" s="93">
        <v>43792</v>
      </c>
      <c r="CK243" s="99">
        <v>2600.91</v>
      </c>
      <c r="CL243" t="s">
        <v>574</v>
      </c>
      <c r="CM243" t="s">
        <v>574</v>
      </c>
      <c r="CN243" t="s">
        <v>574</v>
      </c>
      <c r="CO243" t="s">
        <v>574</v>
      </c>
      <c r="CP243" t="s">
        <v>574</v>
      </c>
      <c r="CQ243" t="s">
        <v>574</v>
      </c>
      <c r="CR243" t="s">
        <v>574</v>
      </c>
      <c r="CS243" t="s">
        <v>574</v>
      </c>
      <c r="CT243" t="s">
        <v>574</v>
      </c>
      <c r="CU243" t="s">
        <v>574</v>
      </c>
      <c r="CV243" t="s">
        <v>574</v>
      </c>
      <c r="CW243" t="s">
        <v>574</v>
      </c>
      <c r="CX243" t="s">
        <v>574</v>
      </c>
      <c r="CY243" t="s">
        <v>574</v>
      </c>
      <c r="CZ243" t="s">
        <v>574</v>
      </c>
      <c r="DA243" t="s">
        <v>574</v>
      </c>
      <c r="DB243" t="s">
        <v>574</v>
      </c>
      <c r="DC243" t="s">
        <v>574</v>
      </c>
      <c r="DD243">
        <v>0</v>
      </c>
      <c r="DE243" t="s">
        <v>970</v>
      </c>
      <c r="DF243">
        <v>0</v>
      </c>
      <c r="DG243" t="s">
        <v>970</v>
      </c>
      <c r="DH243">
        <v>0</v>
      </c>
      <c r="DI243" s="99">
        <v>0</v>
      </c>
      <c r="DJ243" s="99">
        <v>0</v>
      </c>
      <c r="DK243" s="99">
        <v>0</v>
      </c>
      <c r="DL243" s="99">
        <v>0</v>
      </c>
      <c r="DM243" s="99">
        <v>0</v>
      </c>
      <c r="DN243" s="99">
        <v>0</v>
      </c>
      <c r="DO243" s="99">
        <v>0</v>
      </c>
      <c r="DP243" s="99">
        <v>0</v>
      </c>
      <c r="DT243" s="100" t="s">
        <v>46</v>
      </c>
    </row>
    <row r="244" spans="1:124" x14ac:dyDescent="0.3">
      <c r="A244" s="92">
        <v>52020243</v>
      </c>
      <c r="B244">
        <v>2020243</v>
      </c>
      <c r="C244" t="s">
        <v>1899</v>
      </c>
      <c r="D244">
        <v>5626</v>
      </c>
      <c r="E244" t="s">
        <v>1900</v>
      </c>
      <c r="F244" t="s">
        <v>1901</v>
      </c>
      <c r="G244" t="s">
        <v>1902</v>
      </c>
      <c r="H244" t="s">
        <v>590</v>
      </c>
      <c r="I244" t="s">
        <v>954</v>
      </c>
      <c r="J244" t="s">
        <v>955</v>
      </c>
      <c r="K244">
        <v>1</v>
      </c>
      <c r="L244" t="s">
        <v>956</v>
      </c>
      <c r="M244" t="s">
        <v>957</v>
      </c>
      <c r="N244" t="s">
        <v>42</v>
      </c>
      <c r="O244" t="s">
        <v>566</v>
      </c>
      <c r="P244">
        <v>0</v>
      </c>
      <c r="Q244" t="s">
        <v>27</v>
      </c>
      <c r="R244" t="s">
        <v>45</v>
      </c>
      <c r="S244" s="93" t="s">
        <v>960</v>
      </c>
      <c r="T244" t="s">
        <v>961</v>
      </c>
      <c r="U244" s="93">
        <v>14014</v>
      </c>
      <c r="V244" t="s">
        <v>25</v>
      </c>
      <c r="W244" t="s">
        <v>46</v>
      </c>
      <c r="X244">
        <v>0</v>
      </c>
      <c r="Y244">
        <v>0</v>
      </c>
      <c r="Z244" s="93">
        <v>42570</v>
      </c>
      <c r="AA244" t="s">
        <v>975</v>
      </c>
      <c r="AB244">
        <v>0</v>
      </c>
      <c r="AC244">
        <v>0</v>
      </c>
      <c r="AD244" s="103">
        <v>1000</v>
      </c>
      <c r="AE244">
        <v>1000</v>
      </c>
      <c r="AF244">
        <v>0</v>
      </c>
      <c r="AG244">
        <v>0</v>
      </c>
      <c r="AH244">
        <v>0</v>
      </c>
      <c r="AI244">
        <v>1</v>
      </c>
      <c r="AJ244">
        <v>1</v>
      </c>
      <c r="AK244">
        <v>0</v>
      </c>
      <c r="AL244">
        <v>0</v>
      </c>
      <c r="AM244">
        <v>5</v>
      </c>
      <c r="AN244" s="97">
        <v>2710</v>
      </c>
      <c r="AO244" t="s">
        <v>40</v>
      </c>
      <c r="AP244" t="s">
        <v>28</v>
      </c>
      <c r="AQ244" t="s">
        <v>40</v>
      </c>
      <c r="AR244" s="101">
        <v>1600000</v>
      </c>
      <c r="AS244" t="s">
        <v>124</v>
      </c>
      <c r="AT244" t="s">
        <v>962</v>
      </c>
      <c r="AU244" t="s">
        <v>963</v>
      </c>
      <c r="AV244" t="s">
        <v>304</v>
      </c>
      <c r="AW244" t="s">
        <v>964</v>
      </c>
      <c r="AX244">
        <v>0</v>
      </c>
      <c r="AY244" t="s">
        <v>124</v>
      </c>
      <c r="AZ244" t="s">
        <v>962</v>
      </c>
      <c r="BA244" t="s">
        <v>965</v>
      </c>
      <c r="BB244" t="s">
        <v>966</v>
      </c>
      <c r="BC244" t="s">
        <v>28</v>
      </c>
      <c r="BD244" t="s">
        <v>40</v>
      </c>
      <c r="BE244" t="s">
        <v>28</v>
      </c>
      <c r="BF244" t="s">
        <v>40</v>
      </c>
      <c r="BG244" t="s">
        <v>28</v>
      </c>
      <c r="BH244" t="s">
        <v>40</v>
      </c>
      <c r="BI244" t="s">
        <v>28</v>
      </c>
      <c r="BJ244">
        <v>999</v>
      </c>
      <c r="BK244" t="s">
        <v>28</v>
      </c>
      <c r="BL244" t="s">
        <v>40</v>
      </c>
      <c r="BM244" t="s">
        <v>28</v>
      </c>
      <c r="BN244" t="s">
        <v>40</v>
      </c>
      <c r="BO244" t="s">
        <v>964</v>
      </c>
      <c r="BP244" t="s">
        <v>967</v>
      </c>
      <c r="BQ244" t="s">
        <v>28</v>
      </c>
      <c r="BR244" t="s">
        <v>40</v>
      </c>
      <c r="BS244" t="s">
        <v>28</v>
      </c>
      <c r="BT244" t="s">
        <v>40</v>
      </c>
      <c r="BU244" t="s">
        <v>28</v>
      </c>
      <c r="BV244" t="s">
        <v>40</v>
      </c>
      <c r="BW244" t="s">
        <v>28</v>
      </c>
      <c r="BX244" t="s">
        <v>40</v>
      </c>
      <c r="BY244" t="s">
        <v>28</v>
      </c>
      <c r="BZ244" t="s">
        <v>40</v>
      </c>
      <c r="CA244" t="s">
        <v>198</v>
      </c>
      <c r="CB244" t="s">
        <v>37</v>
      </c>
      <c r="CC244">
        <v>914</v>
      </c>
      <c r="CD244" t="s">
        <v>30</v>
      </c>
      <c r="CE244" t="s">
        <v>968</v>
      </c>
      <c r="CF244">
        <v>0</v>
      </c>
      <c r="CG244" t="s">
        <v>99</v>
      </c>
      <c r="CH244">
        <v>1</v>
      </c>
      <c r="CI244" s="99">
        <v>1720</v>
      </c>
      <c r="CJ244" s="93">
        <v>42570</v>
      </c>
      <c r="CK244" s="99">
        <v>1720</v>
      </c>
      <c r="CL244" t="s">
        <v>574</v>
      </c>
      <c r="CM244" t="s">
        <v>574</v>
      </c>
      <c r="CN244" t="s">
        <v>574</v>
      </c>
      <c r="CO244" t="s">
        <v>574</v>
      </c>
      <c r="CP244" t="s">
        <v>574</v>
      </c>
      <c r="CQ244" t="s">
        <v>574</v>
      </c>
      <c r="CR244" t="s">
        <v>574</v>
      </c>
      <c r="CS244" t="s">
        <v>574</v>
      </c>
      <c r="CT244" t="s">
        <v>574</v>
      </c>
      <c r="CU244" t="s">
        <v>574</v>
      </c>
      <c r="CV244" t="s">
        <v>574</v>
      </c>
      <c r="CW244" t="s">
        <v>574</v>
      </c>
      <c r="CX244" t="s">
        <v>574</v>
      </c>
      <c r="CY244" t="s">
        <v>574</v>
      </c>
      <c r="CZ244" t="s">
        <v>574</v>
      </c>
      <c r="DA244" t="s">
        <v>574</v>
      </c>
      <c r="DB244" t="s">
        <v>574</v>
      </c>
      <c r="DC244" t="s">
        <v>574</v>
      </c>
      <c r="DD244">
        <v>0</v>
      </c>
      <c r="DE244" t="s">
        <v>970</v>
      </c>
      <c r="DF244">
        <v>0</v>
      </c>
      <c r="DG244" t="s">
        <v>970</v>
      </c>
      <c r="DH244">
        <v>0</v>
      </c>
      <c r="DI244" s="99">
        <v>0</v>
      </c>
      <c r="DJ244" s="99">
        <v>0</v>
      </c>
      <c r="DK244" s="99">
        <v>0</v>
      </c>
      <c r="DL244" s="99">
        <v>0</v>
      </c>
      <c r="DM244" s="99">
        <v>0</v>
      </c>
      <c r="DN244" s="99">
        <v>0</v>
      </c>
      <c r="DO244" s="99">
        <v>0</v>
      </c>
      <c r="DP244" s="99">
        <v>0</v>
      </c>
      <c r="DT244" s="100" t="s">
        <v>46</v>
      </c>
    </row>
    <row r="245" spans="1:124" x14ac:dyDescent="0.3">
      <c r="A245" s="92">
        <v>52020244</v>
      </c>
      <c r="B245">
        <v>2020244</v>
      </c>
      <c r="C245" t="s">
        <v>1903</v>
      </c>
      <c r="D245">
        <v>5590</v>
      </c>
      <c r="E245" t="s">
        <v>1904</v>
      </c>
      <c r="F245" t="s">
        <v>1905</v>
      </c>
      <c r="G245" t="s">
        <v>1906</v>
      </c>
      <c r="H245" t="s">
        <v>590</v>
      </c>
      <c r="I245" t="s">
        <v>954</v>
      </c>
      <c r="J245" t="s">
        <v>955</v>
      </c>
      <c r="K245">
        <v>1</v>
      </c>
      <c r="L245" t="s">
        <v>956</v>
      </c>
      <c r="M245" t="s">
        <v>957</v>
      </c>
      <c r="N245" t="s">
        <v>42</v>
      </c>
      <c r="O245" t="s">
        <v>566</v>
      </c>
      <c r="P245">
        <v>0</v>
      </c>
      <c r="Q245" t="s">
        <v>27</v>
      </c>
      <c r="R245" t="s">
        <v>45</v>
      </c>
      <c r="S245" s="93" t="s">
        <v>960</v>
      </c>
      <c r="T245" t="s">
        <v>961</v>
      </c>
      <c r="U245" s="93">
        <v>28914</v>
      </c>
      <c r="V245" t="s">
        <v>27</v>
      </c>
      <c r="W245" t="s">
        <v>45</v>
      </c>
      <c r="X245">
        <v>0</v>
      </c>
      <c r="Y245">
        <v>0</v>
      </c>
      <c r="Z245" s="93">
        <v>42747</v>
      </c>
      <c r="AA245">
        <v>1000</v>
      </c>
      <c r="AB245">
        <v>1000</v>
      </c>
      <c r="AC245">
        <v>0</v>
      </c>
      <c r="AD245" s="103">
        <v>2000</v>
      </c>
      <c r="AE245">
        <v>2000</v>
      </c>
      <c r="AF245">
        <v>0</v>
      </c>
      <c r="AG245">
        <v>2</v>
      </c>
      <c r="AH245">
        <v>2</v>
      </c>
      <c r="AI245">
        <v>1</v>
      </c>
      <c r="AJ245">
        <v>1</v>
      </c>
      <c r="AK245">
        <v>0</v>
      </c>
      <c r="AL245">
        <v>0</v>
      </c>
      <c r="AM245">
        <v>5</v>
      </c>
      <c r="AN245" s="97">
        <v>5720</v>
      </c>
      <c r="AO245" t="s">
        <v>40</v>
      </c>
      <c r="AP245" t="s">
        <v>28</v>
      </c>
      <c r="AQ245" t="s">
        <v>40</v>
      </c>
      <c r="AR245" s="101">
        <v>1100000</v>
      </c>
      <c r="AS245" t="s">
        <v>124</v>
      </c>
      <c r="AT245" t="s">
        <v>962</v>
      </c>
      <c r="AU245" t="s">
        <v>963</v>
      </c>
      <c r="AV245" t="s">
        <v>304</v>
      </c>
      <c r="AW245" t="s">
        <v>964</v>
      </c>
      <c r="AX245">
        <v>0</v>
      </c>
      <c r="AY245" t="s">
        <v>110</v>
      </c>
      <c r="AZ245" t="s">
        <v>1059</v>
      </c>
      <c r="BA245" t="s">
        <v>1098</v>
      </c>
      <c r="BB245" t="s">
        <v>1099</v>
      </c>
      <c r="BC245" t="s">
        <v>28</v>
      </c>
      <c r="BD245" t="s">
        <v>40</v>
      </c>
      <c r="BE245" t="s">
        <v>28</v>
      </c>
      <c r="BF245" t="s">
        <v>40</v>
      </c>
      <c r="BG245" t="s">
        <v>28</v>
      </c>
      <c r="BH245" t="s">
        <v>40</v>
      </c>
      <c r="BI245" t="s">
        <v>28</v>
      </c>
      <c r="BJ245">
        <v>999</v>
      </c>
      <c r="BK245" t="s">
        <v>28</v>
      </c>
      <c r="BL245" t="s">
        <v>40</v>
      </c>
      <c r="BM245" t="s">
        <v>28</v>
      </c>
      <c r="BN245" t="s">
        <v>40</v>
      </c>
      <c r="BO245" t="s">
        <v>964</v>
      </c>
      <c r="BP245" t="s">
        <v>967</v>
      </c>
      <c r="BQ245" t="s">
        <v>28</v>
      </c>
      <c r="BR245" t="s">
        <v>40</v>
      </c>
      <c r="BS245" t="s">
        <v>28</v>
      </c>
      <c r="BT245" t="s">
        <v>40</v>
      </c>
      <c r="BU245" t="s">
        <v>28</v>
      </c>
      <c r="BV245" t="s">
        <v>40</v>
      </c>
      <c r="BW245" t="s">
        <v>28</v>
      </c>
      <c r="BX245" t="s">
        <v>40</v>
      </c>
      <c r="BY245" t="s">
        <v>28</v>
      </c>
      <c r="BZ245" t="s">
        <v>40</v>
      </c>
      <c r="CA245" t="s">
        <v>198</v>
      </c>
      <c r="CB245" t="s">
        <v>37</v>
      </c>
      <c r="CC245">
        <v>862</v>
      </c>
      <c r="CD245" t="s">
        <v>30</v>
      </c>
      <c r="CE245" t="s">
        <v>968</v>
      </c>
      <c r="CF245">
        <v>0</v>
      </c>
      <c r="CG245" t="s">
        <v>99</v>
      </c>
      <c r="CH245">
        <v>1</v>
      </c>
      <c r="CI245" s="99">
        <v>2254.5500000000002</v>
      </c>
      <c r="CJ245" s="93">
        <v>42747</v>
      </c>
      <c r="CK245" s="99">
        <v>2254.5500000000002</v>
      </c>
      <c r="CL245" t="s">
        <v>574</v>
      </c>
      <c r="CM245" t="s">
        <v>574</v>
      </c>
      <c r="CN245" t="s">
        <v>574</v>
      </c>
      <c r="CO245" t="s">
        <v>574</v>
      </c>
      <c r="CP245" t="s">
        <v>574</v>
      </c>
      <c r="CQ245" t="s">
        <v>574</v>
      </c>
      <c r="CR245" t="s">
        <v>574</v>
      </c>
      <c r="CS245" t="s">
        <v>574</v>
      </c>
      <c r="CT245" t="s">
        <v>574</v>
      </c>
      <c r="CU245" t="s">
        <v>574</v>
      </c>
      <c r="CV245" t="s">
        <v>574</v>
      </c>
      <c r="CW245" t="s">
        <v>574</v>
      </c>
      <c r="CX245" t="s">
        <v>574</v>
      </c>
      <c r="CY245" t="s">
        <v>574</v>
      </c>
      <c r="CZ245" t="s">
        <v>574</v>
      </c>
      <c r="DA245" t="s">
        <v>574</v>
      </c>
      <c r="DB245" t="s">
        <v>574</v>
      </c>
      <c r="DC245" t="s">
        <v>574</v>
      </c>
      <c r="DD245">
        <v>0</v>
      </c>
      <c r="DE245" t="s">
        <v>970</v>
      </c>
      <c r="DF245">
        <v>0</v>
      </c>
      <c r="DG245" t="s">
        <v>970</v>
      </c>
      <c r="DH245">
        <v>0</v>
      </c>
      <c r="DI245" s="99">
        <v>0</v>
      </c>
      <c r="DJ245" s="99">
        <v>0</v>
      </c>
      <c r="DK245" s="99">
        <v>0</v>
      </c>
      <c r="DL245" s="99">
        <v>0</v>
      </c>
      <c r="DM245" s="99">
        <v>0</v>
      </c>
      <c r="DN245" s="99">
        <v>0</v>
      </c>
      <c r="DO245" s="99">
        <v>0</v>
      </c>
      <c r="DP245" s="99">
        <v>0</v>
      </c>
      <c r="DT245" s="100" t="s">
        <v>46</v>
      </c>
    </row>
    <row r="246" spans="1:124" x14ac:dyDescent="0.3">
      <c r="A246" s="92">
        <v>52020245</v>
      </c>
      <c r="B246">
        <v>2020245</v>
      </c>
      <c r="C246" t="s">
        <v>1907</v>
      </c>
      <c r="D246">
        <v>5619</v>
      </c>
      <c r="E246" t="s">
        <v>1908</v>
      </c>
      <c r="F246" t="s">
        <v>1909</v>
      </c>
      <c r="G246" t="s">
        <v>1910</v>
      </c>
      <c r="H246" t="s">
        <v>590</v>
      </c>
      <c r="I246" t="s">
        <v>954</v>
      </c>
      <c r="J246" t="s">
        <v>955</v>
      </c>
      <c r="K246">
        <v>1</v>
      </c>
      <c r="L246" t="s">
        <v>956</v>
      </c>
      <c r="M246" t="s">
        <v>957</v>
      </c>
      <c r="N246" t="s">
        <v>42</v>
      </c>
      <c r="O246" t="s">
        <v>566</v>
      </c>
      <c r="P246">
        <v>0</v>
      </c>
      <c r="Q246" t="s">
        <v>27</v>
      </c>
      <c r="R246" t="s">
        <v>45</v>
      </c>
      <c r="S246" s="93" t="s">
        <v>960</v>
      </c>
      <c r="T246" t="s">
        <v>961</v>
      </c>
      <c r="U246" s="93">
        <v>35802</v>
      </c>
      <c r="V246" t="s">
        <v>27</v>
      </c>
      <c r="W246" t="s">
        <v>45</v>
      </c>
      <c r="X246">
        <v>0</v>
      </c>
      <c r="Y246">
        <v>0</v>
      </c>
      <c r="Z246" s="93">
        <v>43504</v>
      </c>
      <c r="AA246">
        <v>1000</v>
      </c>
      <c r="AB246">
        <v>1000</v>
      </c>
      <c r="AC246">
        <v>0</v>
      </c>
      <c r="AD246" s="103">
        <v>3000</v>
      </c>
      <c r="AE246">
        <v>3000</v>
      </c>
      <c r="AF246">
        <v>0</v>
      </c>
      <c r="AG246">
        <v>1</v>
      </c>
      <c r="AH246">
        <v>1</v>
      </c>
      <c r="AI246">
        <v>2</v>
      </c>
      <c r="AJ246">
        <v>2</v>
      </c>
      <c r="AK246">
        <v>0</v>
      </c>
      <c r="AL246">
        <v>1</v>
      </c>
      <c r="AM246">
        <v>5</v>
      </c>
      <c r="AN246" s="97">
        <v>850</v>
      </c>
      <c r="AO246" t="s">
        <v>40</v>
      </c>
      <c r="AP246" t="s">
        <v>28</v>
      </c>
      <c r="AQ246" t="s">
        <v>40</v>
      </c>
      <c r="AR246" s="101">
        <v>2400000</v>
      </c>
      <c r="AS246" t="s">
        <v>124</v>
      </c>
      <c r="AT246" t="s">
        <v>962</v>
      </c>
      <c r="AU246" t="s">
        <v>963</v>
      </c>
      <c r="AV246" t="s">
        <v>304</v>
      </c>
      <c r="AW246" t="s">
        <v>964</v>
      </c>
      <c r="AX246">
        <v>0</v>
      </c>
      <c r="AY246" t="s">
        <v>788</v>
      </c>
      <c r="AZ246" t="s">
        <v>1064</v>
      </c>
      <c r="BA246" t="s">
        <v>1098</v>
      </c>
      <c r="BB246" t="s">
        <v>1099</v>
      </c>
      <c r="BC246" t="s">
        <v>28</v>
      </c>
      <c r="BD246" t="s">
        <v>40</v>
      </c>
      <c r="BE246" t="s">
        <v>28</v>
      </c>
      <c r="BF246" t="s">
        <v>40</v>
      </c>
      <c r="BG246" t="s">
        <v>28</v>
      </c>
      <c r="BH246" t="s">
        <v>40</v>
      </c>
      <c r="BI246" t="s">
        <v>28</v>
      </c>
      <c r="BJ246">
        <v>999</v>
      </c>
      <c r="BK246" t="s">
        <v>28</v>
      </c>
      <c r="BL246" t="s">
        <v>40</v>
      </c>
      <c r="BM246" t="s">
        <v>28</v>
      </c>
      <c r="BN246" t="s">
        <v>40</v>
      </c>
      <c r="BO246" t="s">
        <v>964</v>
      </c>
      <c r="BP246" t="s">
        <v>967</v>
      </c>
      <c r="BQ246" t="s">
        <v>28</v>
      </c>
      <c r="BR246" t="s">
        <v>40</v>
      </c>
      <c r="BS246" t="s">
        <v>28</v>
      </c>
      <c r="BT246" t="s">
        <v>40</v>
      </c>
      <c r="BU246" t="s">
        <v>28</v>
      </c>
      <c r="BV246" t="s">
        <v>40</v>
      </c>
      <c r="BW246" t="s">
        <v>28</v>
      </c>
      <c r="BX246" t="s">
        <v>40</v>
      </c>
      <c r="BY246" t="s">
        <v>28</v>
      </c>
      <c r="BZ246" t="s">
        <v>40</v>
      </c>
      <c r="CA246" t="s">
        <v>198</v>
      </c>
      <c r="CB246" t="s">
        <v>37</v>
      </c>
      <c r="CC246">
        <v>877</v>
      </c>
      <c r="CD246" t="s">
        <v>30</v>
      </c>
      <c r="CE246" t="s">
        <v>968</v>
      </c>
      <c r="CF246">
        <v>0</v>
      </c>
      <c r="CG246" t="s">
        <v>99</v>
      </c>
      <c r="CH246">
        <v>1</v>
      </c>
      <c r="CI246" s="99">
        <v>530</v>
      </c>
      <c r="CJ246" s="93">
        <v>43504</v>
      </c>
      <c r="CK246" s="99">
        <v>530</v>
      </c>
      <c r="CL246" t="s">
        <v>574</v>
      </c>
      <c r="CM246" t="s">
        <v>574</v>
      </c>
      <c r="CN246" t="s">
        <v>574</v>
      </c>
      <c r="CO246" t="s">
        <v>574</v>
      </c>
      <c r="CP246" t="s">
        <v>574</v>
      </c>
      <c r="CQ246" t="s">
        <v>574</v>
      </c>
      <c r="CR246" t="s">
        <v>574</v>
      </c>
      <c r="CS246" t="s">
        <v>574</v>
      </c>
      <c r="CT246" t="s">
        <v>574</v>
      </c>
      <c r="CU246" t="s">
        <v>574</v>
      </c>
      <c r="CV246" t="s">
        <v>828</v>
      </c>
      <c r="CW246" t="s">
        <v>928</v>
      </c>
      <c r="CX246" t="s">
        <v>574</v>
      </c>
      <c r="CY246" t="s">
        <v>574</v>
      </c>
      <c r="CZ246" t="s">
        <v>574</v>
      </c>
      <c r="DA246" t="s">
        <v>574</v>
      </c>
      <c r="DB246" t="s">
        <v>574</v>
      </c>
      <c r="DC246" t="s">
        <v>574</v>
      </c>
      <c r="DD246">
        <v>0</v>
      </c>
      <c r="DE246" t="s">
        <v>970</v>
      </c>
      <c r="DF246">
        <v>0</v>
      </c>
      <c r="DG246" t="s">
        <v>970</v>
      </c>
      <c r="DH246">
        <v>0</v>
      </c>
      <c r="DI246" s="99">
        <v>0</v>
      </c>
      <c r="DJ246" s="99">
        <v>0</v>
      </c>
      <c r="DK246" s="99">
        <v>0</v>
      </c>
      <c r="DL246" s="99">
        <v>0</v>
      </c>
      <c r="DM246" s="99">
        <v>0</v>
      </c>
      <c r="DN246" s="99">
        <v>100</v>
      </c>
      <c r="DO246" s="99">
        <v>0</v>
      </c>
      <c r="DP246" s="99">
        <v>0</v>
      </c>
      <c r="DT246" s="100" t="s">
        <v>46</v>
      </c>
    </row>
    <row r="247" spans="1:124" x14ac:dyDescent="0.3">
      <c r="A247" s="92">
        <v>52020246</v>
      </c>
      <c r="B247">
        <v>2020246</v>
      </c>
      <c r="C247" t="s">
        <v>1911</v>
      </c>
      <c r="D247">
        <v>5630</v>
      </c>
      <c r="E247" t="s">
        <v>1912</v>
      </c>
      <c r="F247" t="s">
        <v>1913</v>
      </c>
      <c r="G247" t="s">
        <v>1914</v>
      </c>
      <c r="H247" t="s">
        <v>590</v>
      </c>
      <c r="I247" t="s">
        <v>954</v>
      </c>
      <c r="J247" t="s">
        <v>955</v>
      </c>
      <c r="K247">
        <v>1</v>
      </c>
      <c r="L247" t="s">
        <v>956</v>
      </c>
      <c r="M247" t="s">
        <v>957</v>
      </c>
      <c r="N247" t="s">
        <v>42</v>
      </c>
      <c r="O247" t="s">
        <v>566</v>
      </c>
      <c r="P247">
        <v>0</v>
      </c>
      <c r="Q247" t="s">
        <v>27</v>
      </c>
      <c r="R247" t="s">
        <v>45</v>
      </c>
      <c r="S247" s="93" t="s">
        <v>960</v>
      </c>
      <c r="T247" t="s">
        <v>961</v>
      </c>
      <c r="U247" s="93">
        <v>23607</v>
      </c>
      <c r="V247" t="s">
        <v>25</v>
      </c>
      <c r="W247" t="s">
        <v>46</v>
      </c>
      <c r="X247">
        <v>0</v>
      </c>
      <c r="Y247">
        <v>0</v>
      </c>
      <c r="Z247" s="93">
        <v>44218</v>
      </c>
      <c r="AA247">
        <v>1000</v>
      </c>
      <c r="AB247">
        <v>1000</v>
      </c>
      <c r="AC247">
        <v>0</v>
      </c>
      <c r="AD247" s="103" t="s">
        <v>27</v>
      </c>
      <c r="AE247">
        <v>0</v>
      </c>
      <c r="AF247">
        <v>0</v>
      </c>
      <c r="AG247">
        <v>1</v>
      </c>
      <c r="AH247">
        <v>1</v>
      </c>
      <c r="AI247">
        <v>0</v>
      </c>
      <c r="AJ247">
        <v>0</v>
      </c>
      <c r="AK247">
        <v>0</v>
      </c>
      <c r="AL247">
        <v>2</v>
      </c>
      <c r="AM247">
        <v>5</v>
      </c>
      <c r="AN247" s="97">
        <v>5264</v>
      </c>
      <c r="AO247" t="s">
        <v>40</v>
      </c>
      <c r="AP247" t="s">
        <v>28</v>
      </c>
      <c r="AQ247" t="s">
        <v>40</v>
      </c>
      <c r="AR247" s="101">
        <v>1400000</v>
      </c>
      <c r="AS247" t="s">
        <v>662</v>
      </c>
      <c r="AT247" t="s">
        <v>1018</v>
      </c>
      <c r="AU247" t="s">
        <v>963</v>
      </c>
      <c r="AV247" t="s">
        <v>304</v>
      </c>
      <c r="AW247" t="s">
        <v>964</v>
      </c>
      <c r="AX247">
        <v>0</v>
      </c>
      <c r="AY247" t="s">
        <v>117</v>
      </c>
      <c r="AZ247" t="s">
        <v>1007</v>
      </c>
      <c r="BA247" t="s">
        <v>965</v>
      </c>
      <c r="BB247" t="s">
        <v>966</v>
      </c>
      <c r="BC247" t="s">
        <v>28</v>
      </c>
      <c r="BD247" t="s">
        <v>40</v>
      </c>
      <c r="BE247" t="s">
        <v>28</v>
      </c>
      <c r="BF247" t="s">
        <v>40</v>
      </c>
      <c r="BG247" t="s">
        <v>28</v>
      </c>
      <c r="BH247" t="s">
        <v>40</v>
      </c>
      <c r="BI247" t="s">
        <v>28</v>
      </c>
      <c r="BJ247">
        <v>999</v>
      </c>
      <c r="BK247" t="s">
        <v>28</v>
      </c>
      <c r="BL247" t="s">
        <v>40</v>
      </c>
      <c r="BM247" t="s">
        <v>28</v>
      </c>
      <c r="BN247" t="s">
        <v>40</v>
      </c>
      <c r="BO247" t="s">
        <v>964</v>
      </c>
      <c r="BP247" t="s">
        <v>967</v>
      </c>
      <c r="BQ247" t="s">
        <v>28</v>
      </c>
      <c r="BR247" t="s">
        <v>40</v>
      </c>
      <c r="BS247" t="s">
        <v>28</v>
      </c>
      <c r="BT247" t="s">
        <v>40</v>
      </c>
      <c r="BU247" t="s">
        <v>28</v>
      </c>
      <c r="BV247" t="s">
        <v>40</v>
      </c>
      <c r="BW247" t="s">
        <v>28</v>
      </c>
      <c r="BX247" t="s">
        <v>40</v>
      </c>
      <c r="BY247" t="s">
        <v>28</v>
      </c>
      <c r="BZ247" t="s">
        <v>40</v>
      </c>
      <c r="CA247" t="s">
        <v>198</v>
      </c>
      <c r="CB247" t="s">
        <v>37</v>
      </c>
      <c r="CC247">
        <v>881</v>
      </c>
      <c r="CD247" t="s">
        <v>30</v>
      </c>
      <c r="CE247" t="s">
        <v>968</v>
      </c>
      <c r="CF247">
        <v>0</v>
      </c>
      <c r="CG247" t="s">
        <v>99</v>
      </c>
      <c r="CH247">
        <v>1</v>
      </c>
      <c r="CI247" s="99">
        <v>2499.09</v>
      </c>
      <c r="CJ247" s="93">
        <v>44218</v>
      </c>
      <c r="CK247" s="99">
        <v>2499.09</v>
      </c>
      <c r="CL247" t="s">
        <v>574</v>
      </c>
      <c r="CM247" t="s">
        <v>574</v>
      </c>
      <c r="CN247" t="s">
        <v>574</v>
      </c>
      <c r="CO247" t="s">
        <v>574</v>
      </c>
      <c r="CP247" t="s">
        <v>574</v>
      </c>
      <c r="CQ247" t="s">
        <v>574</v>
      </c>
      <c r="CR247" t="s">
        <v>574</v>
      </c>
      <c r="CS247" t="s">
        <v>574</v>
      </c>
      <c r="CT247" t="s">
        <v>574</v>
      </c>
      <c r="CU247" t="s">
        <v>574</v>
      </c>
      <c r="CV247" t="s">
        <v>574</v>
      </c>
      <c r="CW247" t="s">
        <v>574</v>
      </c>
      <c r="CX247" t="s">
        <v>574</v>
      </c>
      <c r="CY247" t="s">
        <v>574</v>
      </c>
      <c r="CZ247" t="s">
        <v>574</v>
      </c>
      <c r="DA247" t="s">
        <v>574</v>
      </c>
      <c r="DB247" t="s">
        <v>574</v>
      </c>
      <c r="DC247" t="s">
        <v>574</v>
      </c>
      <c r="DD247">
        <v>0</v>
      </c>
      <c r="DE247" t="s">
        <v>970</v>
      </c>
      <c r="DF247">
        <v>0</v>
      </c>
      <c r="DG247" t="s">
        <v>970</v>
      </c>
      <c r="DH247">
        <v>0</v>
      </c>
      <c r="DI247" s="99">
        <v>0</v>
      </c>
      <c r="DJ247" s="99">
        <v>0</v>
      </c>
      <c r="DK247" s="99">
        <v>0</v>
      </c>
      <c r="DL247" s="99">
        <v>0</v>
      </c>
      <c r="DM247" s="99">
        <v>0</v>
      </c>
      <c r="DN247" s="99">
        <v>0</v>
      </c>
      <c r="DO247" s="99">
        <v>0</v>
      </c>
      <c r="DP247" s="99">
        <v>0</v>
      </c>
      <c r="DT247" s="100" t="s">
        <v>46</v>
      </c>
    </row>
    <row r="248" spans="1:124" x14ac:dyDescent="0.3">
      <c r="A248" s="92">
        <v>52020247</v>
      </c>
      <c r="B248">
        <v>2020247</v>
      </c>
      <c r="C248" t="s">
        <v>1915</v>
      </c>
      <c r="D248">
        <v>5587</v>
      </c>
      <c r="E248" t="s">
        <v>1916</v>
      </c>
      <c r="F248" t="s">
        <v>1917</v>
      </c>
      <c r="G248" t="s">
        <v>1918</v>
      </c>
      <c r="H248" t="s">
        <v>590</v>
      </c>
      <c r="I248" t="s">
        <v>954</v>
      </c>
      <c r="J248" t="s">
        <v>955</v>
      </c>
      <c r="K248">
        <v>1</v>
      </c>
      <c r="L248" t="s">
        <v>956</v>
      </c>
      <c r="M248" t="s">
        <v>957</v>
      </c>
      <c r="N248" t="s">
        <v>958</v>
      </c>
      <c r="O248" t="s">
        <v>959</v>
      </c>
      <c r="P248">
        <v>0</v>
      </c>
      <c r="Q248" t="s">
        <v>27</v>
      </c>
      <c r="R248" t="s">
        <v>45</v>
      </c>
      <c r="S248" s="93" t="s">
        <v>960</v>
      </c>
      <c r="T248" t="s">
        <v>961</v>
      </c>
      <c r="U248" s="93">
        <v>31906</v>
      </c>
      <c r="V248" t="s">
        <v>27</v>
      </c>
      <c r="W248" t="s">
        <v>45</v>
      </c>
      <c r="X248">
        <v>0</v>
      </c>
      <c r="Y248">
        <v>0</v>
      </c>
      <c r="Z248" s="93">
        <v>43898</v>
      </c>
      <c r="AA248">
        <v>1000</v>
      </c>
      <c r="AB248">
        <v>1000</v>
      </c>
      <c r="AC248">
        <v>0</v>
      </c>
      <c r="AD248" s="103" t="s">
        <v>27</v>
      </c>
      <c r="AE248">
        <v>0</v>
      </c>
      <c r="AF248">
        <v>0</v>
      </c>
      <c r="AG248">
        <v>0</v>
      </c>
      <c r="AH248">
        <v>0</v>
      </c>
      <c r="AI248">
        <v>0</v>
      </c>
      <c r="AJ248">
        <v>0</v>
      </c>
      <c r="AK248">
        <v>0</v>
      </c>
      <c r="AL248">
        <v>0</v>
      </c>
      <c r="AM248">
        <v>5</v>
      </c>
      <c r="AN248" s="97">
        <v>6120</v>
      </c>
      <c r="AO248" t="s">
        <v>40</v>
      </c>
      <c r="AP248" t="s">
        <v>28</v>
      </c>
      <c r="AQ248" t="s">
        <v>40</v>
      </c>
      <c r="AR248" s="101">
        <v>1400000</v>
      </c>
      <c r="AS248" t="s">
        <v>122</v>
      </c>
      <c r="AT248" t="s">
        <v>50</v>
      </c>
      <c r="AU248" t="s">
        <v>963</v>
      </c>
      <c r="AV248" t="s">
        <v>304</v>
      </c>
      <c r="AW248" t="s">
        <v>964</v>
      </c>
      <c r="AX248">
        <v>0</v>
      </c>
      <c r="AY248" t="s">
        <v>124</v>
      </c>
      <c r="AZ248" t="s">
        <v>962</v>
      </c>
      <c r="BA248" t="s">
        <v>965</v>
      </c>
      <c r="BB248" t="s">
        <v>966</v>
      </c>
      <c r="BC248" t="s">
        <v>28</v>
      </c>
      <c r="BD248" t="s">
        <v>40</v>
      </c>
      <c r="BE248" t="s">
        <v>28</v>
      </c>
      <c r="BF248" t="s">
        <v>40</v>
      </c>
      <c r="BG248" t="s">
        <v>28</v>
      </c>
      <c r="BH248" t="s">
        <v>40</v>
      </c>
      <c r="BI248" t="s">
        <v>28</v>
      </c>
      <c r="BJ248">
        <v>999</v>
      </c>
      <c r="BK248" t="s">
        <v>28</v>
      </c>
      <c r="BL248" t="s">
        <v>40</v>
      </c>
      <c r="BM248" t="s">
        <v>28</v>
      </c>
      <c r="BN248" t="s">
        <v>40</v>
      </c>
      <c r="BO248" t="s">
        <v>964</v>
      </c>
      <c r="BP248" t="s">
        <v>967</v>
      </c>
      <c r="BQ248" t="s">
        <v>28</v>
      </c>
      <c r="BR248" t="s">
        <v>40</v>
      </c>
      <c r="BS248" t="s">
        <v>28</v>
      </c>
      <c r="BT248" t="s">
        <v>40</v>
      </c>
      <c r="BU248" t="s">
        <v>28</v>
      </c>
      <c r="BV248" t="s">
        <v>40</v>
      </c>
      <c r="BW248" t="s">
        <v>28</v>
      </c>
      <c r="BX248" t="s">
        <v>40</v>
      </c>
      <c r="BY248" t="s">
        <v>28</v>
      </c>
      <c r="BZ248" t="s">
        <v>40</v>
      </c>
      <c r="CA248" t="s">
        <v>198</v>
      </c>
      <c r="CB248" t="s">
        <v>37</v>
      </c>
      <c r="CC248">
        <v>867</v>
      </c>
      <c r="CD248" t="s">
        <v>30</v>
      </c>
      <c r="CE248" t="s">
        <v>968</v>
      </c>
      <c r="CF248">
        <v>0</v>
      </c>
      <c r="CG248" t="s">
        <v>99</v>
      </c>
      <c r="CH248">
        <v>1</v>
      </c>
      <c r="CI248" s="99">
        <v>492.73</v>
      </c>
      <c r="CJ248" s="93">
        <v>43898</v>
      </c>
      <c r="CK248" s="99">
        <v>492.73</v>
      </c>
      <c r="CL248" t="s">
        <v>574</v>
      </c>
      <c r="CM248" t="s">
        <v>574</v>
      </c>
      <c r="CN248" t="s">
        <v>574</v>
      </c>
      <c r="CO248" t="s">
        <v>574</v>
      </c>
      <c r="CP248" t="s">
        <v>574</v>
      </c>
      <c r="CQ248" t="s">
        <v>574</v>
      </c>
      <c r="CR248" t="s">
        <v>574</v>
      </c>
      <c r="CS248" t="s">
        <v>574</v>
      </c>
      <c r="CT248" t="s">
        <v>574</v>
      </c>
      <c r="CU248" t="s">
        <v>574</v>
      </c>
      <c r="CV248" t="s">
        <v>574</v>
      </c>
      <c r="CW248" t="s">
        <v>574</v>
      </c>
      <c r="CX248" t="s">
        <v>574</v>
      </c>
      <c r="CY248" t="s">
        <v>574</v>
      </c>
      <c r="CZ248" t="s">
        <v>574</v>
      </c>
      <c r="DA248" t="s">
        <v>574</v>
      </c>
      <c r="DB248" t="s">
        <v>574</v>
      </c>
      <c r="DC248" t="s">
        <v>574</v>
      </c>
      <c r="DD248">
        <v>0</v>
      </c>
      <c r="DE248" t="s">
        <v>970</v>
      </c>
      <c r="DF248">
        <v>0</v>
      </c>
      <c r="DG248" t="s">
        <v>970</v>
      </c>
      <c r="DH248">
        <v>0</v>
      </c>
      <c r="DI248" s="99">
        <v>0</v>
      </c>
      <c r="DJ248" s="99">
        <v>0</v>
      </c>
      <c r="DK248" s="99">
        <v>0</v>
      </c>
      <c r="DL248" s="99">
        <v>0</v>
      </c>
      <c r="DM248" s="99">
        <v>0</v>
      </c>
      <c r="DN248" s="99">
        <v>0</v>
      </c>
      <c r="DO248" s="99">
        <v>0</v>
      </c>
      <c r="DP248" s="99">
        <v>0</v>
      </c>
      <c r="DT248" s="100" t="s">
        <v>46</v>
      </c>
    </row>
    <row r="249" spans="1:124" x14ac:dyDescent="0.3">
      <c r="A249" s="92">
        <v>52020248</v>
      </c>
      <c r="B249">
        <v>2020248</v>
      </c>
      <c r="C249" t="s">
        <v>1919</v>
      </c>
      <c r="D249">
        <v>5604</v>
      </c>
      <c r="E249" t="s">
        <v>1920</v>
      </c>
      <c r="F249" t="s">
        <v>1921</v>
      </c>
      <c r="G249" t="s">
        <v>1922</v>
      </c>
      <c r="H249" t="s">
        <v>590</v>
      </c>
      <c r="I249" t="s">
        <v>954</v>
      </c>
      <c r="J249" t="s">
        <v>955</v>
      </c>
      <c r="K249">
        <v>1</v>
      </c>
      <c r="L249" t="s">
        <v>956</v>
      </c>
      <c r="M249" t="s">
        <v>957</v>
      </c>
      <c r="N249" t="s">
        <v>958</v>
      </c>
      <c r="O249" t="s">
        <v>959</v>
      </c>
      <c r="P249">
        <v>0</v>
      </c>
      <c r="Q249" t="s">
        <v>27</v>
      </c>
      <c r="R249" t="s">
        <v>45</v>
      </c>
      <c r="S249" s="93" t="s">
        <v>960</v>
      </c>
      <c r="T249" t="s">
        <v>961</v>
      </c>
      <c r="U249" s="93">
        <v>36005</v>
      </c>
      <c r="V249" t="s">
        <v>27</v>
      </c>
      <c r="W249" t="s">
        <v>45</v>
      </c>
      <c r="X249">
        <v>0</v>
      </c>
      <c r="Y249">
        <v>0</v>
      </c>
      <c r="Z249" s="93">
        <v>44762</v>
      </c>
      <c r="AA249" t="s">
        <v>975</v>
      </c>
      <c r="AB249">
        <v>0</v>
      </c>
      <c r="AC249">
        <v>0</v>
      </c>
      <c r="AD249" s="103">
        <v>15000</v>
      </c>
      <c r="AE249">
        <v>15000</v>
      </c>
      <c r="AF249">
        <v>0</v>
      </c>
      <c r="AG249">
        <v>2</v>
      </c>
      <c r="AH249">
        <v>2</v>
      </c>
      <c r="AI249">
        <v>0</v>
      </c>
      <c r="AJ249">
        <v>0</v>
      </c>
      <c r="AK249">
        <v>0</v>
      </c>
      <c r="AL249">
        <v>1</v>
      </c>
      <c r="AM249">
        <v>5</v>
      </c>
      <c r="AN249" s="97">
        <v>470</v>
      </c>
      <c r="AO249" t="s">
        <v>40</v>
      </c>
      <c r="AP249" t="s">
        <v>28</v>
      </c>
      <c r="AQ249" t="s">
        <v>40</v>
      </c>
      <c r="AR249" s="101">
        <v>1000000</v>
      </c>
      <c r="AS249" t="s">
        <v>664</v>
      </c>
      <c r="AT249" t="s">
        <v>1027</v>
      </c>
      <c r="AU249" t="s">
        <v>963</v>
      </c>
      <c r="AV249" t="s">
        <v>304</v>
      </c>
      <c r="AW249" t="s">
        <v>964</v>
      </c>
      <c r="AX249">
        <v>0</v>
      </c>
      <c r="AY249" t="s">
        <v>124</v>
      </c>
      <c r="AZ249" t="s">
        <v>962</v>
      </c>
      <c r="BA249" t="s">
        <v>965</v>
      </c>
      <c r="BB249" t="s">
        <v>966</v>
      </c>
      <c r="BC249" t="s">
        <v>28</v>
      </c>
      <c r="BD249" t="s">
        <v>40</v>
      </c>
      <c r="BE249" t="s">
        <v>28</v>
      </c>
      <c r="BF249" t="s">
        <v>40</v>
      </c>
      <c r="BG249" t="s">
        <v>28</v>
      </c>
      <c r="BH249" t="s">
        <v>40</v>
      </c>
      <c r="BI249" t="s">
        <v>28</v>
      </c>
      <c r="BJ249">
        <v>999</v>
      </c>
      <c r="BK249" t="s">
        <v>28</v>
      </c>
      <c r="BL249" t="s">
        <v>40</v>
      </c>
      <c r="BM249" t="s">
        <v>28</v>
      </c>
      <c r="BN249" t="s">
        <v>40</v>
      </c>
      <c r="BO249" t="s">
        <v>964</v>
      </c>
      <c r="BP249" t="s">
        <v>967</v>
      </c>
      <c r="BQ249" t="s">
        <v>28</v>
      </c>
      <c r="BR249" t="s">
        <v>40</v>
      </c>
      <c r="BS249" t="s">
        <v>28</v>
      </c>
      <c r="BT249" t="s">
        <v>40</v>
      </c>
      <c r="BU249" t="s">
        <v>28</v>
      </c>
      <c r="BV249" t="s">
        <v>40</v>
      </c>
      <c r="BW249" t="s">
        <v>28</v>
      </c>
      <c r="BX249" t="s">
        <v>40</v>
      </c>
      <c r="BY249" t="s">
        <v>28</v>
      </c>
      <c r="BZ249" t="s">
        <v>40</v>
      </c>
      <c r="CA249" t="s">
        <v>198</v>
      </c>
      <c r="CB249" t="s">
        <v>37</v>
      </c>
      <c r="CC249">
        <v>844</v>
      </c>
      <c r="CD249" t="s">
        <v>30</v>
      </c>
      <c r="CE249" t="s">
        <v>968</v>
      </c>
      <c r="CF249">
        <v>0</v>
      </c>
      <c r="CG249" t="s">
        <v>99</v>
      </c>
      <c r="CH249">
        <v>1</v>
      </c>
      <c r="CI249" s="99">
        <v>803.64</v>
      </c>
      <c r="CJ249" s="93">
        <v>44762</v>
      </c>
      <c r="CK249" s="99">
        <v>803.64</v>
      </c>
      <c r="CL249" t="s">
        <v>574</v>
      </c>
      <c r="CM249" t="s">
        <v>574</v>
      </c>
      <c r="CN249" t="s">
        <v>574</v>
      </c>
      <c r="CO249" t="s">
        <v>574</v>
      </c>
      <c r="CP249" t="s">
        <v>574</v>
      </c>
      <c r="CQ249" t="s">
        <v>574</v>
      </c>
      <c r="CR249" t="s">
        <v>574</v>
      </c>
      <c r="CS249" t="s">
        <v>574</v>
      </c>
      <c r="CT249" t="s">
        <v>574</v>
      </c>
      <c r="CU249" t="s">
        <v>574</v>
      </c>
      <c r="CV249" t="s">
        <v>574</v>
      </c>
      <c r="CW249" t="s">
        <v>574</v>
      </c>
      <c r="CX249" t="s">
        <v>574</v>
      </c>
      <c r="CY249" t="s">
        <v>574</v>
      </c>
      <c r="CZ249" t="s">
        <v>574</v>
      </c>
      <c r="DA249" t="s">
        <v>574</v>
      </c>
      <c r="DB249" t="s">
        <v>574</v>
      </c>
      <c r="DC249" t="s">
        <v>574</v>
      </c>
      <c r="DD249">
        <v>0</v>
      </c>
      <c r="DE249" t="s">
        <v>970</v>
      </c>
      <c r="DF249">
        <v>0</v>
      </c>
      <c r="DG249" t="s">
        <v>970</v>
      </c>
      <c r="DH249">
        <v>0</v>
      </c>
      <c r="DI249" s="99">
        <v>0</v>
      </c>
      <c r="DJ249" s="99">
        <v>0</v>
      </c>
      <c r="DK249" s="99">
        <v>0</v>
      </c>
      <c r="DL249" s="99">
        <v>0</v>
      </c>
      <c r="DM249" s="99">
        <v>0</v>
      </c>
      <c r="DN249" s="99">
        <v>0</v>
      </c>
      <c r="DO249" s="99">
        <v>0</v>
      </c>
      <c r="DP249" s="99">
        <v>0</v>
      </c>
      <c r="DT249" s="100" t="s">
        <v>46</v>
      </c>
    </row>
    <row r="250" spans="1:124" x14ac:dyDescent="0.3">
      <c r="A250" s="92">
        <v>52020249</v>
      </c>
      <c r="B250">
        <v>2020249</v>
      </c>
      <c r="C250" t="s">
        <v>1923</v>
      </c>
      <c r="D250">
        <v>5549</v>
      </c>
      <c r="E250" t="s">
        <v>1924</v>
      </c>
      <c r="F250" t="s">
        <v>1925</v>
      </c>
      <c r="G250" t="s">
        <v>1926</v>
      </c>
      <c r="H250" t="s">
        <v>590</v>
      </c>
      <c r="I250" t="s">
        <v>954</v>
      </c>
      <c r="J250" t="s">
        <v>955</v>
      </c>
      <c r="K250">
        <v>1</v>
      </c>
      <c r="L250" t="s">
        <v>956</v>
      </c>
      <c r="M250" t="s">
        <v>957</v>
      </c>
      <c r="N250" t="s">
        <v>958</v>
      </c>
      <c r="O250" t="s">
        <v>959</v>
      </c>
      <c r="P250">
        <v>0</v>
      </c>
      <c r="Q250" t="s">
        <v>27</v>
      </c>
      <c r="R250" t="s">
        <v>45</v>
      </c>
      <c r="S250" s="93" t="s">
        <v>960</v>
      </c>
      <c r="T250" t="s">
        <v>961</v>
      </c>
      <c r="U250" s="93">
        <v>35144</v>
      </c>
      <c r="V250" t="s">
        <v>27</v>
      </c>
      <c r="W250" t="s">
        <v>45</v>
      </c>
      <c r="X250">
        <v>0</v>
      </c>
      <c r="Y250">
        <v>0</v>
      </c>
      <c r="Z250" s="93">
        <v>44674</v>
      </c>
      <c r="AA250" t="s">
        <v>975</v>
      </c>
      <c r="AB250">
        <v>0</v>
      </c>
      <c r="AC250">
        <v>0</v>
      </c>
      <c r="AD250" s="103">
        <v>20000</v>
      </c>
      <c r="AE250">
        <v>20000</v>
      </c>
      <c r="AF250">
        <v>0</v>
      </c>
      <c r="AG250">
        <v>0</v>
      </c>
      <c r="AH250">
        <v>0</v>
      </c>
      <c r="AI250">
        <v>1</v>
      </c>
      <c r="AJ250">
        <v>1</v>
      </c>
      <c r="AK250">
        <v>0</v>
      </c>
      <c r="AL250">
        <v>1</v>
      </c>
      <c r="AM250">
        <v>5</v>
      </c>
      <c r="AN250" s="97">
        <v>453</v>
      </c>
      <c r="AO250" t="s">
        <v>40</v>
      </c>
      <c r="AP250" t="s">
        <v>28</v>
      </c>
      <c r="AQ250" t="s">
        <v>40</v>
      </c>
      <c r="AR250" s="101">
        <v>1600000</v>
      </c>
      <c r="AS250" t="s">
        <v>124</v>
      </c>
      <c r="AT250" t="s">
        <v>962</v>
      </c>
      <c r="AU250" t="s">
        <v>963</v>
      </c>
      <c r="AV250" t="s">
        <v>304</v>
      </c>
      <c r="AW250" t="s">
        <v>964</v>
      </c>
      <c r="AX250">
        <v>0</v>
      </c>
      <c r="AY250" t="s">
        <v>124</v>
      </c>
      <c r="AZ250" t="s">
        <v>962</v>
      </c>
      <c r="BA250" t="s">
        <v>965</v>
      </c>
      <c r="BB250" t="s">
        <v>966</v>
      </c>
      <c r="BC250" t="s">
        <v>28</v>
      </c>
      <c r="BD250" t="s">
        <v>40</v>
      </c>
      <c r="BE250" t="s">
        <v>28</v>
      </c>
      <c r="BF250" t="s">
        <v>40</v>
      </c>
      <c r="BG250" t="s">
        <v>28</v>
      </c>
      <c r="BH250" t="s">
        <v>40</v>
      </c>
      <c r="BI250" t="s">
        <v>28</v>
      </c>
      <c r="BJ250">
        <v>999</v>
      </c>
      <c r="BK250" t="s">
        <v>28</v>
      </c>
      <c r="BL250" t="s">
        <v>40</v>
      </c>
      <c r="BM250" t="s">
        <v>28</v>
      </c>
      <c r="BN250" t="s">
        <v>40</v>
      </c>
      <c r="BO250" t="s">
        <v>964</v>
      </c>
      <c r="BP250" t="s">
        <v>967</v>
      </c>
      <c r="BQ250" t="s">
        <v>28</v>
      </c>
      <c r="BR250" t="s">
        <v>40</v>
      </c>
      <c r="BS250" t="s">
        <v>28</v>
      </c>
      <c r="BT250" t="s">
        <v>40</v>
      </c>
      <c r="BU250" t="s">
        <v>28</v>
      </c>
      <c r="BV250" t="s">
        <v>40</v>
      </c>
      <c r="BW250" t="s">
        <v>28</v>
      </c>
      <c r="BX250" t="s">
        <v>40</v>
      </c>
      <c r="BY250" t="s">
        <v>28</v>
      </c>
      <c r="BZ250" t="s">
        <v>40</v>
      </c>
      <c r="CA250" t="s">
        <v>198</v>
      </c>
      <c r="CB250" t="s">
        <v>37</v>
      </c>
      <c r="CC250">
        <v>838</v>
      </c>
      <c r="CD250" t="s">
        <v>30</v>
      </c>
      <c r="CE250" t="s">
        <v>968</v>
      </c>
      <c r="CF250">
        <v>0</v>
      </c>
      <c r="CG250" t="s">
        <v>99</v>
      </c>
      <c r="CH250">
        <v>1</v>
      </c>
      <c r="CI250" s="99">
        <v>1112.73</v>
      </c>
      <c r="CJ250" s="93">
        <v>44674</v>
      </c>
      <c r="CK250" s="99">
        <v>1112.73</v>
      </c>
      <c r="CL250" t="s">
        <v>574</v>
      </c>
      <c r="CM250" t="s">
        <v>574</v>
      </c>
      <c r="CN250" t="s">
        <v>574</v>
      </c>
      <c r="CO250" t="s">
        <v>574</v>
      </c>
      <c r="CP250" t="s">
        <v>574</v>
      </c>
      <c r="CQ250" t="s">
        <v>574</v>
      </c>
      <c r="CR250" t="s">
        <v>574</v>
      </c>
      <c r="CS250" t="s">
        <v>574</v>
      </c>
      <c r="CT250" t="s">
        <v>574</v>
      </c>
      <c r="CU250" t="s">
        <v>574</v>
      </c>
      <c r="CV250" t="s">
        <v>574</v>
      </c>
      <c r="CW250" t="s">
        <v>574</v>
      </c>
      <c r="CX250" t="s">
        <v>574</v>
      </c>
      <c r="CY250" t="s">
        <v>574</v>
      </c>
      <c r="CZ250" t="s">
        <v>574</v>
      </c>
      <c r="DA250" t="s">
        <v>574</v>
      </c>
      <c r="DB250" t="s">
        <v>574</v>
      </c>
      <c r="DC250" t="s">
        <v>574</v>
      </c>
      <c r="DD250">
        <v>0</v>
      </c>
      <c r="DE250" t="s">
        <v>970</v>
      </c>
      <c r="DF250">
        <v>0</v>
      </c>
      <c r="DG250" t="s">
        <v>970</v>
      </c>
      <c r="DH250">
        <v>0</v>
      </c>
      <c r="DI250" s="99">
        <v>0</v>
      </c>
      <c r="DJ250" s="99">
        <v>0</v>
      </c>
      <c r="DK250" s="99">
        <v>0</v>
      </c>
      <c r="DL250" s="99">
        <v>0</v>
      </c>
      <c r="DM250" s="99">
        <v>0</v>
      </c>
      <c r="DN250" s="99">
        <v>0</v>
      </c>
      <c r="DO250" s="99">
        <v>0</v>
      </c>
      <c r="DP250" s="99">
        <v>0</v>
      </c>
      <c r="DT250" s="100" t="s">
        <v>46</v>
      </c>
    </row>
    <row r="251" spans="1:124" x14ac:dyDescent="0.3">
      <c r="A251" s="92">
        <v>52020250</v>
      </c>
      <c r="B251">
        <v>2020250</v>
      </c>
      <c r="C251" t="s">
        <v>1927</v>
      </c>
      <c r="D251">
        <v>5591</v>
      </c>
      <c r="E251" t="s">
        <v>1928</v>
      </c>
      <c r="F251" t="s">
        <v>1929</v>
      </c>
      <c r="G251" t="s">
        <v>1930</v>
      </c>
      <c r="H251" t="s">
        <v>590</v>
      </c>
      <c r="I251" t="s">
        <v>954</v>
      </c>
      <c r="J251" t="s">
        <v>955</v>
      </c>
      <c r="K251">
        <v>1</v>
      </c>
      <c r="L251" t="s">
        <v>956</v>
      </c>
      <c r="M251" t="s">
        <v>957</v>
      </c>
      <c r="N251" t="s">
        <v>958</v>
      </c>
      <c r="O251" t="s">
        <v>959</v>
      </c>
      <c r="P251">
        <v>0</v>
      </c>
      <c r="Q251" t="s">
        <v>27</v>
      </c>
      <c r="R251" t="s">
        <v>45</v>
      </c>
      <c r="S251" s="93" t="s">
        <v>960</v>
      </c>
      <c r="T251" t="s">
        <v>961</v>
      </c>
      <c r="U251" s="93">
        <v>35409</v>
      </c>
      <c r="V251" t="s">
        <v>27</v>
      </c>
      <c r="W251" t="s">
        <v>45</v>
      </c>
      <c r="X251">
        <v>0</v>
      </c>
      <c r="Y251">
        <v>0</v>
      </c>
      <c r="Z251" s="93">
        <v>44129</v>
      </c>
      <c r="AA251">
        <v>1000</v>
      </c>
      <c r="AB251">
        <v>1000</v>
      </c>
      <c r="AC251">
        <v>0</v>
      </c>
      <c r="AD251" s="103" t="s">
        <v>27</v>
      </c>
      <c r="AE251">
        <v>0</v>
      </c>
      <c r="AF251">
        <v>0</v>
      </c>
      <c r="AG251">
        <v>1</v>
      </c>
      <c r="AH251">
        <v>1</v>
      </c>
      <c r="AI251">
        <v>2</v>
      </c>
      <c r="AJ251">
        <v>2</v>
      </c>
      <c r="AK251">
        <v>0</v>
      </c>
      <c r="AL251">
        <v>0</v>
      </c>
      <c r="AM251">
        <v>5</v>
      </c>
      <c r="AN251" s="97">
        <v>5213</v>
      </c>
      <c r="AO251" t="s">
        <v>40</v>
      </c>
      <c r="AP251" t="s">
        <v>28</v>
      </c>
      <c r="AQ251" t="s">
        <v>40</v>
      </c>
      <c r="AR251" s="101">
        <v>2100000</v>
      </c>
      <c r="AS251" t="s">
        <v>1029</v>
      </c>
      <c r="AT251" t="s">
        <v>1030</v>
      </c>
      <c r="AU251" t="s">
        <v>963</v>
      </c>
      <c r="AV251" t="s">
        <v>304</v>
      </c>
      <c r="AW251" t="s">
        <v>964</v>
      </c>
      <c r="AX251">
        <v>0</v>
      </c>
      <c r="AY251" t="s">
        <v>137</v>
      </c>
      <c r="AZ251" t="s">
        <v>1002</v>
      </c>
      <c r="BA251" t="s">
        <v>1127</v>
      </c>
      <c r="BB251" t="s">
        <v>40</v>
      </c>
      <c r="BC251" t="s">
        <v>28</v>
      </c>
      <c r="BD251" t="s">
        <v>40</v>
      </c>
      <c r="BE251" t="s">
        <v>28</v>
      </c>
      <c r="BF251" t="s">
        <v>40</v>
      </c>
      <c r="BG251" t="s">
        <v>28</v>
      </c>
      <c r="BH251" t="s">
        <v>40</v>
      </c>
      <c r="BI251" t="s">
        <v>28</v>
      </c>
      <c r="BJ251">
        <v>999</v>
      </c>
      <c r="BK251" t="s">
        <v>28</v>
      </c>
      <c r="BL251" t="s">
        <v>40</v>
      </c>
      <c r="BM251" t="s">
        <v>28</v>
      </c>
      <c r="BN251" t="s">
        <v>40</v>
      </c>
      <c r="BO251" t="s">
        <v>964</v>
      </c>
      <c r="BP251" t="s">
        <v>967</v>
      </c>
      <c r="BQ251" t="s">
        <v>28</v>
      </c>
      <c r="BR251" t="s">
        <v>40</v>
      </c>
      <c r="BS251" t="s">
        <v>28</v>
      </c>
      <c r="BT251" t="s">
        <v>40</v>
      </c>
      <c r="BU251" t="s">
        <v>28</v>
      </c>
      <c r="BV251" t="s">
        <v>40</v>
      </c>
      <c r="BW251" t="s">
        <v>28</v>
      </c>
      <c r="BX251" t="s">
        <v>40</v>
      </c>
      <c r="BY251" t="s">
        <v>28</v>
      </c>
      <c r="BZ251" t="s">
        <v>40</v>
      </c>
      <c r="CA251" t="s">
        <v>198</v>
      </c>
      <c r="CB251" t="s">
        <v>37</v>
      </c>
      <c r="CC251">
        <v>915</v>
      </c>
      <c r="CD251" t="s">
        <v>30</v>
      </c>
      <c r="CE251" t="s">
        <v>968</v>
      </c>
      <c r="CF251">
        <v>0</v>
      </c>
      <c r="CG251" t="s">
        <v>99</v>
      </c>
      <c r="CH251">
        <v>1</v>
      </c>
      <c r="CI251" s="99">
        <v>1100.9100000000001</v>
      </c>
      <c r="CJ251" s="93">
        <v>44129</v>
      </c>
      <c r="CK251" s="99">
        <v>1100.9100000000001</v>
      </c>
      <c r="CL251" t="s">
        <v>574</v>
      </c>
      <c r="CM251" t="s">
        <v>574</v>
      </c>
      <c r="CN251" t="s">
        <v>574</v>
      </c>
      <c r="CO251" t="s">
        <v>574</v>
      </c>
      <c r="CP251" t="s">
        <v>574</v>
      </c>
      <c r="CQ251" t="s">
        <v>574</v>
      </c>
      <c r="CR251" t="s">
        <v>574</v>
      </c>
      <c r="CS251" t="s">
        <v>574</v>
      </c>
      <c r="CT251" t="s">
        <v>574</v>
      </c>
      <c r="CU251" t="s">
        <v>574</v>
      </c>
      <c r="CV251" t="s">
        <v>574</v>
      </c>
      <c r="CW251" t="s">
        <v>574</v>
      </c>
      <c r="CX251" t="s">
        <v>574</v>
      </c>
      <c r="CY251" t="s">
        <v>574</v>
      </c>
      <c r="CZ251" t="s">
        <v>574</v>
      </c>
      <c r="DA251" t="s">
        <v>574</v>
      </c>
      <c r="DB251" t="s">
        <v>574</v>
      </c>
      <c r="DC251" t="s">
        <v>574</v>
      </c>
      <c r="DD251">
        <v>0</v>
      </c>
      <c r="DE251" t="s">
        <v>970</v>
      </c>
      <c r="DF251">
        <v>0</v>
      </c>
      <c r="DG251" t="s">
        <v>970</v>
      </c>
      <c r="DH251">
        <v>0</v>
      </c>
      <c r="DI251" s="99">
        <v>0</v>
      </c>
      <c r="DJ251" s="99">
        <v>0</v>
      </c>
      <c r="DK251" s="99">
        <v>0</v>
      </c>
      <c r="DL251" s="99">
        <v>0</v>
      </c>
      <c r="DM251" s="99">
        <v>0</v>
      </c>
      <c r="DN251" s="99">
        <v>0</v>
      </c>
      <c r="DO251" s="99">
        <v>0</v>
      </c>
      <c r="DP251" s="99">
        <v>0</v>
      </c>
      <c r="DT251" s="100" t="s">
        <v>46</v>
      </c>
    </row>
    <row r="252" spans="1:124" x14ac:dyDescent="0.3">
      <c r="A252" s="92">
        <v>52020251</v>
      </c>
      <c r="B252">
        <v>2020251</v>
      </c>
      <c r="C252" t="s">
        <v>1931</v>
      </c>
      <c r="D252">
        <v>5596</v>
      </c>
      <c r="E252" t="s">
        <v>1932</v>
      </c>
      <c r="F252" t="s">
        <v>523</v>
      </c>
      <c r="G252" t="s">
        <v>1933</v>
      </c>
      <c r="H252" t="s">
        <v>590</v>
      </c>
      <c r="I252" t="s">
        <v>954</v>
      </c>
      <c r="J252" t="s">
        <v>955</v>
      </c>
      <c r="K252">
        <v>1</v>
      </c>
      <c r="L252" t="s">
        <v>956</v>
      </c>
      <c r="M252" t="s">
        <v>957</v>
      </c>
      <c r="N252" t="s">
        <v>42</v>
      </c>
      <c r="O252" t="s">
        <v>566</v>
      </c>
      <c r="P252">
        <v>0</v>
      </c>
      <c r="Q252" t="s">
        <v>27</v>
      </c>
      <c r="R252" t="s">
        <v>45</v>
      </c>
      <c r="S252" s="93" t="s">
        <v>960</v>
      </c>
      <c r="T252" t="s">
        <v>961</v>
      </c>
      <c r="U252" s="93">
        <v>34910</v>
      </c>
      <c r="V252" t="s">
        <v>27</v>
      </c>
      <c r="W252" t="s">
        <v>45</v>
      </c>
      <c r="X252">
        <v>0</v>
      </c>
      <c r="Y252">
        <v>0</v>
      </c>
      <c r="Z252" s="93">
        <v>44056</v>
      </c>
      <c r="AA252" t="s">
        <v>975</v>
      </c>
      <c r="AB252">
        <v>0</v>
      </c>
      <c r="AC252">
        <v>0</v>
      </c>
      <c r="AD252" s="103">
        <v>1000</v>
      </c>
      <c r="AE252">
        <v>1000</v>
      </c>
      <c r="AF252">
        <v>0</v>
      </c>
      <c r="AG252">
        <v>2</v>
      </c>
      <c r="AH252">
        <v>2</v>
      </c>
      <c r="AI252">
        <v>2</v>
      </c>
      <c r="AJ252">
        <v>2</v>
      </c>
      <c r="AK252">
        <v>0</v>
      </c>
      <c r="AL252">
        <v>1</v>
      </c>
      <c r="AM252">
        <v>5</v>
      </c>
      <c r="AN252" s="97">
        <v>690</v>
      </c>
      <c r="AO252" t="s">
        <v>40</v>
      </c>
      <c r="AP252" t="s">
        <v>28</v>
      </c>
      <c r="AQ252" t="s">
        <v>40</v>
      </c>
      <c r="AR252" s="101">
        <v>1600000</v>
      </c>
      <c r="AS252" t="s">
        <v>665</v>
      </c>
      <c r="AT252" t="s">
        <v>1035</v>
      </c>
      <c r="AU252" t="s">
        <v>963</v>
      </c>
      <c r="AV252" t="s">
        <v>304</v>
      </c>
      <c r="AW252" t="s">
        <v>964</v>
      </c>
      <c r="AX252">
        <v>0</v>
      </c>
      <c r="AY252" t="s">
        <v>124</v>
      </c>
      <c r="AZ252" t="s">
        <v>962</v>
      </c>
      <c r="BA252" t="s">
        <v>965</v>
      </c>
      <c r="BB252" t="s">
        <v>966</v>
      </c>
      <c r="BC252" t="s">
        <v>28</v>
      </c>
      <c r="BD252" t="s">
        <v>40</v>
      </c>
      <c r="BE252" t="s">
        <v>28</v>
      </c>
      <c r="BF252" t="s">
        <v>40</v>
      </c>
      <c r="BG252" t="s">
        <v>28</v>
      </c>
      <c r="BH252" t="s">
        <v>40</v>
      </c>
      <c r="BI252" t="s">
        <v>28</v>
      </c>
      <c r="BJ252">
        <v>999</v>
      </c>
      <c r="BK252" t="s">
        <v>28</v>
      </c>
      <c r="BL252" t="s">
        <v>40</v>
      </c>
      <c r="BM252" t="s">
        <v>28</v>
      </c>
      <c r="BN252" t="s">
        <v>40</v>
      </c>
      <c r="BO252" t="s">
        <v>964</v>
      </c>
      <c r="BP252" t="s">
        <v>967</v>
      </c>
      <c r="BQ252" t="s">
        <v>28</v>
      </c>
      <c r="BR252" t="s">
        <v>40</v>
      </c>
      <c r="BS252" t="s">
        <v>28</v>
      </c>
      <c r="BT252" t="s">
        <v>40</v>
      </c>
      <c r="BU252" t="s">
        <v>28</v>
      </c>
      <c r="BV252" t="s">
        <v>40</v>
      </c>
      <c r="BW252" t="s">
        <v>28</v>
      </c>
      <c r="BX252" t="s">
        <v>40</v>
      </c>
      <c r="BY252" t="s">
        <v>28</v>
      </c>
      <c r="BZ252" t="s">
        <v>40</v>
      </c>
      <c r="CA252" t="s">
        <v>198</v>
      </c>
      <c r="CB252" t="s">
        <v>37</v>
      </c>
      <c r="CC252">
        <v>865</v>
      </c>
      <c r="CD252" t="s">
        <v>30</v>
      </c>
      <c r="CE252" t="s">
        <v>968</v>
      </c>
      <c r="CF252">
        <v>0</v>
      </c>
      <c r="CG252" t="s">
        <v>99</v>
      </c>
      <c r="CH252">
        <v>1</v>
      </c>
      <c r="CI252" s="99">
        <v>922.73</v>
      </c>
      <c r="CJ252" s="93">
        <v>44056</v>
      </c>
      <c r="CK252" s="99">
        <v>922.73</v>
      </c>
      <c r="CL252" t="s">
        <v>574</v>
      </c>
      <c r="CM252" t="s">
        <v>574</v>
      </c>
      <c r="CN252" t="s">
        <v>574</v>
      </c>
      <c r="CO252" t="s">
        <v>574</v>
      </c>
      <c r="CP252" t="s">
        <v>574</v>
      </c>
      <c r="CQ252" t="s">
        <v>574</v>
      </c>
      <c r="CR252" t="s">
        <v>574</v>
      </c>
      <c r="CS252" t="s">
        <v>574</v>
      </c>
      <c r="CT252" t="s">
        <v>574</v>
      </c>
      <c r="CU252" t="s">
        <v>574</v>
      </c>
      <c r="CV252" t="s">
        <v>574</v>
      </c>
      <c r="CW252" t="s">
        <v>574</v>
      </c>
      <c r="CX252" t="s">
        <v>574</v>
      </c>
      <c r="CY252" t="s">
        <v>574</v>
      </c>
      <c r="CZ252" t="s">
        <v>574</v>
      </c>
      <c r="DA252" t="s">
        <v>574</v>
      </c>
      <c r="DB252" t="s">
        <v>574</v>
      </c>
      <c r="DC252" t="s">
        <v>574</v>
      </c>
      <c r="DD252">
        <v>0</v>
      </c>
      <c r="DE252" t="s">
        <v>970</v>
      </c>
      <c r="DF252">
        <v>0</v>
      </c>
      <c r="DG252" t="s">
        <v>970</v>
      </c>
      <c r="DH252">
        <v>0</v>
      </c>
      <c r="DI252" s="99">
        <v>0</v>
      </c>
      <c r="DJ252" s="99">
        <v>0</v>
      </c>
      <c r="DK252" s="99">
        <v>0</v>
      </c>
      <c r="DL252" s="99">
        <v>0</v>
      </c>
      <c r="DM252" s="99">
        <v>0</v>
      </c>
      <c r="DN252" s="99">
        <v>0</v>
      </c>
      <c r="DO252" s="99">
        <v>0</v>
      </c>
      <c r="DP252" s="99">
        <v>0</v>
      </c>
      <c r="DT252" s="100" t="s">
        <v>46</v>
      </c>
    </row>
    <row r="253" spans="1:124" x14ac:dyDescent="0.3">
      <c r="A253" s="92">
        <v>52020252</v>
      </c>
      <c r="B253">
        <v>2020252</v>
      </c>
      <c r="C253" t="s">
        <v>1934</v>
      </c>
      <c r="D253">
        <v>5558</v>
      </c>
      <c r="E253" t="s">
        <v>1935</v>
      </c>
      <c r="F253" t="s">
        <v>1936</v>
      </c>
      <c r="G253" t="s">
        <v>1937</v>
      </c>
      <c r="H253" t="s">
        <v>590</v>
      </c>
      <c r="I253" t="s">
        <v>954</v>
      </c>
      <c r="J253" t="s">
        <v>955</v>
      </c>
      <c r="K253">
        <v>1</v>
      </c>
      <c r="L253" t="s">
        <v>956</v>
      </c>
      <c r="M253" t="s">
        <v>957</v>
      </c>
      <c r="N253" t="s">
        <v>42</v>
      </c>
      <c r="O253" t="s">
        <v>566</v>
      </c>
      <c r="P253">
        <v>0</v>
      </c>
      <c r="Q253" t="s">
        <v>27</v>
      </c>
      <c r="R253" t="s">
        <v>45</v>
      </c>
      <c r="S253" s="93" t="s">
        <v>960</v>
      </c>
      <c r="T253" t="s">
        <v>961</v>
      </c>
      <c r="U253" s="93">
        <v>30868</v>
      </c>
      <c r="V253" t="s">
        <v>27</v>
      </c>
      <c r="W253" t="s">
        <v>45</v>
      </c>
      <c r="X253">
        <v>0</v>
      </c>
      <c r="Y253">
        <v>0</v>
      </c>
      <c r="Z253" s="93">
        <v>44467</v>
      </c>
      <c r="AA253">
        <v>1000</v>
      </c>
      <c r="AB253">
        <v>1000</v>
      </c>
      <c r="AC253">
        <v>0</v>
      </c>
      <c r="AD253" s="103">
        <v>2000</v>
      </c>
      <c r="AE253">
        <v>2000</v>
      </c>
      <c r="AF253">
        <v>0</v>
      </c>
      <c r="AG253">
        <v>0</v>
      </c>
      <c r="AH253">
        <v>0</v>
      </c>
      <c r="AI253">
        <v>0</v>
      </c>
      <c r="AJ253">
        <v>0</v>
      </c>
      <c r="AK253">
        <v>0</v>
      </c>
      <c r="AL253">
        <v>0</v>
      </c>
      <c r="AM253">
        <v>5</v>
      </c>
      <c r="AN253" s="97">
        <v>5259</v>
      </c>
      <c r="AO253" t="s">
        <v>40</v>
      </c>
      <c r="AP253" t="s">
        <v>28</v>
      </c>
      <c r="AQ253" t="s">
        <v>40</v>
      </c>
      <c r="AR253" s="101">
        <v>2300000</v>
      </c>
      <c r="AS253" t="s">
        <v>124</v>
      </c>
      <c r="AT253" t="s">
        <v>962</v>
      </c>
      <c r="AU253" t="s">
        <v>963</v>
      </c>
      <c r="AV253" t="s">
        <v>304</v>
      </c>
      <c r="AW253" t="s">
        <v>964</v>
      </c>
      <c r="AX253">
        <v>0</v>
      </c>
      <c r="AY253" t="s">
        <v>124</v>
      </c>
      <c r="AZ253" t="s">
        <v>962</v>
      </c>
      <c r="BA253" t="s">
        <v>965</v>
      </c>
      <c r="BB253" t="s">
        <v>966</v>
      </c>
      <c r="BC253" t="s">
        <v>28</v>
      </c>
      <c r="BD253" t="s">
        <v>40</v>
      </c>
      <c r="BE253" t="s">
        <v>28</v>
      </c>
      <c r="BF253" t="s">
        <v>40</v>
      </c>
      <c r="BG253" t="s">
        <v>28</v>
      </c>
      <c r="BH253" t="s">
        <v>40</v>
      </c>
      <c r="BI253" t="s">
        <v>28</v>
      </c>
      <c r="BJ253">
        <v>999</v>
      </c>
      <c r="BK253" t="s">
        <v>28</v>
      </c>
      <c r="BL253" t="s">
        <v>40</v>
      </c>
      <c r="BM253" t="s">
        <v>28</v>
      </c>
      <c r="BN253" t="s">
        <v>40</v>
      </c>
      <c r="BO253" t="s">
        <v>964</v>
      </c>
      <c r="BP253" t="s">
        <v>967</v>
      </c>
      <c r="BQ253" t="s">
        <v>28</v>
      </c>
      <c r="BR253" t="s">
        <v>40</v>
      </c>
      <c r="BS253" t="s">
        <v>28</v>
      </c>
      <c r="BT253" t="s">
        <v>40</v>
      </c>
      <c r="BU253" t="s">
        <v>28</v>
      </c>
      <c r="BV253" t="s">
        <v>40</v>
      </c>
      <c r="BW253" t="s">
        <v>28</v>
      </c>
      <c r="BX253" t="s">
        <v>40</v>
      </c>
      <c r="BY253" t="s">
        <v>28</v>
      </c>
      <c r="BZ253" t="s">
        <v>40</v>
      </c>
      <c r="CA253" t="s">
        <v>198</v>
      </c>
      <c r="CB253" t="s">
        <v>37</v>
      </c>
      <c r="CC253">
        <v>876</v>
      </c>
      <c r="CD253" t="s">
        <v>30</v>
      </c>
      <c r="CE253" t="s">
        <v>968</v>
      </c>
      <c r="CF253">
        <v>0</v>
      </c>
      <c r="CG253" t="s">
        <v>99</v>
      </c>
      <c r="CH253">
        <v>1</v>
      </c>
      <c r="CI253" s="99">
        <v>2210</v>
      </c>
      <c r="CJ253" s="93">
        <v>44467</v>
      </c>
      <c r="CK253" s="99">
        <v>2210</v>
      </c>
      <c r="CL253" t="s">
        <v>574</v>
      </c>
      <c r="CM253" t="s">
        <v>574</v>
      </c>
      <c r="CN253" t="s">
        <v>574</v>
      </c>
      <c r="CO253" t="s">
        <v>574</v>
      </c>
      <c r="CP253" t="s">
        <v>574</v>
      </c>
      <c r="CQ253" t="s">
        <v>574</v>
      </c>
      <c r="CR253" t="s">
        <v>574</v>
      </c>
      <c r="CS253" t="s">
        <v>574</v>
      </c>
      <c r="CT253" t="s">
        <v>574</v>
      </c>
      <c r="CU253" t="s">
        <v>574</v>
      </c>
      <c r="CV253" t="s">
        <v>574</v>
      </c>
      <c r="CW253" t="s">
        <v>574</v>
      </c>
      <c r="CX253" t="s">
        <v>574</v>
      </c>
      <c r="CY253" t="s">
        <v>574</v>
      </c>
      <c r="CZ253" t="s">
        <v>574</v>
      </c>
      <c r="DA253" t="s">
        <v>574</v>
      </c>
      <c r="DB253" t="s">
        <v>574</v>
      </c>
      <c r="DC253" t="s">
        <v>574</v>
      </c>
      <c r="DD253">
        <v>0</v>
      </c>
      <c r="DE253" t="s">
        <v>970</v>
      </c>
      <c r="DF253">
        <v>0</v>
      </c>
      <c r="DG253" t="s">
        <v>970</v>
      </c>
      <c r="DH253">
        <v>0</v>
      </c>
      <c r="DI253" s="99">
        <v>0</v>
      </c>
      <c r="DJ253" s="99">
        <v>0</v>
      </c>
      <c r="DK253" s="99">
        <v>0</v>
      </c>
      <c r="DL253" s="99">
        <v>0</v>
      </c>
      <c r="DM253" s="99">
        <v>0</v>
      </c>
      <c r="DN253" s="99">
        <v>0</v>
      </c>
      <c r="DO253" s="99">
        <v>0</v>
      </c>
      <c r="DP253" s="99">
        <v>0</v>
      </c>
      <c r="DT253" s="100" t="s">
        <v>46</v>
      </c>
    </row>
    <row r="254" spans="1:124" x14ac:dyDescent="0.3">
      <c r="A254" s="92">
        <v>52020253</v>
      </c>
      <c r="B254">
        <v>2020253</v>
      </c>
      <c r="C254" t="s">
        <v>1938</v>
      </c>
      <c r="D254">
        <v>5576</v>
      </c>
      <c r="E254" t="s">
        <v>1939</v>
      </c>
      <c r="F254" t="s">
        <v>1940</v>
      </c>
      <c r="G254" t="s">
        <v>1841</v>
      </c>
      <c r="H254" t="s">
        <v>590</v>
      </c>
      <c r="I254" t="s">
        <v>954</v>
      </c>
      <c r="J254" t="s">
        <v>955</v>
      </c>
      <c r="K254">
        <v>1</v>
      </c>
      <c r="L254" t="s">
        <v>956</v>
      </c>
      <c r="M254" t="s">
        <v>957</v>
      </c>
      <c r="N254" t="s">
        <v>42</v>
      </c>
      <c r="O254" t="s">
        <v>566</v>
      </c>
      <c r="P254">
        <v>0</v>
      </c>
      <c r="Q254" t="s">
        <v>27</v>
      </c>
      <c r="R254" t="s">
        <v>45</v>
      </c>
      <c r="S254" s="93" t="s">
        <v>960</v>
      </c>
      <c r="T254" t="s">
        <v>961</v>
      </c>
      <c r="U254" s="93">
        <v>21194</v>
      </c>
      <c r="V254" t="s">
        <v>25</v>
      </c>
      <c r="W254" t="s">
        <v>46</v>
      </c>
      <c r="X254">
        <v>0</v>
      </c>
      <c r="Y254">
        <v>0</v>
      </c>
      <c r="Z254" s="93">
        <v>44122</v>
      </c>
      <c r="AA254">
        <v>1000</v>
      </c>
      <c r="AB254">
        <v>1000</v>
      </c>
      <c r="AC254">
        <v>0</v>
      </c>
      <c r="AD254" s="103">
        <v>3000</v>
      </c>
      <c r="AE254">
        <v>3000</v>
      </c>
      <c r="AF254">
        <v>0</v>
      </c>
      <c r="AG254">
        <v>1</v>
      </c>
      <c r="AH254">
        <v>1</v>
      </c>
      <c r="AI254">
        <v>0</v>
      </c>
      <c r="AJ254">
        <v>0</v>
      </c>
      <c r="AK254">
        <v>0</v>
      </c>
      <c r="AL254">
        <v>0</v>
      </c>
      <c r="AM254">
        <v>5</v>
      </c>
      <c r="AN254" s="97">
        <v>9602</v>
      </c>
      <c r="AO254" t="s">
        <v>40</v>
      </c>
      <c r="AP254" t="s">
        <v>28</v>
      </c>
      <c r="AQ254" t="s">
        <v>40</v>
      </c>
      <c r="AR254" s="101">
        <v>1800000</v>
      </c>
      <c r="AS254" t="s">
        <v>124</v>
      </c>
      <c r="AT254" t="s">
        <v>962</v>
      </c>
      <c r="AU254" t="s">
        <v>963</v>
      </c>
      <c r="AV254" t="s">
        <v>304</v>
      </c>
      <c r="AW254" t="s">
        <v>964</v>
      </c>
      <c r="AX254">
        <v>0</v>
      </c>
      <c r="AY254" t="s">
        <v>124</v>
      </c>
      <c r="AZ254" t="s">
        <v>962</v>
      </c>
      <c r="BA254" t="s">
        <v>965</v>
      </c>
      <c r="BB254" t="s">
        <v>966</v>
      </c>
      <c r="BC254" t="s">
        <v>28</v>
      </c>
      <c r="BD254" t="s">
        <v>40</v>
      </c>
      <c r="BE254" t="s">
        <v>28</v>
      </c>
      <c r="BF254" t="s">
        <v>40</v>
      </c>
      <c r="BG254" t="s">
        <v>28</v>
      </c>
      <c r="BH254" t="s">
        <v>40</v>
      </c>
      <c r="BI254" t="s">
        <v>28</v>
      </c>
      <c r="BJ254">
        <v>999</v>
      </c>
      <c r="BK254" t="s">
        <v>28</v>
      </c>
      <c r="BL254" t="s">
        <v>40</v>
      </c>
      <c r="BM254" t="s">
        <v>28</v>
      </c>
      <c r="BN254" t="s">
        <v>40</v>
      </c>
      <c r="BO254" t="s">
        <v>964</v>
      </c>
      <c r="BP254" t="s">
        <v>967</v>
      </c>
      <c r="BQ254" t="s">
        <v>28</v>
      </c>
      <c r="BR254" t="s">
        <v>40</v>
      </c>
      <c r="BS254" t="s">
        <v>28</v>
      </c>
      <c r="BT254" t="s">
        <v>40</v>
      </c>
      <c r="BU254" t="s">
        <v>28</v>
      </c>
      <c r="BV254" t="s">
        <v>40</v>
      </c>
      <c r="BW254" t="s">
        <v>28</v>
      </c>
      <c r="BX254" t="s">
        <v>40</v>
      </c>
      <c r="BY254" t="s">
        <v>28</v>
      </c>
      <c r="BZ254" t="s">
        <v>40</v>
      </c>
      <c r="CA254" t="s">
        <v>198</v>
      </c>
      <c r="CB254" t="s">
        <v>37</v>
      </c>
      <c r="CC254">
        <v>905</v>
      </c>
      <c r="CD254" t="s">
        <v>30</v>
      </c>
      <c r="CE254" t="s">
        <v>968</v>
      </c>
      <c r="CF254">
        <v>0</v>
      </c>
      <c r="CG254" t="s">
        <v>99</v>
      </c>
      <c r="CH254">
        <v>1</v>
      </c>
      <c r="CI254" s="99">
        <v>2600</v>
      </c>
      <c r="CJ254" s="93">
        <v>44122</v>
      </c>
      <c r="CK254" s="99">
        <v>2600</v>
      </c>
      <c r="CL254" t="s">
        <v>574</v>
      </c>
      <c r="CM254" t="s">
        <v>574</v>
      </c>
      <c r="CN254" t="s">
        <v>574</v>
      </c>
      <c r="CO254" t="s">
        <v>574</v>
      </c>
      <c r="CP254" t="s">
        <v>574</v>
      </c>
      <c r="CQ254" t="s">
        <v>574</v>
      </c>
      <c r="CR254" t="s">
        <v>574</v>
      </c>
      <c r="CS254" t="s">
        <v>574</v>
      </c>
      <c r="CT254" t="s">
        <v>574</v>
      </c>
      <c r="CU254" t="s">
        <v>574</v>
      </c>
      <c r="CV254" t="s">
        <v>574</v>
      </c>
      <c r="CW254" t="s">
        <v>574</v>
      </c>
      <c r="CX254" t="s">
        <v>574</v>
      </c>
      <c r="CY254" t="s">
        <v>574</v>
      </c>
      <c r="CZ254" t="s">
        <v>574</v>
      </c>
      <c r="DA254" t="s">
        <v>574</v>
      </c>
      <c r="DB254" t="s">
        <v>574</v>
      </c>
      <c r="DC254" t="s">
        <v>574</v>
      </c>
      <c r="DD254">
        <v>0</v>
      </c>
      <c r="DE254" t="s">
        <v>970</v>
      </c>
      <c r="DF254">
        <v>0</v>
      </c>
      <c r="DG254" t="s">
        <v>970</v>
      </c>
      <c r="DH254">
        <v>0</v>
      </c>
      <c r="DI254" s="99">
        <v>0</v>
      </c>
      <c r="DJ254" s="99">
        <v>0</v>
      </c>
      <c r="DK254" s="99">
        <v>0</v>
      </c>
      <c r="DL254" s="99">
        <v>0</v>
      </c>
      <c r="DM254" s="99">
        <v>0</v>
      </c>
      <c r="DN254" s="99">
        <v>0</v>
      </c>
      <c r="DO254" s="99">
        <v>0</v>
      </c>
      <c r="DP254" s="99">
        <v>0</v>
      </c>
      <c r="DT254" s="100" t="s">
        <v>46</v>
      </c>
    </row>
    <row r="255" spans="1:124" x14ac:dyDescent="0.3">
      <c r="A255" s="92">
        <v>52020254</v>
      </c>
      <c r="B255">
        <v>2020254</v>
      </c>
      <c r="C255" t="s">
        <v>1941</v>
      </c>
      <c r="D255">
        <v>5571</v>
      </c>
      <c r="E255" t="s">
        <v>1942</v>
      </c>
      <c r="F255" t="s">
        <v>1943</v>
      </c>
      <c r="G255" t="s">
        <v>1944</v>
      </c>
      <c r="H255" t="s">
        <v>590</v>
      </c>
      <c r="I255" t="s">
        <v>954</v>
      </c>
      <c r="J255" t="s">
        <v>955</v>
      </c>
      <c r="K255">
        <v>1</v>
      </c>
      <c r="L255" t="s">
        <v>956</v>
      </c>
      <c r="M255" t="s">
        <v>957</v>
      </c>
      <c r="N255" t="s">
        <v>42</v>
      </c>
      <c r="O255" t="s">
        <v>566</v>
      </c>
      <c r="P255">
        <v>0</v>
      </c>
      <c r="Q255" t="s">
        <v>27</v>
      </c>
      <c r="R255" t="s">
        <v>45</v>
      </c>
      <c r="S255" s="93" t="s">
        <v>960</v>
      </c>
      <c r="T255" t="s">
        <v>961</v>
      </c>
      <c r="U255" s="93">
        <v>26353</v>
      </c>
      <c r="V255" t="s">
        <v>27</v>
      </c>
      <c r="W255" t="s">
        <v>45</v>
      </c>
      <c r="X255">
        <v>0</v>
      </c>
      <c r="Y255">
        <v>0</v>
      </c>
      <c r="Z255" s="93">
        <v>43102</v>
      </c>
      <c r="AA255">
        <v>1000</v>
      </c>
      <c r="AB255">
        <v>1000</v>
      </c>
      <c r="AC255">
        <v>0</v>
      </c>
      <c r="AD255" s="103">
        <v>5000</v>
      </c>
      <c r="AE255">
        <v>5000</v>
      </c>
      <c r="AF255">
        <v>0</v>
      </c>
      <c r="AG255">
        <v>0</v>
      </c>
      <c r="AH255">
        <v>0</v>
      </c>
      <c r="AI255">
        <v>1</v>
      </c>
      <c r="AJ255">
        <v>1</v>
      </c>
      <c r="AK255">
        <v>0</v>
      </c>
      <c r="AL255">
        <v>1</v>
      </c>
      <c r="AM255">
        <v>5</v>
      </c>
      <c r="AN255" s="97">
        <v>5403</v>
      </c>
      <c r="AO255" t="s">
        <v>40</v>
      </c>
      <c r="AP255" t="s">
        <v>28</v>
      </c>
      <c r="AQ255" t="s">
        <v>40</v>
      </c>
      <c r="AR255" s="101">
        <v>1000000</v>
      </c>
      <c r="AS255" t="s">
        <v>124</v>
      </c>
      <c r="AT255" t="s">
        <v>962</v>
      </c>
      <c r="AU255" t="s">
        <v>963</v>
      </c>
      <c r="AV255" t="s">
        <v>304</v>
      </c>
      <c r="AW255" t="s">
        <v>964</v>
      </c>
      <c r="AX255">
        <v>0</v>
      </c>
      <c r="AY255" t="s">
        <v>1073</v>
      </c>
      <c r="AZ255" t="s">
        <v>1074</v>
      </c>
      <c r="BA255" t="s">
        <v>1108</v>
      </c>
      <c r="BB255" t="s">
        <v>1109</v>
      </c>
      <c r="BC255" t="s">
        <v>28</v>
      </c>
      <c r="BD255" t="s">
        <v>40</v>
      </c>
      <c r="BE255" t="s">
        <v>28</v>
      </c>
      <c r="BF255" t="s">
        <v>40</v>
      </c>
      <c r="BG255" t="s">
        <v>28</v>
      </c>
      <c r="BH255" t="s">
        <v>40</v>
      </c>
      <c r="BI255" t="s">
        <v>28</v>
      </c>
      <c r="BJ255">
        <v>999</v>
      </c>
      <c r="BK255" t="s">
        <v>28</v>
      </c>
      <c r="BL255" t="s">
        <v>40</v>
      </c>
      <c r="BM255" t="s">
        <v>28</v>
      </c>
      <c r="BN255" t="s">
        <v>40</v>
      </c>
      <c r="BO255" t="s">
        <v>964</v>
      </c>
      <c r="BP255" t="s">
        <v>967</v>
      </c>
      <c r="BQ255" t="s">
        <v>28</v>
      </c>
      <c r="BR255" t="s">
        <v>40</v>
      </c>
      <c r="BS255" t="s">
        <v>28</v>
      </c>
      <c r="BT255" t="s">
        <v>40</v>
      </c>
      <c r="BU255" t="s">
        <v>28</v>
      </c>
      <c r="BV255" t="s">
        <v>40</v>
      </c>
      <c r="BW255" t="s">
        <v>28</v>
      </c>
      <c r="BX255" t="s">
        <v>40</v>
      </c>
      <c r="BY255" t="s">
        <v>28</v>
      </c>
      <c r="BZ255" t="s">
        <v>40</v>
      </c>
      <c r="CA255" t="s">
        <v>198</v>
      </c>
      <c r="CB255" t="s">
        <v>37</v>
      </c>
      <c r="CC255">
        <v>907</v>
      </c>
      <c r="CD255" t="s">
        <v>30</v>
      </c>
      <c r="CE255" t="s">
        <v>968</v>
      </c>
      <c r="CF255">
        <v>0</v>
      </c>
      <c r="CG255" t="s">
        <v>99</v>
      </c>
      <c r="CH255">
        <v>1</v>
      </c>
      <c r="CI255" s="99">
        <v>2238.1799999999998</v>
      </c>
      <c r="CJ255" s="93">
        <v>43102</v>
      </c>
      <c r="CK255" s="99">
        <v>2238.1799999999998</v>
      </c>
      <c r="CL255" t="s">
        <v>574</v>
      </c>
      <c r="CM255" t="s">
        <v>574</v>
      </c>
      <c r="CN255" t="s">
        <v>574</v>
      </c>
      <c r="CO255" t="s">
        <v>574</v>
      </c>
      <c r="CP255" t="s">
        <v>574</v>
      </c>
      <c r="CQ255" t="s">
        <v>574</v>
      </c>
      <c r="CR255" t="s">
        <v>574</v>
      </c>
      <c r="CS255" t="s">
        <v>574</v>
      </c>
      <c r="CT255" t="s">
        <v>574</v>
      </c>
      <c r="CU255" t="s">
        <v>574</v>
      </c>
      <c r="CV255" t="s">
        <v>574</v>
      </c>
      <c r="CW255" t="s">
        <v>574</v>
      </c>
      <c r="CX255" t="s">
        <v>574</v>
      </c>
      <c r="CY255" t="s">
        <v>574</v>
      </c>
      <c r="CZ255" t="s">
        <v>574</v>
      </c>
      <c r="DA255" t="s">
        <v>574</v>
      </c>
      <c r="DB255" t="s">
        <v>574</v>
      </c>
      <c r="DC255" t="s">
        <v>574</v>
      </c>
      <c r="DD255">
        <v>0</v>
      </c>
      <c r="DE255" t="s">
        <v>970</v>
      </c>
      <c r="DF255">
        <v>0</v>
      </c>
      <c r="DG255" t="s">
        <v>970</v>
      </c>
      <c r="DH255">
        <v>0</v>
      </c>
      <c r="DI255" s="99">
        <v>0</v>
      </c>
      <c r="DJ255" s="99">
        <v>0</v>
      </c>
      <c r="DK255" s="99">
        <v>0</v>
      </c>
      <c r="DL255" s="99">
        <v>0</v>
      </c>
      <c r="DM255" s="99">
        <v>0</v>
      </c>
      <c r="DN255" s="99">
        <v>0</v>
      </c>
      <c r="DO255" s="99">
        <v>0</v>
      </c>
      <c r="DP255" s="99">
        <v>0</v>
      </c>
      <c r="DT255" s="100" t="s">
        <v>46</v>
      </c>
    </row>
    <row r="256" spans="1:124" x14ac:dyDescent="0.3">
      <c r="A256" s="92">
        <v>52020255</v>
      </c>
      <c r="B256">
        <v>2020255</v>
      </c>
      <c r="C256" t="s">
        <v>1945</v>
      </c>
      <c r="D256">
        <v>5617</v>
      </c>
      <c r="E256" t="s">
        <v>1946</v>
      </c>
      <c r="F256" t="s">
        <v>1947</v>
      </c>
      <c r="G256" t="s">
        <v>1948</v>
      </c>
      <c r="H256" t="s">
        <v>590</v>
      </c>
      <c r="I256" t="s">
        <v>954</v>
      </c>
      <c r="J256" t="s">
        <v>955</v>
      </c>
      <c r="K256">
        <v>1</v>
      </c>
      <c r="L256" t="s">
        <v>956</v>
      </c>
      <c r="M256" t="s">
        <v>957</v>
      </c>
      <c r="N256" t="s">
        <v>958</v>
      </c>
      <c r="O256" t="s">
        <v>959</v>
      </c>
      <c r="P256">
        <v>0</v>
      </c>
      <c r="Q256" t="s">
        <v>27</v>
      </c>
      <c r="R256" t="s">
        <v>45</v>
      </c>
      <c r="S256" s="93" t="s">
        <v>960</v>
      </c>
      <c r="T256" t="s">
        <v>961</v>
      </c>
      <c r="U256" s="93">
        <v>32925</v>
      </c>
      <c r="V256" t="s">
        <v>27</v>
      </c>
      <c r="W256" t="s">
        <v>45</v>
      </c>
      <c r="X256">
        <v>0</v>
      </c>
      <c r="Y256">
        <v>0</v>
      </c>
      <c r="Z256" s="93">
        <v>43394</v>
      </c>
      <c r="AA256">
        <v>1000</v>
      </c>
      <c r="AB256">
        <v>1000</v>
      </c>
      <c r="AC256">
        <v>0</v>
      </c>
      <c r="AD256" s="103">
        <v>10000</v>
      </c>
      <c r="AE256">
        <v>10000</v>
      </c>
      <c r="AF256">
        <v>0</v>
      </c>
      <c r="AG256">
        <v>2</v>
      </c>
      <c r="AH256">
        <v>2</v>
      </c>
      <c r="AI256">
        <v>1</v>
      </c>
      <c r="AJ256">
        <v>1</v>
      </c>
      <c r="AK256">
        <v>0</v>
      </c>
      <c r="AL256">
        <v>0</v>
      </c>
      <c r="AM256">
        <v>5</v>
      </c>
      <c r="AN256" s="97">
        <v>4820</v>
      </c>
      <c r="AO256" t="s">
        <v>40</v>
      </c>
      <c r="AP256" t="s">
        <v>28</v>
      </c>
      <c r="AQ256" t="s">
        <v>40</v>
      </c>
      <c r="AR256" s="101">
        <v>1600000</v>
      </c>
      <c r="AS256" t="s">
        <v>124</v>
      </c>
      <c r="AT256" t="s">
        <v>962</v>
      </c>
      <c r="AU256" t="s">
        <v>963</v>
      </c>
      <c r="AV256" t="s">
        <v>304</v>
      </c>
      <c r="AW256" t="s">
        <v>964</v>
      </c>
      <c r="AX256">
        <v>0</v>
      </c>
      <c r="AY256" t="s">
        <v>126</v>
      </c>
      <c r="AZ256" t="s">
        <v>1079</v>
      </c>
      <c r="BA256" t="s">
        <v>965</v>
      </c>
      <c r="BB256" t="s">
        <v>966</v>
      </c>
      <c r="BC256" t="s">
        <v>28</v>
      </c>
      <c r="BD256" t="s">
        <v>40</v>
      </c>
      <c r="BE256" t="s">
        <v>28</v>
      </c>
      <c r="BF256" t="s">
        <v>40</v>
      </c>
      <c r="BG256" t="s">
        <v>28</v>
      </c>
      <c r="BH256" t="s">
        <v>40</v>
      </c>
      <c r="BI256" t="s">
        <v>28</v>
      </c>
      <c r="BJ256">
        <v>999</v>
      </c>
      <c r="BK256" t="s">
        <v>28</v>
      </c>
      <c r="BL256" t="s">
        <v>40</v>
      </c>
      <c r="BM256" t="s">
        <v>28</v>
      </c>
      <c r="BN256" t="s">
        <v>40</v>
      </c>
      <c r="BO256" t="s">
        <v>964</v>
      </c>
      <c r="BP256" t="s">
        <v>967</v>
      </c>
      <c r="BQ256" t="s">
        <v>28</v>
      </c>
      <c r="BR256" t="s">
        <v>40</v>
      </c>
      <c r="BS256" t="s">
        <v>28</v>
      </c>
      <c r="BT256" t="s">
        <v>40</v>
      </c>
      <c r="BU256" t="s">
        <v>28</v>
      </c>
      <c r="BV256" t="s">
        <v>40</v>
      </c>
      <c r="BW256" t="s">
        <v>28</v>
      </c>
      <c r="BX256" t="s">
        <v>40</v>
      </c>
      <c r="BY256" t="s">
        <v>28</v>
      </c>
      <c r="BZ256" t="s">
        <v>40</v>
      </c>
      <c r="CA256" t="s">
        <v>198</v>
      </c>
      <c r="CB256" t="s">
        <v>37</v>
      </c>
      <c r="CC256">
        <v>838</v>
      </c>
      <c r="CD256" t="s">
        <v>30</v>
      </c>
      <c r="CE256" t="s">
        <v>968</v>
      </c>
      <c r="CF256">
        <v>0</v>
      </c>
      <c r="CG256" t="s">
        <v>99</v>
      </c>
      <c r="CH256">
        <v>1</v>
      </c>
      <c r="CI256" s="99">
        <v>1136.3599999999999</v>
      </c>
      <c r="CJ256" s="93">
        <v>43394</v>
      </c>
      <c r="CK256" s="99">
        <v>1136.3599999999999</v>
      </c>
      <c r="CL256" t="s">
        <v>574</v>
      </c>
      <c r="CM256" t="s">
        <v>574</v>
      </c>
      <c r="CN256" t="s">
        <v>574</v>
      </c>
      <c r="CO256" t="s">
        <v>574</v>
      </c>
      <c r="CP256" t="s">
        <v>574</v>
      </c>
      <c r="CQ256" t="s">
        <v>574</v>
      </c>
      <c r="CR256" t="s">
        <v>574</v>
      </c>
      <c r="CS256" t="s">
        <v>574</v>
      </c>
      <c r="CT256" t="s">
        <v>574</v>
      </c>
      <c r="CU256" t="s">
        <v>574</v>
      </c>
      <c r="CV256" t="s">
        <v>574</v>
      </c>
      <c r="CW256" t="s">
        <v>574</v>
      </c>
      <c r="CX256" t="s">
        <v>574</v>
      </c>
      <c r="CY256" t="s">
        <v>574</v>
      </c>
      <c r="CZ256" t="s">
        <v>574</v>
      </c>
      <c r="DA256" t="s">
        <v>574</v>
      </c>
      <c r="DB256" t="s">
        <v>574</v>
      </c>
      <c r="DC256" t="s">
        <v>574</v>
      </c>
      <c r="DD256">
        <v>0</v>
      </c>
      <c r="DE256" t="s">
        <v>970</v>
      </c>
      <c r="DF256">
        <v>0</v>
      </c>
      <c r="DG256" t="s">
        <v>970</v>
      </c>
      <c r="DH256">
        <v>0</v>
      </c>
      <c r="DI256" s="99">
        <v>0</v>
      </c>
      <c r="DJ256" s="99">
        <v>0</v>
      </c>
      <c r="DK256" s="99">
        <v>0</v>
      </c>
      <c r="DL256" s="99">
        <v>0</v>
      </c>
      <c r="DM256" s="99">
        <v>0</v>
      </c>
      <c r="DN256" s="99">
        <v>0</v>
      </c>
      <c r="DO256" s="99">
        <v>0</v>
      </c>
      <c r="DP256" s="99">
        <v>0</v>
      </c>
      <c r="DT256" s="100" t="s">
        <v>46</v>
      </c>
    </row>
    <row r="257" spans="1:124" x14ac:dyDescent="0.3">
      <c r="A257" s="92">
        <v>52020256</v>
      </c>
      <c r="B257">
        <v>2020256</v>
      </c>
      <c r="C257" t="s">
        <v>1949</v>
      </c>
      <c r="D257">
        <v>5632</v>
      </c>
      <c r="E257" t="s">
        <v>1950</v>
      </c>
      <c r="F257" t="s">
        <v>1951</v>
      </c>
      <c r="G257" t="s">
        <v>1952</v>
      </c>
      <c r="H257" t="s">
        <v>590</v>
      </c>
      <c r="I257" t="s">
        <v>954</v>
      </c>
      <c r="J257" t="s">
        <v>955</v>
      </c>
      <c r="K257">
        <v>1</v>
      </c>
      <c r="L257" t="s">
        <v>956</v>
      </c>
      <c r="M257" t="s">
        <v>957</v>
      </c>
      <c r="N257" t="s">
        <v>42</v>
      </c>
      <c r="O257" t="s">
        <v>566</v>
      </c>
      <c r="P257">
        <v>0</v>
      </c>
      <c r="Q257" t="s">
        <v>27</v>
      </c>
      <c r="R257" t="s">
        <v>45</v>
      </c>
      <c r="S257" s="93" t="s">
        <v>960</v>
      </c>
      <c r="T257" t="s">
        <v>961</v>
      </c>
      <c r="U257" s="93">
        <v>36398</v>
      </c>
      <c r="V257" t="s">
        <v>27</v>
      </c>
      <c r="W257" t="s">
        <v>45</v>
      </c>
      <c r="X257">
        <v>0</v>
      </c>
      <c r="Y257">
        <v>0</v>
      </c>
      <c r="Z257" s="93">
        <v>44145</v>
      </c>
      <c r="AA257" t="s">
        <v>975</v>
      </c>
      <c r="AB257">
        <v>0</v>
      </c>
      <c r="AC257">
        <v>0</v>
      </c>
      <c r="AD257" s="103">
        <v>15000</v>
      </c>
      <c r="AE257">
        <v>15000</v>
      </c>
      <c r="AF257">
        <v>0</v>
      </c>
      <c r="AG257">
        <v>1</v>
      </c>
      <c r="AH257">
        <v>1</v>
      </c>
      <c r="AI257">
        <v>2</v>
      </c>
      <c r="AJ257">
        <v>2</v>
      </c>
      <c r="AK257">
        <v>0</v>
      </c>
      <c r="AL257">
        <v>0</v>
      </c>
      <c r="AM257">
        <v>5</v>
      </c>
      <c r="AN257" s="97">
        <v>8805</v>
      </c>
      <c r="AO257" t="s">
        <v>40</v>
      </c>
      <c r="AP257" t="s">
        <v>28</v>
      </c>
      <c r="AQ257" t="s">
        <v>40</v>
      </c>
      <c r="AR257" s="101">
        <v>1900000</v>
      </c>
      <c r="AS257" t="s">
        <v>151</v>
      </c>
      <c r="AT257" t="s">
        <v>1040</v>
      </c>
      <c r="AU257" t="s">
        <v>963</v>
      </c>
      <c r="AV257" t="s">
        <v>304</v>
      </c>
      <c r="AW257" t="s">
        <v>964</v>
      </c>
      <c r="AX257">
        <v>0</v>
      </c>
      <c r="AY257" t="s">
        <v>124</v>
      </c>
      <c r="AZ257" t="s">
        <v>962</v>
      </c>
      <c r="BA257" t="s">
        <v>70</v>
      </c>
      <c r="BB257" t="s">
        <v>1116</v>
      </c>
      <c r="BC257" t="s">
        <v>28</v>
      </c>
      <c r="BD257" t="s">
        <v>40</v>
      </c>
      <c r="BE257" t="s">
        <v>28</v>
      </c>
      <c r="BF257" t="s">
        <v>40</v>
      </c>
      <c r="BG257" t="s">
        <v>28</v>
      </c>
      <c r="BH257" t="s">
        <v>40</v>
      </c>
      <c r="BI257" t="s">
        <v>28</v>
      </c>
      <c r="BJ257">
        <v>999</v>
      </c>
      <c r="BK257" t="s">
        <v>28</v>
      </c>
      <c r="BL257" t="s">
        <v>40</v>
      </c>
      <c r="BM257" t="s">
        <v>28</v>
      </c>
      <c r="BN257" t="s">
        <v>40</v>
      </c>
      <c r="BO257" t="s">
        <v>964</v>
      </c>
      <c r="BP257" t="s">
        <v>967</v>
      </c>
      <c r="BQ257" t="s">
        <v>28</v>
      </c>
      <c r="BR257" t="s">
        <v>40</v>
      </c>
      <c r="BS257" t="s">
        <v>28</v>
      </c>
      <c r="BT257" t="s">
        <v>40</v>
      </c>
      <c r="BU257" t="s">
        <v>28</v>
      </c>
      <c r="BV257" t="s">
        <v>40</v>
      </c>
      <c r="BW257" t="s">
        <v>28</v>
      </c>
      <c r="BX257" t="s">
        <v>40</v>
      </c>
      <c r="BY257" t="s">
        <v>28</v>
      </c>
      <c r="BZ257" t="s">
        <v>40</v>
      </c>
      <c r="CA257" t="s">
        <v>198</v>
      </c>
      <c r="CB257" t="s">
        <v>37</v>
      </c>
      <c r="CC257">
        <v>855</v>
      </c>
      <c r="CD257" t="s">
        <v>30</v>
      </c>
      <c r="CE257" t="s">
        <v>968</v>
      </c>
      <c r="CF257">
        <v>0</v>
      </c>
      <c r="CG257" t="s">
        <v>99</v>
      </c>
      <c r="CH257">
        <v>1</v>
      </c>
      <c r="CI257" s="99">
        <v>1452.73</v>
      </c>
      <c r="CJ257" s="93">
        <v>44145</v>
      </c>
      <c r="CK257" s="99">
        <v>1452.73</v>
      </c>
      <c r="CL257" t="s">
        <v>574</v>
      </c>
      <c r="CM257" t="s">
        <v>574</v>
      </c>
      <c r="CN257" t="s">
        <v>574</v>
      </c>
      <c r="CO257" t="s">
        <v>574</v>
      </c>
      <c r="CP257" t="s">
        <v>574</v>
      </c>
      <c r="CQ257" t="s">
        <v>574</v>
      </c>
      <c r="CR257" t="s">
        <v>574</v>
      </c>
      <c r="CS257" t="s">
        <v>574</v>
      </c>
      <c r="CT257" t="s">
        <v>574</v>
      </c>
      <c r="CU257" t="s">
        <v>574</v>
      </c>
      <c r="CV257" t="s">
        <v>574</v>
      </c>
      <c r="CW257" t="s">
        <v>574</v>
      </c>
      <c r="CX257" t="s">
        <v>574</v>
      </c>
      <c r="CY257" t="s">
        <v>574</v>
      </c>
      <c r="CZ257" t="s">
        <v>574</v>
      </c>
      <c r="DA257" t="s">
        <v>574</v>
      </c>
      <c r="DB257" t="s">
        <v>574</v>
      </c>
      <c r="DC257" t="s">
        <v>574</v>
      </c>
      <c r="DD257">
        <v>0</v>
      </c>
      <c r="DE257" t="s">
        <v>970</v>
      </c>
      <c r="DF257">
        <v>0</v>
      </c>
      <c r="DG257" t="s">
        <v>970</v>
      </c>
      <c r="DH257">
        <v>0</v>
      </c>
      <c r="DI257" s="99">
        <v>0</v>
      </c>
      <c r="DJ257" s="99">
        <v>0</v>
      </c>
      <c r="DK257" s="99">
        <v>0</v>
      </c>
      <c r="DL257" s="99">
        <v>0</v>
      </c>
      <c r="DM257" s="99">
        <v>0</v>
      </c>
      <c r="DN257" s="99">
        <v>0</v>
      </c>
      <c r="DO257" s="99">
        <v>0</v>
      </c>
      <c r="DP257" s="99">
        <v>0</v>
      </c>
      <c r="DT257" s="100" t="s">
        <v>46</v>
      </c>
    </row>
    <row r="258" spans="1:124" x14ac:dyDescent="0.3">
      <c r="A258" s="92">
        <v>52020257</v>
      </c>
      <c r="B258">
        <v>2020257</v>
      </c>
      <c r="C258" t="s">
        <v>1953</v>
      </c>
      <c r="D258">
        <v>5611</v>
      </c>
      <c r="E258" t="s">
        <v>1954</v>
      </c>
      <c r="F258" t="s">
        <v>1955</v>
      </c>
      <c r="G258" t="s">
        <v>1956</v>
      </c>
      <c r="H258" t="s">
        <v>590</v>
      </c>
      <c r="I258" t="s">
        <v>954</v>
      </c>
      <c r="J258" t="s">
        <v>955</v>
      </c>
      <c r="K258">
        <v>1</v>
      </c>
      <c r="L258" t="s">
        <v>956</v>
      </c>
      <c r="M258" t="s">
        <v>957</v>
      </c>
      <c r="N258" t="s">
        <v>958</v>
      </c>
      <c r="O258" t="s">
        <v>959</v>
      </c>
      <c r="P258">
        <v>0</v>
      </c>
      <c r="Q258" t="s">
        <v>27</v>
      </c>
      <c r="R258" t="s">
        <v>45</v>
      </c>
      <c r="S258" s="93" t="s">
        <v>960</v>
      </c>
      <c r="T258" t="s">
        <v>961</v>
      </c>
      <c r="U258" s="93">
        <v>30933</v>
      </c>
      <c r="V258" t="s">
        <v>27</v>
      </c>
      <c r="W258" t="s">
        <v>45</v>
      </c>
      <c r="X258">
        <v>0</v>
      </c>
      <c r="Y258">
        <v>0</v>
      </c>
      <c r="Z258" s="93">
        <v>42989</v>
      </c>
      <c r="AA258" t="s">
        <v>975</v>
      </c>
      <c r="AB258">
        <v>0</v>
      </c>
      <c r="AC258">
        <v>0</v>
      </c>
      <c r="AD258" s="103">
        <v>20000</v>
      </c>
      <c r="AE258">
        <v>20000</v>
      </c>
      <c r="AF258">
        <v>0</v>
      </c>
      <c r="AG258">
        <v>1</v>
      </c>
      <c r="AH258">
        <v>1</v>
      </c>
      <c r="AI258">
        <v>0</v>
      </c>
      <c r="AJ258">
        <v>0</v>
      </c>
      <c r="AK258">
        <v>0</v>
      </c>
      <c r="AL258">
        <v>1</v>
      </c>
      <c r="AM258">
        <v>5</v>
      </c>
      <c r="AN258" s="97">
        <v>8300</v>
      </c>
      <c r="AO258" t="s">
        <v>40</v>
      </c>
      <c r="AP258" t="s">
        <v>28</v>
      </c>
      <c r="AQ258" t="s">
        <v>40</v>
      </c>
      <c r="AR258" s="101">
        <v>1100000</v>
      </c>
      <c r="AS258" t="s">
        <v>124</v>
      </c>
      <c r="AT258" t="s">
        <v>962</v>
      </c>
      <c r="AU258" t="s">
        <v>963</v>
      </c>
      <c r="AV258" t="s">
        <v>304</v>
      </c>
      <c r="AW258" t="s">
        <v>964</v>
      </c>
      <c r="AX258">
        <v>0</v>
      </c>
      <c r="AY258" t="s">
        <v>124</v>
      </c>
      <c r="AZ258" t="s">
        <v>962</v>
      </c>
      <c r="BA258" t="s">
        <v>965</v>
      </c>
      <c r="BB258" t="s">
        <v>966</v>
      </c>
      <c r="BC258" t="s">
        <v>28</v>
      </c>
      <c r="BD258" t="s">
        <v>40</v>
      </c>
      <c r="BE258" t="s">
        <v>28</v>
      </c>
      <c r="BF258" t="s">
        <v>40</v>
      </c>
      <c r="BG258" t="s">
        <v>28</v>
      </c>
      <c r="BH258" t="s">
        <v>40</v>
      </c>
      <c r="BI258" t="s">
        <v>28</v>
      </c>
      <c r="BJ258">
        <v>999</v>
      </c>
      <c r="BK258" t="s">
        <v>28</v>
      </c>
      <c r="BL258" t="s">
        <v>40</v>
      </c>
      <c r="BM258" t="s">
        <v>28</v>
      </c>
      <c r="BN258" t="s">
        <v>40</v>
      </c>
      <c r="BO258" t="s">
        <v>964</v>
      </c>
      <c r="BP258" t="s">
        <v>967</v>
      </c>
      <c r="BQ258" t="s">
        <v>28</v>
      </c>
      <c r="BR258" t="s">
        <v>40</v>
      </c>
      <c r="BS258" t="s">
        <v>28</v>
      </c>
      <c r="BT258" t="s">
        <v>40</v>
      </c>
      <c r="BU258" t="s">
        <v>28</v>
      </c>
      <c r="BV258" t="s">
        <v>40</v>
      </c>
      <c r="BW258" t="s">
        <v>28</v>
      </c>
      <c r="BX258" t="s">
        <v>40</v>
      </c>
      <c r="BY258" t="s">
        <v>28</v>
      </c>
      <c r="BZ258" t="s">
        <v>40</v>
      </c>
      <c r="CA258" t="s">
        <v>198</v>
      </c>
      <c r="CB258" t="s">
        <v>37</v>
      </c>
      <c r="CC258">
        <v>833</v>
      </c>
      <c r="CD258" t="s">
        <v>30</v>
      </c>
      <c r="CE258" t="s">
        <v>968</v>
      </c>
      <c r="CF258">
        <v>0</v>
      </c>
      <c r="CG258" t="s">
        <v>99</v>
      </c>
      <c r="CH258">
        <v>1</v>
      </c>
      <c r="CI258" s="99">
        <v>805.45</v>
      </c>
      <c r="CJ258" s="93">
        <v>42989</v>
      </c>
      <c r="CK258" s="99">
        <v>805.45</v>
      </c>
      <c r="CL258" t="s">
        <v>574</v>
      </c>
      <c r="CM258" t="s">
        <v>574</v>
      </c>
      <c r="CN258" t="s">
        <v>574</v>
      </c>
      <c r="CO258" t="s">
        <v>574</v>
      </c>
      <c r="CP258" t="s">
        <v>574</v>
      </c>
      <c r="CQ258" t="s">
        <v>574</v>
      </c>
      <c r="CR258" t="s">
        <v>574</v>
      </c>
      <c r="CS258" t="s">
        <v>574</v>
      </c>
      <c r="CT258" t="s">
        <v>574</v>
      </c>
      <c r="CU258" t="s">
        <v>574</v>
      </c>
      <c r="CV258" t="s">
        <v>574</v>
      </c>
      <c r="CW258" t="s">
        <v>574</v>
      </c>
      <c r="CX258" t="s">
        <v>574</v>
      </c>
      <c r="CY258" t="s">
        <v>574</v>
      </c>
      <c r="CZ258" t="s">
        <v>574</v>
      </c>
      <c r="DA258" t="s">
        <v>574</v>
      </c>
      <c r="DB258" t="s">
        <v>574</v>
      </c>
      <c r="DC258" t="s">
        <v>574</v>
      </c>
      <c r="DD258">
        <v>0</v>
      </c>
      <c r="DE258" t="s">
        <v>970</v>
      </c>
      <c r="DF258">
        <v>0</v>
      </c>
      <c r="DG258" t="s">
        <v>970</v>
      </c>
      <c r="DH258">
        <v>0</v>
      </c>
      <c r="DI258" s="99">
        <v>0</v>
      </c>
      <c r="DJ258" s="99">
        <v>0</v>
      </c>
      <c r="DK258" s="99">
        <v>0</v>
      </c>
      <c r="DL258" s="99">
        <v>0</v>
      </c>
      <c r="DM258" s="99">
        <v>0</v>
      </c>
      <c r="DN258" s="99">
        <v>0</v>
      </c>
      <c r="DO258" s="99">
        <v>0</v>
      </c>
      <c r="DP258" s="99">
        <v>0</v>
      </c>
      <c r="DT258" s="100" t="s">
        <v>46</v>
      </c>
    </row>
    <row r="259" spans="1:124" x14ac:dyDescent="0.3">
      <c r="A259" s="92">
        <v>52020258</v>
      </c>
      <c r="B259">
        <v>2020258</v>
      </c>
      <c r="C259" t="s">
        <v>1957</v>
      </c>
      <c r="D259">
        <v>5606</v>
      </c>
      <c r="E259" t="s">
        <v>1958</v>
      </c>
      <c r="F259" t="s">
        <v>1959</v>
      </c>
      <c r="G259" t="s">
        <v>1960</v>
      </c>
      <c r="H259" t="s">
        <v>590</v>
      </c>
      <c r="I259" t="s">
        <v>954</v>
      </c>
      <c r="J259" t="s">
        <v>955</v>
      </c>
      <c r="K259">
        <v>1</v>
      </c>
      <c r="L259" t="s">
        <v>956</v>
      </c>
      <c r="M259" t="s">
        <v>957</v>
      </c>
      <c r="N259" t="s">
        <v>42</v>
      </c>
      <c r="O259" t="s">
        <v>566</v>
      </c>
      <c r="P259">
        <v>0</v>
      </c>
      <c r="Q259" t="s">
        <v>27</v>
      </c>
      <c r="R259" t="s">
        <v>45</v>
      </c>
      <c r="S259" s="93" t="s">
        <v>960</v>
      </c>
      <c r="T259" t="s">
        <v>961</v>
      </c>
      <c r="U259" s="93">
        <v>17078</v>
      </c>
      <c r="V259" t="s">
        <v>27</v>
      </c>
      <c r="W259" t="s">
        <v>45</v>
      </c>
      <c r="X259">
        <v>0</v>
      </c>
      <c r="Y259">
        <v>0</v>
      </c>
      <c r="Z259" s="93">
        <v>43052</v>
      </c>
      <c r="AA259">
        <v>1000</v>
      </c>
      <c r="AB259">
        <v>1000</v>
      </c>
      <c r="AC259">
        <v>0</v>
      </c>
      <c r="AD259" s="103" t="s">
        <v>27</v>
      </c>
      <c r="AE259">
        <v>0</v>
      </c>
      <c r="AF259">
        <v>0</v>
      </c>
      <c r="AG259">
        <v>2</v>
      </c>
      <c r="AH259">
        <v>2</v>
      </c>
      <c r="AI259">
        <v>0</v>
      </c>
      <c r="AJ259">
        <v>0</v>
      </c>
      <c r="AK259">
        <v>0</v>
      </c>
      <c r="AL259">
        <v>1</v>
      </c>
      <c r="AM259">
        <v>5</v>
      </c>
      <c r="AN259" s="97">
        <v>6281</v>
      </c>
      <c r="AO259" t="s">
        <v>40</v>
      </c>
      <c r="AP259" t="s">
        <v>28</v>
      </c>
      <c r="AQ259" t="s">
        <v>40</v>
      </c>
      <c r="AR259" s="101">
        <v>1200000</v>
      </c>
      <c r="AS259" t="s">
        <v>124</v>
      </c>
      <c r="AT259" t="s">
        <v>962</v>
      </c>
      <c r="AU259" t="s">
        <v>963</v>
      </c>
      <c r="AV259" t="s">
        <v>304</v>
      </c>
      <c r="AW259" t="s">
        <v>964</v>
      </c>
      <c r="AX259">
        <v>0</v>
      </c>
      <c r="AY259" t="s">
        <v>122</v>
      </c>
      <c r="AZ259" t="s">
        <v>50</v>
      </c>
      <c r="BA259" t="s">
        <v>965</v>
      </c>
      <c r="BB259" t="s">
        <v>966</v>
      </c>
      <c r="BC259" t="s">
        <v>28</v>
      </c>
      <c r="BD259" t="s">
        <v>40</v>
      </c>
      <c r="BE259" t="s">
        <v>28</v>
      </c>
      <c r="BF259" t="s">
        <v>40</v>
      </c>
      <c r="BG259" t="s">
        <v>28</v>
      </c>
      <c r="BH259" t="s">
        <v>40</v>
      </c>
      <c r="BI259" t="s">
        <v>28</v>
      </c>
      <c r="BJ259">
        <v>999</v>
      </c>
      <c r="BK259" t="s">
        <v>28</v>
      </c>
      <c r="BL259" t="s">
        <v>40</v>
      </c>
      <c r="BM259" t="s">
        <v>28</v>
      </c>
      <c r="BN259" t="s">
        <v>40</v>
      </c>
      <c r="BO259" t="s">
        <v>964</v>
      </c>
      <c r="BP259" t="s">
        <v>967</v>
      </c>
      <c r="BQ259" t="s">
        <v>28</v>
      </c>
      <c r="BR259" t="s">
        <v>40</v>
      </c>
      <c r="BS259" t="s">
        <v>28</v>
      </c>
      <c r="BT259" t="s">
        <v>40</v>
      </c>
      <c r="BU259" t="s">
        <v>28</v>
      </c>
      <c r="BV259" t="s">
        <v>40</v>
      </c>
      <c r="BW259" t="s">
        <v>28</v>
      </c>
      <c r="BX259" t="s">
        <v>40</v>
      </c>
      <c r="BY259" t="s">
        <v>28</v>
      </c>
      <c r="BZ259" t="s">
        <v>40</v>
      </c>
      <c r="CA259" t="s">
        <v>198</v>
      </c>
      <c r="CB259" t="s">
        <v>37</v>
      </c>
      <c r="CC259">
        <v>865</v>
      </c>
      <c r="CD259" t="s">
        <v>30</v>
      </c>
      <c r="CE259" t="s">
        <v>968</v>
      </c>
      <c r="CF259">
        <v>0</v>
      </c>
      <c r="CG259" t="s">
        <v>99</v>
      </c>
      <c r="CH259">
        <v>1</v>
      </c>
      <c r="CI259" s="99">
        <v>1735.45</v>
      </c>
      <c r="CJ259" s="93">
        <v>43052</v>
      </c>
      <c r="CK259" s="99">
        <v>1735.45</v>
      </c>
      <c r="CL259" t="s">
        <v>574</v>
      </c>
      <c r="CM259" t="s">
        <v>574</v>
      </c>
      <c r="CN259" t="s">
        <v>574</v>
      </c>
      <c r="CO259" t="s">
        <v>574</v>
      </c>
      <c r="CP259" t="s">
        <v>574</v>
      </c>
      <c r="CQ259" t="s">
        <v>574</v>
      </c>
      <c r="CR259" t="s">
        <v>969</v>
      </c>
      <c r="CS259" t="s">
        <v>924</v>
      </c>
      <c r="CT259" t="s">
        <v>574</v>
      </c>
      <c r="CU259" t="s">
        <v>574</v>
      </c>
      <c r="CV259" t="s">
        <v>574</v>
      </c>
      <c r="CW259" t="s">
        <v>574</v>
      </c>
      <c r="CX259" t="s">
        <v>574</v>
      </c>
      <c r="CY259" t="s">
        <v>574</v>
      </c>
      <c r="CZ259" t="s">
        <v>574</v>
      </c>
      <c r="DA259" t="s">
        <v>574</v>
      </c>
      <c r="DB259" t="s">
        <v>574</v>
      </c>
      <c r="DC259" t="s">
        <v>574</v>
      </c>
      <c r="DD259">
        <v>0</v>
      </c>
      <c r="DE259" t="s">
        <v>970</v>
      </c>
      <c r="DF259">
        <v>0</v>
      </c>
      <c r="DG259" t="s">
        <v>970</v>
      </c>
      <c r="DH259">
        <v>0</v>
      </c>
      <c r="DI259" s="99">
        <v>150</v>
      </c>
      <c r="DJ259" s="99">
        <v>0</v>
      </c>
      <c r="DK259" s="99">
        <v>0</v>
      </c>
      <c r="DL259" s="99">
        <v>0</v>
      </c>
      <c r="DM259" s="99">
        <v>0</v>
      </c>
      <c r="DN259" s="99">
        <v>0</v>
      </c>
      <c r="DO259" s="99">
        <v>0</v>
      </c>
      <c r="DP259" s="99">
        <v>0</v>
      </c>
      <c r="DT259" s="100" t="s">
        <v>46</v>
      </c>
    </row>
    <row r="260" spans="1:124" x14ac:dyDescent="0.3">
      <c r="AR260" s="10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O60"/>
  <sheetViews>
    <sheetView zoomScaleNormal="100" workbookViewId="0">
      <pane xSplit="1" ySplit="3" topLeftCell="B4" activePane="bottomRight" state="frozen"/>
      <selection pane="topRight" activeCell="B1" sqref="B1"/>
      <selection pane="bottomLeft" activeCell="A3" sqref="A3"/>
      <selection pane="bottomRight" activeCell="F35" sqref="F35"/>
    </sheetView>
  </sheetViews>
  <sheetFormatPr defaultRowHeight="14.4" x14ac:dyDescent="0.3"/>
  <cols>
    <col min="1" max="1" width="9.5546875" bestFit="1" customWidth="1" collapsed="1"/>
    <col min="2" max="9" width="9.5546875" customWidth="1" collapsed="1"/>
    <col min="10" max="13" width="14.5546875" style="2" bestFit="1" customWidth="1" collapsed="1"/>
    <col min="14" max="16" width="19.5546875" style="2" bestFit="1" customWidth="1" collapsed="1"/>
    <col min="17" max="18" width="23.109375" style="2" bestFit="1" customWidth="1" collapsed="1"/>
    <col min="19" max="19" width="20" style="2" bestFit="1" customWidth="1" collapsed="1"/>
    <col min="20" max="21" width="14.109375" style="2" customWidth="1" collapsed="1"/>
    <col min="22" max="22" width="15.33203125" bestFit="1" customWidth="1" collapsed="1"/>
    <col min="23" max="23" width="11.6640625" bestFit="1" customWidth="1" collapsed="1"/>
    <col min="24" max="24" width="16" bestFit="1" customWidth="1" collapsed="1"/>
    <col min="25" max="25" width="22.44140625" style="2" bestFit="1" customWidth="1" collapsed="1"/>
    <col min="26" max="27" width="16.109375" style="2" customWidth="1" collapsed="1"/>
    <col min="28" max="28" width="12" bestFit="1" customWidth="1" collapsed="1"/>
    <col min="29" max="29" width="26" style="2" bestFit="1" customWidth="1" collapsed="1"/>
    <col min="30" max="30" width="16.5546875" bestFit="1" customWidth="1" collapsed="1"/>
    <col min="31" max="31" width="26" style="2" bestFit="1" customWidth="1" collapsed="1"/>
    <col min="32" max="32" width="21.109375" style="2" bestFit="1" customWidth="1" collapsed="1"/>
    <col min="33" max="34" width="21.109375" style="2" customWidth="1" collapsed="1"/>
    <col min="35" max="35" width="23.88671875" style="2" bestFit="1" customWidth="1" collapsed="1"/>
    <col min="36" max="37" width="26.6640625" style="2" customWidth="1" collapsed="1"/>
    <col min="38" max="38" width="21.109375" style="2" customWidth="1" collapsed="1"/>
    <col min="39" max="39" width="23.88671875" style="2" bestFit="1" customWidth="1" collapsed="1"/>
    <col min="40" max="41" width="26.6640625" style="2" customWidth="1" collapsed="1"/>
  </cols>
  <sheetData>
    <row r="1" spans="1:41" ht="15" thickBot="1" x14ac:dyDescent="0.35">
      <c r="B1">
        <v>22</v>
      </c>
      <c r="C1">
        <v>23</v>
      </c>
      <c r="D1">
        <v>24</v>
      </c>
      <c r="E1">
        <v>25</v>
      </c>
      <c r="F1">
        <v>26</v>
      </c>
      <c r="G1">
        <v>27</v>
      </c>
      <c r="H1">
        <v>28</v>
      </c>
      <c r="I1">
        <v>29</v>
      </c>
    </row>
    <row r="2" spans="1:41" ht="15" thickBot="1" x14ac:dyDescent="0.35">
      <c r="B2" s="110" t="s">
        <v>389</v>
      </c>
      <c r="C2" s="110"/>
      <c r="D2" s="110"/>
      <c r="E2" s="110"/>
      <c r="F2" s="110"/>
      <c r="G2" s="110"/>
      <c r="H2" s="110"/>
      <c r="I2" s="111"/>
      <c r="J2" s="116" t="s">
        <v>390</v>
      </c>
      <c r="K2" s="117"/>
      <c r="L2" s="117"/>
      <c r="M2" s="118"/>
      <c r="N2" s="104" t="s">
        <v>391</v>
      </c>
      <c r="O2" s="105"/>
      <c r="P2" s="105"/>
      <c r="Q2" s="106"/>
      <c r="R2" s="104" t="s">
        <v>392</v>
      </c>
      <c r="S2" s="105"/>
      <c r="T2" s="105"/>
      <c r="U2" s="106"/>
      <c r="V2" s="104" t="s">
        <v>393</v>
      </c>
      <c r="W2" s="105"/>
      <c r="X2" s="105"/>
      <c r="Y2" s="106"/>
      <c r="Z2" s="104" t="s">
        <v>394</v>
      </c>
      <c r="AA2" s="105"/>
      <c r="AB2" s="105"/>
      <c r="AC2" s="106"/>
      <c r="AD2" s="104" t="s">
        <v>395</v>
      </c>
      <c r="AE2" s="105"/>
      <c r="AF2" s="105"/>
      <c r="AG2" s="106"/>
      <c r="AH2" s="104" t="s">
        <v>396</v>
      </c>
      <c r="AI2" s="105"/>
      <c r="AJ2" s="105"/>
      <c r="AK2" s="106"/>
      <c r="AL2" s="104" t="s">
        <v>397</v>
      </c>
      <c r="AM2" s="105"/>
      <c r="AN2" s="105"/>
      <c r="AO2" s="106"/>
    </row>
    <row r="3" spans="1:41" s="2" customFormat="1" ht="86.4" x14ac:dyDescent="0.3">
      <c r="A3" s="21" t="s">
        <v>239</v>
      </c>
      <c r="B3" s="33" t="s">
        <v>398</v>
      </c>
      <c r="C3" s="33" t="s">
        <v>399</v>
      </c>
      <c r="D3" s="33" t="s">
        <v>400</v>
      </c>
      <c r="E3" s="33" t="s">
        <v>401</v>
      </c>
      <c r="F3" s="33" t="s">
        <v>402</v>
      </c>
      <c r="G3" s="33" t="s">
        <v>403</v>
      </c>
      <c r="H3" s="33" t="s">
        <v>404</v>
      </c>
      <c r="I3" s="33" t="s">
        <v>405</v>
      </c>
      <c r="J3" s="23" t="s">
        <v>406</v>
      </c>
      <c r="K3" s="7" t="s">
        <v>407</v>
      </c>
      <c r="L3" s="7" t="s">
        <v>408</v>
      </c>
      <c r="M3" s="24" t="s">
        <v>409</v>
      </c>
      <c r="N3" s="23" t="s">
        <v>410</v>
      </c>
      <c r="O3" s="7" t="s">
        <v>411</v>
      </c>
      <c r="P3" s="7" t="s">
        <v>412</v>
      </c>
      <c r="Q3" s="24" t="s">
        <v>413</v>
      </c>
      <c r="R3" s="23" t="s">
        <v>414</v>
      </c>
      <c r="S3" s="7" t="s">
        <v>415</v>
      </c>
      <c r="T3" s="7" t="s">
        <v>416</v>
      </c>
      <c r="U3" s="24" t="s">
        <v>417</v>
      </c>
      <c r="V3" s="23" t="s">
        <v>418</v>
      </c>
      <c r="W3" s="7" t="s">
        <v>419</v>
      </c>
      <c r="X3" s="7" t="s">
        <v>420</v>
      </c>
      <c r="Y3" s="24" t="s">
        <v>421</v>
      </c>
      <c r="Z3" s="23" t="s">
        <v>422</v>
      </c>
      <c r="AA3" s="7" t="s">
        <v>423</v>
      </c>
      <c r="AB3" s="7" t="s">
        <v>424</v>
      </c>
      <c r="AC3" s="24" t="s">
        <v>425</v>
      </c>
      <c r="AD3" s="23" t="s">
        <v>426</v>
      </c>
      <c r="AE3" s="7" t="s">
        <v>427</v>
      </c>
      <c r="AF3" s="7" t="s">
        <v>428</v>
      </c>
      <c r="AG3" s="24" t="s">
        <v>429</v>
      </c>
      <c r="AH3" s="23" t="s">
        <v>430</v>
      </c>
      <c r="AI3" s="7" t="s">
        <v>431</v>
      </c>
      <c r="AJ3" s="7" t="s">
        <v>432</v>
      </c>
      <c r="AK3" s="24" t="s">
        <v>433</v>
      </c>
      <c r="AL3" s="23" t="s">
        <v>434</v>
      </c>
      <c r="AM3" s="7" t="s">
        <v>435</v>
      </c>
      <c r="AN3" s="7" t="s">
        <v>436</v>
      </c>
      <c r="AO3" s="24" t="s">
        <v>437</v>
      </c>
    </row>
    <row r="4" spans="1:41" s="2" customFormat="1" ht="13.8" x14ac:dyDescent="0.3">
      <c r="A4" s="22">
        <v>1</v>
      </c>
      <c r="B4" s="78">
        <v>250</v>
      </c>
      <c r="C4" s="78">
        <v>0</v>
      </c>
      <c r="D4" s="78">
        <v>0</v>
      </c>
      <c r="E4" s="78">
        <v>0</v>
      </c>
      <c r="F4" s="78">
        <v>0</v>
      </c>
      <c r="G4" s="78">
        <v>0</v>
      </c>
      <c r="H4" s="78">
        <v>0</v>
      </c>
      <c r="I4" s="78">
        <v>250</v>
      </c>
      <c r="J4" s="25"/>
      <c r="K4" s="34">
        <f t="shared" ref="K4:K35" si="0">IF(B4=0,0,B4-J4)</f>
        <v>250</v>
      </c>
      <c r="L4" s="20" t="str">
        <f>IF(OR(K4&gt;0.01,K4&lt;-0.01),"Fail","Pass")</f>
        <v>Fail</v>
      </c>
      <c r="M4" s="26"/>
      <c r="N4" s="27"/>
      <c r="O4" s="34">
        <f t="shared" ref="O4:O35" si="1">IF(C4=0,0,C4-N4)</f>
        <v>0</v>
      </c>
      <c r="P4" s="20" t="str">
        <f>IF(O4=0,"n/a",IF(OR(O4&gt;0.01,O4&lt;-0.01),"Fail","Pass"))</f>
        <v>n/a</v>
      </c>
      <c r="Q4" s="26"/>
      <c r="R4" s="28"/>
      <c r="S4" s="34">
        <f t="shared" ref="S4:S35" si="2">IF(D4=0,0,D4-R4)</f>
        <v>0</v>
      </c>
      <c r="T4" s="20" t="str">
        <f>IF(S4=0,"n/a",IF(OR(S4&gt;0.01,S4&lt;-0.01),"Fail","Pass"))</f>
        <v>n/a</v>
      </c>
      <c r="U4" s="29">
        <f>MIN(ROUNDDOWN((J4-S4)/365,0),80)</f>
        <v>0</v>
      </c>
      <c r="V4" s="28"/>
      <c r="W4" s="34">
        <f t="shared" ref="W4:W35" si="3">IF(E4=0,0,E4-V4)</f>
        <v>0</v>
      </c>
      <c r="X4" s="20" t="str">
        <f>IF(W4=0,"n/a",IF(OR(W4&gt;0.01,W4&lt;-0.01),"Fail","Pass"))</f>
        <v>n/a</v>
      </c>
      <c r="Y4" s="26"/>
      <c r="Z4" s="27"/>
      <c r="AA4" s="34">
        <f t="shared" ref="AA4:AA35" si="4">IF(F4=0,0,F4-Z4)</f>
        <v>0</v>
      </c>
      <c r="AB4" s="20" t="str">
        <f>IF(AA4=0,"n/a",IF(OR(AA4&gt;0.01,AA4&lt;-0.01),"Fail","Pass"))</f>
        <v>n/a</v>
      </c>
      <c r="AC4" s="30"/>
      <c r="AD4" s="27"/>
      <c r="AE4" s="34">
        <f t="shared" ref="AE4:AE35" si="5">IF(G4=0,0,G4-AD4)</f>
        <v>0</v>
      </c>
      <c r="AF4" s="20" t="str">
        <f>IF(AE4=0,"n/a",IF(OR(AE4&gt;0.01,AE4&lt;-0.01),"Fail","Pass"))</f>
        <v>n/a</v>
      </c>
      <c r="AG4" s="31"/>
      <c r="AH4" s="27"/>
      <c r="AI4" s="34">
        <f t="shared" ref="AI4:AI35" si="6">IF(H4=0,0,H4-AH4)</f>
        <v>0</v>
      </c>
      <c r="AJ4" s="20" t="str">
        <f>IF(AI4=0,"n/a",IF(OR(AI4&gt;0.01,AI4&lt;-0.01),"Fail","Pass"))</f>
        <v>n/a</v>
      </c>
      <c r="AK4" s="26"/>
      <c r="AL4" s="27"/>
      <c r="AM4" s="34">
        <f>IF(I4=0,0,I4-AL4)</f>
        <v>250</v>
      </c>
      <c r="AN4" s="20" t="str">
        <f>IF(AM4=0,"n/a",IF(OR(AM4&gt;0.01,AM4&lt;-0.01),"Fail","Pass"))</f>
        <v>Fail</v>
      </c>
      <c r="AO4" s="26"/>
    </row>
    <row r="5" spans="1:41" s="2" customFormat="1" ht="13.8" x14ac:dyDescent="0.3">
      <c r="A5" s="22">
        <f>A4+1</f>
        <v>2</v>
      </c>
      <c r="B5" s="78" t="e">
        <v>#N/A</v>
      </c>
      <c r="C5" s="78">
        <v>0</v>
      </c>
      <c r="D5" s="78">
        <v>0</v>
      </c>
      <c r="E5" s="78">
        <v>0</v>
      </c>
      <c r="F5" s="78">
        <v>0</v>
      </c>
      <c r="G5" s="78">
        <v>0</v>
      </c>
      <c r="H5" s="78">
        <v>0</v>
      </c>
      <c r="I5" s="78" t="e">
        <v>#N/A</v>
      </c>
      <c r="J5" s="25"/>
      <c r="K5" s="34" t="e">
        <f t="shared" si="0"/>
        <v>#N/A</v>
      </c>
      <c r="L5" s="20" t="e">
        <f t="shared" ref="L5:L58" si="7">IF(OR(K5&gt;0.01,K5&lt;-0.01),"Fail","Pass")</f>
        <v>#N/A</v>
      </c>
      <c r="M5" s="26"/>
      <c r="N5" s="27"/>
      <c r="O5" s="34">
        <f t="shared" si="1"/>
        <v>0</v>
      </c>
      <c r="P5" s="20" t="str">
        <f t="shared" ref="P5:P58" si="8">IF(O5=0,"n/a",IF(OR(O5&gt;0.01,O5&lt;-0.01),"Fail","Pass"))</f>
        <v>n/a</v>
      </c>
      <c r="Q5" s="26"/>
      <c r="R5" s="28"/>
      <c r="S5" s="34">
        <f t="shared" si="2"/>
        <v>0</v>
      </c>
      <c r="T5" s="20" t="str">
        <f t="shared" ref="T5:T58" si="9">IF(S5=0,"n/a",IF(OR(S5&gt;0.01,S5&lt;-0.01),"Fail","Pass"))</f>
        <v>n/a</v>
      </c>
      <c r="U5" s="29">
        <f t="shared" ref="U5:U58" si="10">MIN(ROUNDDOWN((J5-S5)/365,0),80)</f>
        <v>0</v>
      </c>
      <c r="V5" s="28"/>
      <c r="W5" s="34">
        <f t="shared" si="3"/>
        <v>0</v>
      </c>
      <c r="X5" s="20" t="str">
        <f t="shared" ref="X5:X58" si="11">IF(W5=0,"n/a",IF(OR(W5&gt;0.01,W5&lt;-0.01),"Fail","Pass"))</f>
        <v>n/a</v>
      </c>
      <c r="Y5" s="26"/>
      <c r="Z5" s="27"/>
      <c r="AA5" s="34">
        <f t="shared" si="4"/>
        <v>0</v>
      </c>
      <c r="AB5" s="20" t="str">
        <f t="shared" ref="AB5:AB58" si="12">IF(AA5=0,"n/a",IF(OR(AA5&gt;0.01,AA5&lt;-0.01),"Fail","Pass"))</f>
        <v>n/a</v>
      </c>
      <c r="AC5" s="30"/>
      <c r="AD5" s="27"/>
      <c r="AE5" s="34">
        <f t="shared" si="5"/>
        <v>0</v>
      </c>
      <c r="AF5" s="20" t="str">
        <f t="shared" ref="AF5:AF58" si="13">IF(AE5=0,"n/a",IF(OR(AE5&gt;0.01,AE5&lt;-0.01),"Fail","Pass"))</f>
        <v>n/a</v>
      </c>
      <c r="AG5" s="31"/>
      <c r="AH5" s="27"/>
      <c r="AI5" s="34">
        <f t="shared" si="6"/>
        <v>0</v>
      </c>
      <c r="AJ5" s="20" t="str">
        <f t="shared" ref="AJ5:AJ58" si="14">IF(AI5=0,"n/a",IF(OR(AI5&gt;0.01,AI5&lt;-0.01),"Fail","Pass"))</f>
        <v>n/a</v>
      </c>
      <c r="AK5" s="26"/>
      <c r="AL5" s="27"/>
      <c r="AM5" s="34" t="e">
        <f t="shared" ref="AM5:AM60" si="15">IF(I5=0,0,I5-AL5)</f>
        <v>#N/A</v>
      </c>
      <c r="AN5" s="20" t="e">
        <f t="shared" ref="AN5:AN60" si="16">IF(AM5=0,"n/a",IF(OR(AM5&gt;0.01,AM5&lt;-0.01),"Fail","Pass"))</f>
        <v>#N/A</v>
      </c>
      <c r="AO5" s="26"/>
    </row>
    <row r="6" spans="1:41" s="2" customFormat="1" ht="13.8" x14ac:dyDescent="0.3">
      <c r="A6" s="22">
        <f t="shared" ref="A6:A58" si="17">A5+1</f>
        <v>3</v>
      </c>
      <c r="B6" s="78">
        <v>381.33831533501979</v>
      </c>
      <c r="C6" s="78">
        <v>0</v>
      </c>
      <c r="D6" s="78">
        <v>0</v>
      </c>
      <c r="E6" s="78">
        <v>0</v>
      </c>
      <c r="F6" s="78">
        <v>0</v>
      </c>
      <c r="G6" s="78">
        <v>0</v>
      </c>
      <c r="H6" s="78">
        <v>0</v>
      </c>
      <c r="I6" s="78">
        <v>381.33831533501979</v>
      </c>
      <c r="J6" s="25"/>
      <c r="K6" s="34">
        <f t="shared" si="0"/>
        <v>381.33831533501979</v>
      </c>
      <c r="L6" s="20" t="str">
        <f t="shared" si="7"/>
        <v>Fail</v>
      </c>
      <c r="M6" s="26"/>
      <c r="N6" s="27"/>
      <c r="O6" s="34">
        <f t="shared" si="1"/>
        <v>0</v>
      </c>
      <c r="P6" s="20" t="str">
        <f t="shared" si="8"/>
        <v>n/a</v>
      </c>
      <c r="Q6" s="26"/>
      <c r="R6" s="28"/>
      <c r="S6" s="34">
        <f t="shared" si="2"/>
        <v>0</v>
      </c>
      <c r="T6" s="20" t="str">
        <f t="shared" si="9"/>
        <v>n/a</v>
      </c>
      <c r="U6" s="29">
        <f t="shared" si="10"/>
        <v>0</v>
      </c>
      <c r="V6" s="28"/>
      <c r="W6" s="34">
        <f t="shared" si="3"/>
        <v>0</v>
      </c>
      <c r="X6" s="20" t="str">
        <f t="shared" si="11"/>
        <v>n/a</v>
      </c>
      <c r="Y6" s="26"/>
      <c r="Z6" s="27"/>
      <c r="AA6" s="34">
        <f t="shared" si="4"/>
        <v>0</v>
      </c>
      <c r="AB6" s="20" t="str">
        <f t="shared" si="12"/>
        <v>n/a</v>
      </c>
      <c r="AC6" s="30"/>
      <c r="AD6" s="27"/>
      <c r="AE6" s="34">
        <f t="shared" si="5"/>
        <v>0</v>
      </c>
      <c r="AF6" s="20" t="str">
        <f t="shared" si="13"/>
        <v>n/a</v>
      </c>
      <c r="AG6" s="31"/>
      <c r="AH6" s="27"/>
      <c r="AI6" s="34">
        <f t="shared" si="6"/>
        <v>0</v>
      </c>
      <c r="AJ6" s="20" t="str">
        <f t="shared" si="14"/>
        <v>n/a</v>
      </c>
      <c r="AK6" s="26"/>
      <c r="AL6" s="27"/>
      <c r="AM6" s="34">
        <f t="shared" si="15"/>
        <v>381.33831533501979</v>
      </c>
      <c r="AN6" s="20" t="str">
        <f t="shared" si="16"/>
        <v>Fail</v>
      </c>
      <c r="AO6" s="26"/>
    </row>
    <row r="7" spans="1:41" s="2" customFormat="1" ht="13.8" x14ac:dyDescent="0.3">
      <c r="A7" s="22">
        <f t="shared" si="17"/>
        <v>4</v>
      </c>
      <c r="B7" s="78">
        <v>401.87083570945106</v>
      </c>
      <c r="C7" s="78">
        <v>0</v>
      </c>
      <c r="D7" s="78">
        <v>0</v>
      </c>
      <c r="E7" s="78">
        <v>0</v>
      </c>
      <c r="F7" s="78">
        <v>0</v>
      </c>
      <c r="G7" s="78">
        <v>0</v>
      </c>
      <c r="H7" s="78">
        <v>0</v>
      </c>
      <c r="I7" s="78">
        <v>401.87083570945106</v>
      </c>
      <c r="J7" s="25"/>
      <c r="K7" s="34">
        <f t="shared" si="0"/>
        <v>401.87083570945106</v>
      </c>
      <c r="L7" s="20" t="str">
        <f t="shared" si="7"/>
        <v>Fail</v>
      </c>
      <c r="M7" s="26"/>
      <c r="N7" s="27"/>
      <c r="O7" s="34">
        <f t="shared" si="1"/>
        <v>0</v>
      </c>
      <c r="P7" s="20" t="str">
        <f t="shared" si="8"/>
        <v>n/a</v>
      </c>
      <c r="Q7" s="26"/>
      <c r="R7" s="28"/>
      <c r="S7" s="34">
        <f t="shared" si="2"/>
        <v>0</v>
      </c>
      <c r="T7" s="20" t="str">
        <f t="shared" si="9"/>
        <v>n/a</v>
      </c>
      <c r="U7" s="29">
        <f t="shared" si="10"/>
        <v>0</v>
      </c>
      <c r="V7" s="28"/>
      <c r="W7" s="34">
        <f t="shared" si="3"/>
        <v>0</v>
      </c>
      <c r="X7" s="20" t="str">
        <f t="shared" si="11"/>
        <v>n/a</v>
      </c>
      <c r="Y7" s="26"/>
      <c r="Z7" s="27"/>
      <c r="AA7" s="34">
        <f t="shared" si="4"/>
        <v>0</v>
      </c>
      <c r="AB7" s="20" t="str">
        <f t="shared" si="12"/>
        <v>n/a</v>
      </c>
      <c r="AC7" s="30"/>
      <c r="AD7" s="27"/>
      <c r="AE7" s="34">
        <f t="shared" si="5"/>
        <v>0</v>
      </c>
      <c r="AF7" s="20" t="str">
        <f t="shared" si="13"/>
        <v>n/a</v>
      </c>
      <c r="AG7" s="31"/>
      <c r="AH7" s="27"/>
      <c r="AI7" s="34">
        <f t="shared" si="6"/>
        <v>0</v>
      </c>
      <c r="AJ7" s="20" t="str">
        <f t="shared" si="14"/>
        <v>n/a</v>
      </c>
      <c r="AK7" s="26"/>
      <c r="AL7" s="27"/>
      <c r="AM7" s="34">
        <f t="shared" si="15"/>
        <v>401.87083570945106</v>
      </c>
      <c r="AN7" s="20" t="str">
        <f t="shared" si="16"/>
        <v>Fail</v>
      </c>
      <c r="AO7" s="26"/>
    </row>
    <row r="8" spans="1:41" s="2" customFormat="1" ht="13.8" x14ac:dyDescent="0.3">
      <c r="A8" s="22">
        <f t="shared" si="17"/>
        <v>5</v>
      </c>
      <c r="B8" s="78">
        <v>401.87083570945106</v>
      </c>
      <c r="C8" s="78">
        <v>0</v>
      </c>
      <c r="D8" s="78">
        <v>0</v>
      </c>
      <c r="E8" s="78">
        <v>0</v>
      </c>
      <c r="F8" s="78">
        <v>0</v>
      </c>
      <c r="G8" s="78">
        <v>25.219298245614027</v>
      </c>
      <c r="H8" s="78">
        <v>0</v>
      </c>
      <c r="I8" s="78">
        <v>427.09013395506508</v>
      </c>
      <c r="J8" s="25"/>
      <c r="K8" s="34">
        <f t="shared" si="0"/>
        <v>401.87083570945106</v>
      </c>
      <c r="L8" s="20" t="str">
        <f t="shared" si="7"/>
        <v>Fail</v>
      </c>
      <c r="M8" s="26"/>
      <c r="N8" s="27"/>
      <c r="O8" s="34">
        <f t="shared" si="1"/>
        <v>0</v>
      </c>
      <c r="P8" s="20" t="str">
        <f t="shared" si="8"/>
        <v>n/a</v>
      </c>
      <c r="Q8" s="26"/>
      <c r="R8" s="28"/>
      <c r="S8" s="34">
        <f t="shared" si="2"/>
        <v>0</v>
      </c>
      <c r="T8" s="20" t="str">
        <f t="shared" si="9"/>
        <v>n/a</v>
      </c>
      <c r="U8" s="29">
        <f t="shared" si="10"/>
        <v>0</v>
      </c>
      <c r="V8" s="28"/>
      <c r="W8" s="34">
        <f t="shared" si="3"/>
        <v>0</v>
      </c>
      <c r="X8" s="20" t="str">
        <f t="shared" si="11"/>
        <v>n/a</v>
      </c>
      <c r="Y8" s="26"/>
      <c r="Z8" s="27"/>
      <c r="AA8" s="34">
        <f t="shared" si="4"/>
        <v>0</v>
      </c>
      <c r="AB8" s="20" t="str">
        <f t="shared" si="12"/>
        <v>n/a</v>
      </c>
      <c r="AC8" s="30"/>
      <c r="AD8" s="27"/>
      <c r="AE8" s="34">
        <f t="shared" si="5"/>
        <v>25.219298245614027</v>
      </c>
      <c r="AF8" s="20" t="str">
        <f t="shared" si="13"/>
        <v>Fail</v>
      </c>
      <c r="AG8" s="31"/>
      <c r="AH8" s="27"/>
      <c r="AI8" s="34">
        <f t="shared" si="6"/>
        <v>0</v>
      </c>
      <c r="AJ8" s="20" t="str">
        <f t="shared" si="14"/>
        <v>n/a</v>
      </c>
      <c r="AK8" s="26"/>
      <c r="AL8" s="27"/>
      <c r="AM8" s="34">
        <f t="shared" si="15"/>
        <v>427.09013395506508</v>
      </c>
      <c r="AN8" s="20" t="str">
        <f t="shared" si="16"/>
        <v>Fail</v>
      </c>
      <c r="AO8" s="26"/>
    </row>
    <row r="9" spans="1:41" s="2" customFormat="1" ht="13.8" x14ac:dyDescent="0.3">
      <c r="A9" s="22">
        <f t="shared" si="17"/>
        <v>6</v>
      </c>
      <c r="B9" s="78">
        <v>597.72842749942845</v>
      </c>
      <c r="C9" s="78">
        <v>0</v>
      </c>
      <c r="D9" s="78">
        <v>0</v>
      </c>
      <c r="E9" s="78">
        <v>0</v>
      </c>
      <c r="F9" s="78">
        <v>0</v>
      </c>
      <c r="G9" s="78">
        <v>0</v>
      </c>
      <c r="H9" s="78">
        <v>0</v>
      </c>
      <c r="I9" s="78">
        <v>597.72842749942845</v>
      </c>
      <c r="J9" s="25"/>
      <c r="K9" s="34">
        <f t="shared" si="0"/>
        <v>597.72842749942845</v>
      </c>
      <c r="L9" s="20" t="str">
        <f t="shared" si="7"/>
        <v>Fail</v>
      </c>
      <c r="M9" s="26"/>
      <c r="N9" s="27"/>
      <c r="O9" s="34">
        <f t="shared" si="1"/>
        <v>0</v>
      </c>
      <c r="P9" s="20" t="str">
        <f t="shared" si="8"/>
        <v>n/a</v>
      </c>
      <c r="Q9" s="26"/>
      <c r="R9" s="28"/>
      <c r="S9" s="34">
        <f t="shared" si="2"/>
        <v>0</v>
      </c>
      <c r="T9" s="20" t="str">
        <f t="shared" si="9"/>
        <v>n/a</v>
      </c>
      <c r="U9" s="29">
        <f t="shared" si="10"/>
        <v>0</v>
      </c>
      <c r="V9" s="28"/>
      <c r="W9" s="34">
        <f t="shared" si="3"/>
        <v>0</v>
      </c>
      <c r="X9" s="20" t="str">
        <f t="shared" si="11"/>
        <v>n/a</v>
      </c>
      <c r="Y9" s="26"/>
      <c r="Z9" s="27"/>
      <c r="AA9" s="34">
        <f t="shared" si="4"/>
        <v>0</v>
      </c>
      <c r="AB9" s="20" t="str">
        <f t="shared" si="12"/>
        <v>n/a</v>
      </c>
      <c r="AC9" s="30"/>
      <c r="AD9" s="27"/>
      <c r="AE9" s="34">
        <f t="shared" si="5"/>
        <v>0</v>
      </c>
      <c r="AF9" s="20" t="str">
        <f t="shared" si="13"/>
        <v>n/a</v>
      </c>
      <c r="AG9" s="31"/>
      <c r="AH9" s="27"/>
      <c r="AI9" s="34">
        <f t="shared" si="6"/>
        <v>0</v>
      </c>
      <c r="AJ9" s="20" t="str">
        <f t="shared" si="14"/>
        <v>n/a</v>
      </c>
      <c r="AK9" s="26"/>
      <c r="AL9" s="27"/>
      <c r="AM9" s="34">
        <f t="shared" si="15"/>
        <v>597.72842749942845</v>
      </c>
      <c r="AN9" s="20" t="str">
        <f t="shared" si="16"/>
        <v>Fail</v>
      </c>
      <c r="AO9" s="26"/>
    </row>
    <row r="10" spans="1:41" s="2" customFormat="1" ht="13.8" x14ac:dyDescent="0.3">
      <c r="A10" s="22">
        <f t="shared" si="17"/>
        <v>7</v>
      </c>
      <c r="B10" s="78">
        <v>558.69461193032782</v>
      </c>
      <c r="C10" s="78">
        <v>0</v>
      </c>
      <c r="D10" s="78">
        <v>0</v>
      </c>
      <c r="E10" s="78">
        <v>0</v>
      </c>
      <c r="F10" s="78">
        <v>0</v>
      </c>
      <c r="G10" s="78">
        <v>0</v>
      </c>
      <c r="H10" s="78">
        <v>0</v>
      </c>
      <c r="I10" s="78">
        <v>558.69461193032782</v>
      </c>
      <c r="J10" s="25"/>
      <c r="K10" s="34">
        <f t="shared" si="0"/>
        <v>558.69461193032782</v>
      </c>
      <c r="L10" s="20" t="str">
        <f t="shared" si="7"/>
        <v>Fail</v>
      </c>
      <c r="M10" s="26"/>
      <c r="N10" s="27"/>
      <c r="O10" s="34">
        <f t="shared" si="1"/>
        <v>0</v>
      </c>
      <c r="P10" s="20" t="str">
        <f t="shared" si="8"/>
        <v>n/a</v>
      </c>
      <c r="Q10" s="26"/>
      <c r="R10" s="28"/>
      <c r="S10" s="34">
        <f t="shared" si="2"/>
        <v>0</v>
      </c>
      <c r="T10" s="20" t="str">
        <f t="shared" si="9"/>
        <v>n/a</v>
      </c>
      <c r="U10" s="29">
        <f t="shared" si="10"/>
        <v>0</v>
      </c>
      <c r="V10" s="28"/>
      <c r="W10" s="34">
        <f t="shared" si="3"/>
        <v>0</v>
      </c>
      <c r="X10" s="20" t="str">
        <f t="shared" si="11"/>
        <v>n/a</v>
      </c>
      <c r="Y10" s="26"/>
      <c r="Z10" s="27"/>
      <c r="AA10" s="34">
        <f t="shared" si="4"/>
        <v>0</v>
      </c>
      <c r="AB10" s="20" t="str">
        <f t="shared" si="12"/>
        <v>n/a</v>
      </c>
      <c r="AC10" s="30"/>
      <c r="AD10" s="27"/>
      <c r="AE10" s="34">
        <f t="shared" si="5"/>
        <v>0</v>
      </c>
      <c r="AF10" s="20" t="str">
        <f t="shared" si="13"/>
        <v>n/a</v>
      </c>
      <c r="AG10" s="31"/>
      <c r="AH10" s="27"/>
      <c r="AI10" s="34">
        <f t="shared" si="6"/>
        <v>0</v>
      </c>
      <c r="AJ10" s="20" t="str">
        <f t="shared" si="14"/>
        <v>n/a</v>
      </c>
      <c r="AK10" s="26"/>
      <c r="AL10" s="27"/>
      <c r="AM10" s="34">
        <f t="shared" si="15"/>
        <v>558.69461193032782</v>
      </c>
      <c r="AN10" s="20" t="str">
        <f t="shared" si="16"/>
        <v>Fail</v>
      </c>
      <c r="AO10" s="26"/>
    </row>
    <row r="11" spans="1:41" s="2" customFormat="1" ht="13.8" x14ac:dyDescent="0.3">
      <c r="A11" s="22">
        <f t="shared" si="17"/>
        <v>8</v>
      </c>
      <c r="B11" s="78">
        <v>352.61981899363394</v>
      </c>
      <c r="C11" s="78">
        <v>0</v>
      </c>
      <c r="D11" s="78">
        <v>0</v>
      </c>
      <c r="E11" s="78">
        <v>0</v>
      </c>
      <c r="F11" s="78">
        <v>0</v>
      </c>
      <c r="G11" s="78">
        <v>0</v>
      </c>
      <c r="H11" s="78">
        <v>0</v>
      </c>
      <c r="I11" s="78">
        <v>352.61981899363394</v>
      </c>
      <c r="J11" s="25"/>
      <c r="K11" s="34">
        <f t="shared" si="0"/>
        <v>352.61981899363394</v>
      </c>
      <c r="L11" s="20" t="str">
        <f t="shared" si="7"/>
        <v>Fail</v>
      </c>
      <c r="M11" s="26"/>
      <c r="N11" s="27"/>
      <c r="O11" s="34">
        <f t="shared" si="1"/>
        <v>0</v>
      </c>
      <c r="P11" s="20" t="str">
        <f t="shared" si="8"/>
        <v>n/a</v>
      </c>
      <c r="Q11" s="26"/>
      <c r="R11" s="28"/>
      <c r="S11" s="34">
        <f t="shared" si="2"/>
        <v>0</v>
      </c>
      <c r="T11" s="20" t="str">
        <f t="shared" si="9"/>
        <v>n/a</v>
      </c>
      <c r="U11" s="29">
        <f t="shared" si="10"/>
        <v>0</v>
      </c>
      <c r="V11" s="28"/>
      <c r="W11" s="34">
        <f t="shared" si="3"/>
        <v>0</v>
      </c>
      <c r="X11" s="20" t="str">
        <f t="shared" si="11"/>
        <v>n/a</v>
      </c>
      <c r="Y11" s="26"/>
      <c r="Z11" s="27"/>
      <c r="AA11" s="34">
        <f t="shared" si="4"/>
        <v>0</v>
      </c>
      <c r="AB11" s="20" t="str">
        <f t="shared" si="12"/>
        <v>n/a</v>
      </c>
      <c r="AC11" s="30"/>
      <c r="AD11" s="27"/>
      <c r="AE11" s="34">
        <f t="shared" si="5"/>
        <v>0</v>
      </c>
      <c r="AF11" s="20" t="str">
        <f t="shared" si="13"/>
        <v>n/a</v>
      </c>
      <c r="AG11" s="31"/>
      <c r="AH11" s="27"/>
      <c r="AI11" s="34">
        <f t="shared" si="6"/>
        <v>0</v>
      </c>
      <c r="AJ11" s="20" t="str">
        <f t="shared" si="14"/>
        <v>n/a</v>
      </c>
      <c r="AK11" s="26"/>
      <c r="AL11" s="27"/>
      <c r="AM11" s="34">
        <f t="shared" si="15"/>
        <v>352.61981899363394</v>
      </c>
      <c r="AN11" s="20" t="str">
        <f t="shared" si="16"/>
        <v>Fail</v>
      </c>
      <c r="AO11" s="26"/>
    </row>
    <row r="12" spans="1:41" s="2" customFormat="1" ht="13.8" x14ac:dyDescent="0.3">
      <c r="A12" s="22">
        <f t="shared" si="17"/>
        <v>9</v>
      </c>
      <c r="B12" s="78">
        <v>1796.8751250000003</v>
      </c>
      <c r="C12" s="78">
        <v>0</v>
      </c>
      <c r="D12" s="78">
        <v>0</v>
      </c>
      <c r="E12" s="78">
        <v>0</v>
      </c>
      <c r="F12" s="78">
        <v>0</v>
      </c>
      <c r="G12" s="78">
        <v>0</v>
      </c>
      <c r="H12" s="78">
        <v>0</v>
      </c>
      <c r="I12" s="78">
        <v>1796.8751250000003</v>
      </c>
      <c r="J12" s="25"/>
      <c r="K12" s="34">
        <f t="shared" si="0"/>
        <v>1796.8751250000003</v>
      </c>
      <c r="L12" s="20" t="str">
        <f t="shared" si="7"/>
        <v>Fail</v>
      </c>
      <c r="M12" s="26"/>
      <c r="N12" s="27"/>
      <c r="O12" s="34">
        <f t="shared" si="1"/>
        <v>0</v>
      </c>
      <c r="P12" s="20" t="str">
        <f t="shared" si="8"/>
        <v>n/a</v>
      </c>
      <c r="Q12" s="26"/>
      <c r="R12" s="28"/>
      <c r="S12" s="34">
        <f t="shared" si="2"/>
        <v>0</v>
      </c>
      <c r="T12" s="20" t="str">
        <f t="shared" si="9"/>
        <v>n/a</v>
      </c>
      <c r="U12" s="29">
        <f t="shared" si="10"/>
        <v>0</v>
      </c>
      <c r="V12" s="28"/>
      <c r="W12" s="34">
        <f t="shared" si="3"/>
        <v>0</v>
      </c>
      <c r="X12" s="20" t="str">
        <f t="shared" si="11"/>
        <v>n/a</v>
      </c>
      <c r="Y12" s="26"/>
      <c r="Z12" s="27"/>
      <c r="AA12" s="34">
        <f t="shared" si="4"/>
        <v>0</v>
      </c>
      <c r="AB12" s="20" t="str">
        <f t="shared" si="12"/>
        <v>n/a</v>
      </c>
      <c r="AC12" s="30"/>
      <c r="AD12" s="27"/>
      <c r="AE12" s="34">
        <f t="shared" si="5"/>
        <v>0</v>
      </c>
      <c r="AF12" s="20" t="str">
        <f t="shared" si="13"/>
        <v>n/a</v>
      </c>
      <c r="AG12" s="31"/>
      <c r="AH12" s="27"/>
      <c r="AI12" s="34">
        <f t="shared" si="6"/>
        <v>0</v>
      </c>
      <c r="AJ12" s="20" t="str">
        <f t="shared" si="14"/>
        <v>n/a</v>
      </c>
      <c r="AK12" s="26"/>
      <c r="AL12" s="27"/>
      <c r="AM12" s="34">
        <f t="shared" si="15"/>
        <v>1796.8751250000003</v>
      </c>
      <c r="AN12" s="20" t="str">
        <f t="shared" si="16"/>
        <v>Fail</v>
      </c>
      <c r="AO12" s="26"/>
    </row>
    <row r="13" spans="1:41" s="2" customFormat="1" ht="13.8" x14ac:dyDescent="0.3">
      <c r="A13" s="22">
        <f t="shared" si="17"/>
        <v>10</v>
      </c>
      <c r="B13" s="78">
        <v>386.02022466183348</v>
      </c>
      <c r="C13" s="78">
        <v>0</v>
      </c>
      <c r="D13" s="78">
        <v>0</v>
      </c>
      <c r="E13" s="78">
        <v>0</v>
      </c>
      <c r="F13" s="78">
        <v>0</v>
      </c>
      <c r="G13" s="78">
        <v>0</v>
      </c>
      <c r="H13" s="78">
        <v>0</v>
      </c>
      <c r="I13" s="78">
        <v>386.02022466183348</v>
      </c>
      <c r="J13" s="25"/>
      <c r="K13" s="34">
        <f t="shared" si="0"/>
        <v>386.02022466183348</v>
      </c>
      <c r="L13" s="20" t="str">
        <f t="shared" si="7"/>
        <v>Fail</v>
      </c>
      <c r="M13" s="26"/>
      <c r="N13" s="27"/>
      <c r="O13" s="34">
        <f t="shared" si="1"/>
        <v>0</v>
      </c>
      <c r="P13" s="20" t="str">
        <f t="shared" si="8"/>
        <v>n/a</v>
      </c>
      <c r="Q13" s="26"/>
      <c r="R13" s="28"/>
      <c r="S13" s="34">
        <f t="shared" si="2"/>
        <v>0</v>
      </c>
      <c r="T13" s="20" t="str">
        <f t="shared" si="9"/>
        <v>n/a</v>
      </c>
      <c r="U13" s="29">
        <f t="shared" si="10"/>
        <v>0</v>
      </c>
      <c r="V13" s="28"/>
      <c r="W13" s="34">
        <f t="shared" si="3"/>
        <v>0</v>
      </c>
      <c r="X13" s="20" t="str">
        <f t="shared" si="11"/>
        <v>n/a</v>
      </c>
      <c r="Y13" s="26"/>
      <c r="Z13" s="27"/>
      <c r="AA13" s="34">
        <f t="shared" si="4"/>
        <v>0</v>
      </c>
      <c r="AB13" s="20" t="str">
        <f t="shared" si="12"/>
        <v>n/a</v>
      </c>
      <c r="AC13" s="30"/>
      <c r="AD13" s="27"/>
      <c r="AE13" s="34">
        <f t="shared" si="5"/>
        <v>0</v>
      </c>
      <c r="AF13" s="20" t="str">
        <f t="shared" si="13"/>
        <v>n/a</v>
      </c>
      <c r="AG13" s="31"/>
      <c r="AH13" s="27"/>
      <c r="AI13" s="34">
        <f t="shared" si="6"/>
        <v>0</v>
      </c>
      <c r="AJ13" s="20" t="str">
        <f t="shared" si="14"/>
        <v>n/a</v>
      </c>
      <c r="AK13" s="26"/>
      <c r="AL13" s="27"/>
      <c r="AM13" s="34">
        <f t="shared" si="15"/>
        <v>386.02022466183348</v>
      </c>
      <c r="AN13" s="20" t="str">
        <f t="shared" si="16"/>
        <v>Fail</v>
      </c>
      <c r="AO13" s="26"/>
    </row>
    <row r="14" spans="1:41" s="2" customFormat="1" ht="13.8" x14ac:dyDescent="0.3">
      <c r="A14" s="22">
        <f t="shared" si="17"/>
        <v>11</v>
      </c>
      <c r="B14" s="78">
        <v>386.02022466183348</v>
      </c>
      <c r="C14" s="78">
        <v>0</v>
      </c>
      <c r="D14" s="78">
        <v>0</v>
      </c>
      <c r="E14" s="78">
        <v>0</v>
      </c>
      <c r="F14" s="78">
        <v>0</v>
      </c>
      <c r="G14" s="78">
        <v>0</v>
      </c>
      <c r="H14" s="78">
        <v>0</v>
      </c>
      <c r="I14" s="78">
        <v>386.02022466183348</v>
      </c>
      <c r="J14" s="25"/>
      <c r="K14" s="34">
        <f t="shared" si="0"/>
        <v>386.02022466183348</v>
      </c>
      <c r="L14" s="20" t="str">
        <f t="shared" si="7"/>
        <v>Fail</v>
      </c>
      <c r="M14" s="26"/>
      <c r="N14" s="27"/>
      <c r="O14" s="34">
        <f t="shared" si="1"/>
        <v>0</v>
      </c>
      <c r="P14" s="20" t="str">
        <f t="shared" si="8"/>
        <v>n/a</v>
      </c>
      <c r="Q14" s="26"/>
      <c r="R14" s="28"/>
      <c r="S14" s="34">
        <f t="shared" si="2"/>
        <v>0</v>
      </c>
      <c r="T14" s="20" t="str">
        <f t="shared" si="9"/>
        <v>n/a</v>
      </c>
      <c r="U14" s="29">
        <f t="shared" si="10"/>
        <v>0</v>
      </c>
      <c r="V14" s="28"/>
      <c r="W14" s="34">
        <f t="shared" si="3"/>
        <v>0</v>
      </c>
      <c r="X14" s="20" t="str">
        <f t="shared" si="11"/>
        <v>n/a</v>
      </c>
      <c r="Y14" s="26"/>
      <c r="Z14" s="27"/>
      <c r="AA14" s="34">
        <f t="shared" si="4"/>
        <v>0</v>
      </c>
      <c r="AB14" s="20" t="str">
        <f t="shared" si="12"/>
        <v>n/a</v>
      </c>
      <c r="AC14" s="30"/>
      <c r="AD14" s="27"/>
      <c r="AE14" s="34">
        <f t="shared" si="5"/>
        <v>0</v>
      </c>
      <c r="AF14" s="20" t="str">
        <f t="shared" si="13"/>
        <v>n/a</v>
      </c>
      <c r="AG14" s="31"/>
      <c r="AH14" s="27"/>
      <c r="AI14" s="34">
        <f t="shared" si="6"/>
        <v>0</v>
      </c>
      <c r="AJ14" s="20" t="str">
        <f t="shared" si="14"/>
        <v>n/a</v>
      </c>
      <c r="AK14" s="26"/>
      <c r="AL14" s="27"/>
      <c r="AM14" s="34">
        <f t="shared" si="15"/>
        <v>386.02022466183348</v>
      </c>
      <c r="AN14" s="20" t="str">
        <f t="shared" si="16"/>
        <v>Fail</v>
      </c>
      <c r="AO14" s="26"/>
    </row>
    <row r="15" spans="1:41" s="2" customFormat="1" ht="13.8" x14ac:dyDescent="0.3">
      <c r="A15" s="22">
        <f t="shared" si="17"/>
        <v>12</v>
      </c>
      <c r="B15" s="78">
        <v>386.02022466183348</v>
      </c>
      <c r="C15" s="78">
        <v>0</v>
      </c>
      <c r="D15" s="78">
        <v>0</v>
      </c>
      <c r="E15" s="78">
        <v>0</v>
      </c>
      <c r="F15" s="78">
        <v>0</v>
      </c>
      <c r="G15" s="78">
        <v>0</v>
      </c>
      <c r="H15" s="78">
        <v>0</v>
      </c>
      <c r="I15" s="78">
        <v>386.02022466183348</v>
      </c>
      <c r="J15" s="25"/>
      <c r="K15" s="34">
        <f t="shared" si="0"/>
        <v>386.02022466183348</v>
      </c>
      <c r="L15" s="20" t="str">
        <f t="shared" si="7"/>
        <v>Fail</v>
      </c>
      <c r="M15" s="26"/>
      <c r="N15" s="27"/>
      <c r="O15" s="34">
        <f t="shared" si="1"/>
        <v>0</v>
      </c>
      <c r="P15" s="20" t="str">
        <f t="shared" si="8"/>
        <v>n/a</v>
      </c>
      <c r="Q15" s="26"/>
      <c r="R15" s="28"/>
      <c r="S15" s="34">
        <f t="shared" si="2"/>
        <v>0</v>
      </c>
      <c r="T15" s="20" t="str">
        <f t="shared" si="9"/>
        <v>n/a</v>
      </c>
      <c r="U15" s="29">
        <f t="shared" si="10"/>
        <v>0</v>
      </c>
      <c r="V15" s="28"/>
      <c r="W15" s="34">
        <f t="shared" si="3"/>
        <v>0</v>
      </c>
      <c r="X15" s="20" t="str">
        <f t="shared" si="11"/>
        <v>n/a</v>
      </c>
      <c r="Y15" s="26"/>
      <c r="Z15" s="27"/>
      <c r="AA15" s="34">
        <f t="shared" si="4"/>
        <v>0</v>
      </c>
      <c r="AB15" s="20" t="str">
        <f t="shared" si="12"/>
        <v>n/a</v>
      </c>
      <c r="AC15" s="30"/>
      <c r="AD15" s="27"/>
      <c r="AE15" s="34">
        <f t="shared" si="5"/>
        <v>0</v>
      </c>
      <c r="AF15" s="20" t="str">
        <f t="shared" si="13"/>
        <v>n/a</v>
      </c>
      <c r="AG15" s="31"/>
      <c r="AH15" s="27"/>
      <c r="AI15" s="34">
        <f t="shared" si="6"/>
        <v>0</v>
      </c>
      <c r="AJ15" s="20" t="str">
        <f t="shared" si="14"/>
        <v>n/a</v>
      </c>
      <c r="AK15" s="26"/>
      <c r="AL15" s="27"/>
      <c r="AM15" s="34">
        <f t="shared" si="15"/>
        <v>386.02022466183348</v>
      </c>
      <c r="AN15" s="20" t="str">
        <f t="shared" si="16"/>
        <v>Fail</v>
      </c>
      <c r="AO15" s="26"/>
    </row>
    <row r="16" spans="1:41" s="2" customFormat="1" ht="13.8" x14ac:dyDescent="0.3">
      <c r="A16" s="22">
        <f t="shared" si="17"/>
        <v>13</v>
      </c>
      <c r="B16" s="78">
        <v>284.36226957395451</v>
      </c>
      <c r="C16" s="78">
        <v>0</v>
      </c>
      <c r="D16" s="78">
        <v>0</v>
      </c>
      <c r="E16" s="78">
        <v>0</v>
      </c>
      <c r="F16" s="78">
        <v>0</v>
      </c>
      <c r="G16" s="78">
        <v>0</v>
      </c>
      <c r="H16" s="78">
        <v>0</v>
      </c>
      <c r="I16" s="78">
        <v>284.36226957395451</v>
      </c>
      <c r="J16" s="25"/>
      <c r="K16" s="34">
        <f t="shared" si="0"/>
        <v>284.36226957395451</v>
      </c>
      <c r="L16" s="20" t="str">
        <f t="shared" si="7"/>
        <v>Fail</v>
      </c>
      <c r="M16" s="26"/>
      <c r="N16" s="27"/>
      <c r="O16" s="34">
        <f t="shared" si="1"/>
        <v>0</v>
      </c>
      <c r="P16" s="20" t="str">
        <f t="shared" si="8"/>
        <v>n/a</v>
      </c>
      <c r="Q16" s="26"/>
      <c r="R16" s="28"/>
      <c r="S16" s="34">
        <f t="shared" si="2"/>
        <v>0</v>
      </c>
      <c r="T16" s="20" t="str">
        <f t="shared" si="9"/>
        <v>n/a</v>
      </c>
      <c r="U16" s="29">
        <f t="shared" si="10"/>
        <v>0</v>
      </c>
      <c r="V16" s="28"/>
      <c r="W16" s="34">
        <f t="shared" si="3"/>
        <v>0</v>
      </c>
      <c r="X16" s="20" t="str">
        <f t="shared" si="11"/>
        <v>n/a</v>
      </c>
      <c r="Y16" s="26"/>
      <c r="Z16" s="27"/>
      <c r="AA16" s="34">
        <f t="shared" si="4"/>
        <v>0</v>
      </c>
      <c r="AB16" s="20" t="str">
        <f t="shared" si="12"/>
        <v>n/a</v>
      </c>
      <c r="AC16" s="30"/>
      <c r="AD16" s="27"/>
      <c r="AE16" s="34">
        <f t="shared" si="5"/>
        <v>0</v>
      </c>
      <c r="AF16" s="20" t="str">
        <f t="shared" si="13"/>
        <v>n/a</v>
      </c>
      <c r="AG16" s="31"/>
      <c r="AH16" s="27"/>
      <c r="AI16" s="34">
        <f t="shared" si="6"/>
        <v>0</v>
      </c>
      <c r="AJ16" s="20" t="str">
        <f t="shared" si="14"/>
        <v>n/a</v>
      </c>
      <c r="AK16" s="26"/>
      <c r="AL16" s="27"/>
      <c r="AM16" s="34">
        <f t="shared" si="15"/>
        <v>284.36226957395451</v>
      </c>
      <c r="AN16" s="20" t="str">
        <f t="shared" si="16"/>
        <v>Fail</v>
      </c>
      <c r="AO16" s="26"/>
    </row>
    <row r="17" spans="1:41" s="2" customFormat="1" ht="13.8" x14ac:dyDescent="0.3">
      <c r="A17" s="22">
        <f t="shared" si="17"/>
        <v>14</v>
      </c>
      <c r="B17" s="78">
        <v>250</v>
      </c>
      <c r="C17" s="78">
        <v>25.219298245614031</v>
      </c>
      <c r="D17" s="78">
        <v>0</v>
      </c>
      <c r="E17" s="78">
        <v>0</v>
      </c>
      <c r="F17" s="78">
        <v>0</v>
      </c>
      <c r="G17" s="78">
        <v>0</v>
      </c>
      <c r="H17" s="78">
        <v>0</v>
      </c>
      <c r="I17" s="78">
        <v>275.21929824561403</v>
      </c>
      <c r="J17" s="25"/>
      <c r="K17" s="34">
        <f t="shared" si="0"/>
        <v>250</v>
      </c>
      <c r="L17" s="20" t="str">
        <f t="shared" si="7"/>
        <v>Fail</v>
      </c>
      <c r="M17" s="26"/>
      <c r="N17" s="27"/>
      <c r="O17" s="34">
        <f t="shared" si="1"/>
        <v>25.219298245614031</v>
      </c>
      <c r="P17" s="20" t="str">
        <f t="shared" si="8"/>
        <v>Fail</v>
      </c>
      <c r="Q17" s="26"/>
      <c r="R17" s="28"/>
      <c r="S17" s="34">
        <f t="shared" si="2"/>
        <v>0</v>
      </c>
      <c r="T17" s="20" t="str">
        <f t="shared" si="9"/>
        <v>n/a</v>
      </c>
      <c r="U17" s="29">
        <f t="shared" si="10"/>
        <v>0</v>
      </c>
      <c r="V17" s="28"/>
      <c r="W17" s="34">
        <f t="shared" si="3"/>
        <v>0</v>
      </c>
      <c r="X17" s="20" t="str">
        <f t="shared" si="11"/>
        <v>n/a</v>
      </c>
      <c r="Y17" s="26"/>
      <c r="Z17" s="27"/>
      <c r="AA17" s="34">
        <f t="shared" si="4"/>
        <v>0</v>
      </c>
      <c r="AB17" s="20" t="str">
        <f t="shared" si="12"/>
        <v>n/a</v>
      </c>
      <c r="AC17" s="30"/>
      <c r="AD17" s="27"/>
      <c r="AE17" s="34">
        <f t="shared" si="5"/>
        <v>0</v>
      </c>
      <c r="AF17" s="20" t="str">
        <f t="shared" si="13"/>
        <v>n/a</v>
      </c>
      <c r="AG17" s="31"/>
      <c r="AH17" s="27"/>
      <c r="AI17" s="34">
        <f t="shared" si="6"/>
        <v>0</v>
      </c>
      <c r="AJ17" s="20" t="str">
        <f t="shared" si="14"/>
        <v>n/a</v>
      </c>
      <c r="AK17" s="26"/>
      <c r="AL17" s="27"/>
      <c r="AM17" s="34">
        <f t="shared" si="15"/>
        <v>275.21929824561403</v>
      </c>
      <c r="AN17" s="20" t="str">
        <f t="shared" si="16"/>
        <v>Fail</v>
      </c>
      <c r="AO17" s="26"/>
    </row>
    <row r="18" spans="1:41" s="2" customFormat="1" ht="13.8" x14ac:dyDescent="0.3">
      <c r="A18" s="22">
        <f t="shared" si="17"/>
        <v>15</v>
      </c>
      <c r="B18" s="78">
        <v>257.39440020357961</v>
      </c>
      <c r="C18" s="78">
        <v>25.219298245614031</v>
      </c>
      <c r="D18" s="78">
        <v>0</v>
      </c>
      <c r="E18" s="78">
        <v>0</v>
      </c>
      <c r="F18" s="78">
        <v>0</v>
      </c>
      <c r="G18" s="78">
        <v>0</v>
      </c>
      <c r="H18" s="78">
        <v>0</v>
      </c>
      <c r="I18" s="78">
        <v>282.61369844919363</v>
      </c>
      <c r="J18" s="25"/>
      <c r="K18" s="34">
        <f t="shared" si="0"/>
        <v>257.39440020357961</v>
      </c>
      <c r="L18" s="20" t="str">
        <f t="shared" si="7"/>
        <v>Fail</v>
      </c>
      <c r="M18" s="26"/>
      <c r="N18" s="27"/>
      <c r="O18" s="34">
        <f t="shared" si="1"/>
        <v>25.219298245614031</v>
      </c>
      <c r="P18" s="20" t="str">
        <f t="shared" si="8"/>
        <v>Fail</v>
      </c>
      <c r="Q18" s="26"/>
      <c r="R18" s="28"/>
      <c r="S18" s="34">
        <f t="shared" si="2"/>
        <v>0</v>
      </c>
      <c r="T18" s="20" t="str">
        <f t="shared" si="9"/>
        <v>n/a</v>
      </c>
      <c r="U18" s="29">
        <f t="shared" si="10"/>
        <v>0</v>
      </c>
      <c r="V18" s="28"/>
      <c r="W18" s="34">
        <f t="shared" si="3"/>
        <v>0</v>
      </c>
      <c r="X18" s="20" t="str">
        <f t="shared" si="11"/>
        <v>n/a</v>
      </c>
      <c r="Y18" s="26"/>
      <c r="Z18" s="27"/>
      <c r="AA18" s="34">
        <f t="shared" si="4"/>
        <v>0</v>
      </c>
      <c r="AB18" s="20" t="str">
        <f t="shared" si="12"/>
        <v>n/a</v>
      </c>
      <c r="AC18" s="30"/>
      <c r="AD18" s="27"/>
      <c r="AE18" s="34">
        <f t="shared" si="5"/>
        <v>0</v>
      </c>
      <c r="AF18" s="20" t="str">
        <f t="shared" si="13"/>
        <v>n/a</v>
      </c>
      <c r="AG18" s="31"/>
      <c r="AH18" s="27"/>
      <c r="AI18" s="34">
        <f t="shared" si="6"/>
        <v>0</v>
      </c>
      <c r="AJ18" s="20" t="str">
        <f t="shared" si="14"/>
        <v>n/a</v>
      </c>
      <c r="AK18" s="26"/>
      <c r="AL18" s="27"/>
      <c r="AM18" s="34">
        <f t="shared" si="15"/>
        <v>282.61369844919363</v>
      </c>
      <c r="AN18" s="20" t="str">
        <f t="shared" si="16"/>
        <v>Fail</v>
      </c>
      <c r="AO18" s="26"/>
    </row>
    <row r="19" spans="1:41" s="2" customFormat="1" ht="13.8" x14ac:dyDescent="0.3">
      <c r="A19" s="22">
        <f t="shared" si="17"/>
        <v>16</v>
      </c>
      <c r="B19" s="78">
        <v>375.03605899561751</v>
      </c>
      <c r="C19" s="78">
        <v>0</v>
      </c>
      <c r="D19" s="78">
        <v>0</v>
      </c>
      <c r="E19" s="78">
        <v>0</v>
      </c>
      <c r="F19" s="78">
        <v>0</v>
      </c>
      <c r="G19" s="78">
        <v>0</v>
      </c>
      <c r="H19" s="78">
        <v>0</v>
      </c>
      <c r="I19" s="78">
        <v>375.03605899561751</v>
      </c>
      <c r="J19" s="25"/>
      <c r="K19" s="34">
        <f t="shared" si="0"/>
        <v>375.03605899561751</v>
      </c>
      <c r="L19" s="20" t="str">
        <f t="shared" si="7"/>
        <v>Fail</v>
      </c>
      <c r="M19" s="26"/>
      <c r="N19" s="27"/>
      <c r="O19" s="34">
        <f t="shared" si="1"/>
        <v>0</v>
      </c>
      <c r="P19" s="20" t="str">
        <f t="shared" si="8"/>
        <v>n/a</v>
      </c>
      <c r="Q19" s="26"/>
      <c r="R19" s="28"/>
      <c r="S19" s="34">
        <f t="shared" si="2"/>
        <v>0</v>
      </c>
      <c r="T19" s="20" t="str">
        <f t="shared" si="9"/>
        <v>n/a</v>
      </c>
      <c r="U19" s="29">
        <f t="shared" si="10"/>
        <v>0</v>
      </c>
      <c r="V19" s="28"/>
      <c r="W19" s="34">
        <f t="shared" si="3"/>
        <v>0</v>
      </c>
      <c r="X19" s="20" t="str">
        <f t="shared" si="11"/>
        <v>n/a</v>
      </c>
      <c r="Y19" s="26"/>
      <c r="Z19" s="27"/>
      <c r="AA19" s="34">
        <f t="shared" si="4"/>
        <v>0</v>
      </c>
      <c r="AB19" s="20" t="str">
        <f t="shared" si="12"/>
        <v>n/a</v>
      </c>
      <c r="AC19" s="30"/>
      <c r="AD19" s="27"/>
      <c r="AE19" s="34">
        <f t="shared" si="5"/>
        <v>0</v>
      </c>
      <c r="AF19" s="20" t="str">
        <f t="shared" si="13"/>
        <v>n/a</v>
      </c>
      <c r="AG19" s="31"/>
      <c r="AH19" s="27"/>
      <c r="AI19" s="34">
        <f t="shared" si="6"/>
        <v>0</v>
      </c>
      <c r="AJ19" s="20" t="str">
        <f t="shared" si="14"/>
        <v>n/a</v>
      </c>
      <c r="AK19" s="26"/>
      <c r="AL19" s="27"/>
      <c r="AM19" s="34">
        <f t="shared" si="15"/>
        <v>375.03605899561751</v>
      </c>
      <c r="AN19" s="20" t="str">
        <f t="shared" si="16"/>
        <v>Fail</v>
      </c>
      <c r="AO19" s="26"/>
    </row>
    <row r="20" spans="1:41" s="2" customFormat="1" ht="13.8" x14ac:dyDescent="0.3">
      <c r="A20" s="22">
        <f t="shared" si="17"/>
        <v>17</v>
      </c>
      <c r="B20" s="78">
        <v>375.03605899561751</v>
      </c>
      <c r="C20" s="78">
        <v>0</v>
      </c>
      <c r="D20" s="78">
        <v>0</v>
      </c>
      <c r="E20" s="78">
        <v>0</v>
      </c>
      <c r="F20" s="78">
        <v>0</v>
      </c>
      <c r="G20" s="78">
        <v>0</v>
      </c>
      <c r="H20" s="78">
        <v>0</v>
      </c>
      <c r="I20" s="78">
        <v>375.03605899561751</v>
      </c>
      <c r="J20" s="25"/>
      <c r="K20" s="34">
        <f t="shared" si="0"/>
        <v>375.03605899561751</v>
      </c>
      <c r="L20" s="20" t="str">
        <f t="shared" si="7"/>
        <v>Fail</v>
      </c>
      <c r="M20" s="26"/>
      <c r="N20" s="27"/>
      <c r="O20" s="34">
        <f t="shared" si="1"/>
        <v>0</v>
      </c>
      <c r="P20" s="20" t="str">
        <f t="shared" si="8"/>
        <v>n/a</v>
      </c>
      <c r="Q20" s="26"/>
      <c r="R20" s="28"/>
      <c r="S20" s="34">
        <f t="shared" si="2"/>
        <v>0</v>
      </c>
      <c r="T20" s="20" t="str">
        <f t="shared" si="9"/>
        <v>n/a</v>
      </c>
      <c r="U20" s="29">
        <f t="shared" si="10"/>
        <v>0</v>
      </c>
      <c r="V20" s="28"/>
      <c r="W20" s="34">
        <f t="shared" si="3"/>
        <v>0</v>
      </c>
      <c r="X20" s="20" t="str">
        <f t="shared" si="11"/>
        <v>n/a</v>
      </c>
      <c r="Y20" s="26"/>
      <c r="Z20" s="27"/>
      <c r="AA20" s="34">
        <f t="shared" si="4"/>
        <v>0</v>
      </c>
      <c r="AB20" s="20" t="str">
        <f t="shared" si="12"/>
        <v>n/a</v>
      </c>
      <c r="AC20" s="30"/>
      <c r="AD20" s="27"/>
      <c r="AE20" s="34">
        <f t="shared" si="5"/>
        <v>0</v>
      </c>
      <c r="AF20" s="20" t="str">
        <f t="shared" si="13"/>
        <v>n/a</v>
      </c>
      <c r="AG20" s="31"/>
      <c r="AH20" s="27"/>
      <c r="AI20" s="34">
        <f t="shared" si="6"/>
        <v>0</v>
      </c>
      <c r="AJ20" s="20" t="str">
        <f t="shared" si="14"/>
        <v>n/a</v>
      </c>
      <c r="AK20" s="26"/>
      <c r="AL20" s="27"/>
      <c r="AM20" s="34">
        <f t="shared" si="15"/>
        <v>375.03605899561751</v>
      </c>
      <c r="AN20" s="20" t="str">
        <f t="shared" si="16"/>
        <v>Fail</v>
      </c>
      <c r="AO20" s="26"/>
    </row>
    <row r="21" spans="1:41" s="2" customFormat="1" ht="13.8" x14ac:dyDescent="0.3">
      <c r="A21" s="22">
        <f t="shared" si="17"/>
        <v>18</v>
      </c>
      <c r="B21" s="78">
        <v>375.03605899561751</v>
      </c>
      <c r="C21" s="78">
        <v>0</v>
      </c>
      <c r="D21" s="78">
        <v>0</v>
      </c>
      <c r="E21" s="78">
        <v>0</v>
      </c>
      <c r="F21" s="78">
        <v>0</v>
      </c>
      <c r="G21" s="78">
        <v>0</v>
      </c>
      <c r="H21" s="78">
        <v>0</v>
      </c>
      <c r="I21" s="78">
        <v>375.03605899561751</v>
      </c>
      <c r="J21" s="25"/>
      <c r="K21" s="34">
        <f t="shared" si="0"/>
        <v>375.03605899561751</v>
      </c>
      <c r="L21" s="20" t="str">
        <f t="shared" si="7"/>
        <v>Fail</v>
      </c>
      <c r="M21" s="26"/>
      <c r="N21" s="27"/>
      <c r="O21" s="34">
        <f t="shared" si="1"/>
        <v>0</v>
      </c>
      <c r="P21" s="20" t="str">
        <f t="shared" si="8"/>
        <v>n/a</v>
      </c>
      <c r="Q21" s="26"/>
      <c r="R21" s="28"/>
      <c r="S21" s="34">
        <f t="shared" si="2"/>
        <v>0</v>
      </c>
      <c r="T21" s="20" t="str">
        <f t="shared" si="9"/>
        <v>n/a</v>
      </c>
      <c r="U21" s="29">
        <f t="shared" si="10"/>
        <v>0</v>
      </c>
      <c r="V21" s="28"/>
      <c r="W21" s="34">
        <f t="shared" si="3"/>
        <v>0</v>
      </c>
      <c r="X21" s="20" t="str">
        <f t="shared" si="11"/>
        <v>n/a</v>
      </c>
      <c r="Y21" s="26"/>
      <c r="Z21" s="27"/>
      <c r="AA21" s="34">
        <f t="shared" si="4"/>
        <v>0</v>
      </c>
      <c r="AB21" s="20" t="str">
        <f t="shared" si="12"/>
        <v>n/a</v>
      </c>
      <c r="AC21" s="30"/>
      <c r="AD21" s="27"/>
      <c r="AE21" s="34">
        <f t="shared" si="5"/>
        <v>0</v>
      </c>
      <c r="AF21" s="20" t="str">
        <f t="shared" si="13"/>
        <v>n/a</v>
      </c>
      <c r="AG21" s="31"/>
      <c r="AH21" s="27"/>
      <c r="AI21" s="34">
        <f t="shared" si="6"/>
        <v>0</v>
      </c>
      <c r="AJ21" s="20" t="str">
        <f t="shared" si="14"/>
        <v>n/a</v>
      </c>
      <c r="AK21" s="26"/>
      <c r="AL21" s="27"/>
      <c r="AM21" s="34">
        <f t="shared" si="15"/>
        <v>375.03605899561751</v>
      </c>
      <c r="AN21" s="20" t="str">
        <f t="shared" si="16"/>
        <v>Fail</v>
      </c>
      <c r="AO21" s="26"/>
    </row>
    <row r="22" spans="1:41" s="2" customFormat="1" ht="13.8" x14ac:dyDescent="0.3">
      <c r="A22" s="22">
        <f t="shared" si="17"/>
        <v>19</v>
      </c>
      <c r="B22" s="78">
        <v>375.03605899561751</v>
      </c>
      <c r="C22" s="78">
        <v>0</v>
      </c>
      <c r="D22" s="78">
        <v>0</v>
      </c>
      <c r="E22" s="78">
        <v>10.087719298245613</v>
      </c>
      <c r="F22" s="78">
        <v>0</v>
      </c>
      <c r="G22" s="78">
        <v>0</v>
      </c>
      <c r="H22" s="78">
        <v>0</v>
      </c>
      <c r="I22" s="78">
        <v>385.1237782938631</v>
      </c>
      <c r="J22" s="25"/>
      <c r="K22" s="34">
        <f t="shared" si="0"/>
        <v>375.03605899561751</v>
      </c>
      <c r="L22" s="20" t="str">
        <f t="shared" si="7"/>
        <v>Fail</v>
      </c>
      <c r="M22" s="26"/>
      <c r="N22" s="27"/>
      <c r="O22" s="34">
        <f t="shared" si="1"/>
        <v>0</v>
      </c>
      <c r="P22" s="20" t="str">
        <f t="shared" si="8"/>
        <v>n/a</v>
      </c>
      <c r="Q22" s="26"/>
      <c r="R22" s="28"/>
      <c r="S22" s="34">
        <f t="shared" si="2"/>
        <v>0</v>
      </c>
      <c r="T22" s="20" t="str">
        <f t="shared" si="9"/>
        <v>n/a</v>
      </c>
      <c r="U22" s="29">
        <f t="shared" si="10"/>
        <v>0</v>
      </c>
      <c r="V22" s="28"/>
      <c r="W22" s="34">
        <f t="shared" si="3"/>
        <v>10.087719298245613</v>
      </c>
      <c r="X22" s="20" t="str">
        <f t="shared" si="11"/>
        <v>Fail</v>
      </c>
      <c r="Y22" s="26"/>
      <c r="Z22" s="27"/>
      <c r="AA22" s="34">
        <f t="shared" si="4"/>
        <v>0</v>
      </c>
      <c r="AB22" s="20" t="str">
        <f t="shared" si="12"/>
        <v>n/a</v>
      </c>
      <c r="AC22" s="30"/>
      <c r="AD22" s="27"/>
      <c r="AE22" s="34">
        <f t="shared" si="5"/>
        <v>0</v>
      </c>
      <c r="AF22" s="20" t="str">
        <f t="shared" si="13"/>
        <v>n/a</v>
      </c>
      <c r="AG22" s="31"/>
      <c r="AH22" s="27"/>
      <c r="AI22" s="34">
        <f t="shared" si="6"/>
        <v>0</v>
      </c>
      <c r="AJ22" s="20" t="str">
        <f t="shared" si="14"/>
        <v>n/a</v>
      </c>
      <c r="AK22" s="26"/>
      <c r="AL22" s="27"/>
      <c r="AM22" s="34">
        <f t="shared" si="15"/>
        <v>385.1237782938631</v>
      </c>
      <c r="AN22" s="20" t="str">
        <f t="shared" si="16"/>
        <v>Fail</v>
      </c>
      <c r="AO22" s="26"/>
    </row>
    <row r="23" spans="1:41" s="2" customFormat="1" ht="13.8" x14ac:dyDescent="0.3">
      <c r="A23" s="22">
        <f t="shared" si="17"/>
        <v>20</v>
      </c>
      <c r="B23" s="78">
        <v>402.02660378387736</v>
      </c>
      <c r="C23" s="78">
        <v>0</v>
      </c>
      <c r="D23" s="78">
        <v>0</v>
      </c>
      <c r="E23" s="78">
        <v>0</v>
      </c>
      <c r="F23" s="78">
        <v>0</v>
      </c>
      <c r="G23" s="78">
        <v>0</v>
      </c>
      <c r="H23" s="78">
        <v>0</v>
      </c>
      <c r="I23" s="78">
        <v>402.02660378387736</v>
      </c>
      <c r="J23" s="25"/>
      <c r="K23" s="34">
        <f t="shared" si="0"/>
        <v>402.02660378387736</v>
      </c>
      <c r="L23" s="20" t="str">
        <f t="shared" si="7"/>
        <v>Fail</v>
      </c>
      <c r="M23" s="26"/>
      <c r="N23" s="27"/>
      <c r="O23" s="34">
        <f t="shared" si="1"/>
        <v>0</v>
      </c>
      <c r="P23" s="20" t="str">
        <f t="shared" si="8"/>
        <v>n/a</v>
      </c>
      <c r="Q23" s="26"/>
      <c r="R23" s="28"/>
      <c r="S23" s="34">
        <f t="shared" si="2"/>
        <v>0</v>
      </c>
      <c r="T23" s="20" t="str">
        <f t="shared" si="9"/>
        <v>n/a</v>
      </c>
      <c r="U23" s="29">
        <f t="shared" si="10"/>
        <v>0</v>
      </c>
      <c r="V23" s="28"/>
      <c r="W23" s="34">
        <f t="shared" si="3"/>
        <v>0</v>
      </c>
      <c r="X23" s="20" t="str">
        <f t="shared" si="11"/>
        <v>n/a</v>
      </c>
      <c r="Y23" s="26"/>
      <c r="Z23" s="27"/>
      <c r="AA23" s="34">
        <f t="shared" si="4"/>
        <v>0</v>
      </c>
      <c r="AB23" s="20" t="str">
        <f t="shared" si="12"/>
        <v>n/a</v>
      </c>
      <c r="AC23" s="30"/>
      <c r="AD23" s="27"/>
      <c r="AE23" s="34">
        <f t="shared" si="5"/>
        <v>0</v>
      </c>
      <c r="AF23" s="20" t="str">
        <f t="shared" si="13"/>
        <v>n/a</v>
      </c>
      <c r="AG23" s="31"/>
      <c r="AH23" s="27"/>
      <c r="AI23" s="34">
        <f t="shared" si="6"/>
        <v>0</v>
      </c>
      <c r="AJ23" s="20" t="str">
        <f t="shared" si="14"/>
        <v>n/a</v>
      </c>
      <c r="AK23" s="26"/>
      <c r="AL23" s="27"/>
      <c r="AM23" s="34">
        <f t="shared" si="15"/>
        <v>402.02660378387736</v>
      </c>
      <c r="AN23" s="20" t="str">
        <f t="shared" si="16"/>
        <v>Fail</v>
      </c>
      <c r="AO23" s="26"/>
    </row>
    <row r="24" spans="1:41" s="2" customFormat="1" ht="13.8" x14ac:dyDescent="0.3">
      <c r="A24" s="22">
        <f t="shared" si="17"/>
        <v>21</v>
      </c>
      <c r="B24" s="78">
        <v>402.02660378387736</v>
      </c>
      <c r="C24" s="78">
        <v>0</v>
      </c>
      <c r="D24" s="78">
        <v>0</v>
      </c>
      <c r="E24" s="78">
        <v>0</v>
      </c>
      <c r="F24" s="78">
        <v>0</v>
      </c>
      <c r="G24" s="78">
        <v>0</v>
      </c>
      <c r="H24" s="78">
        <v>0</v>
      </c>
      <c r="I24" s="78">
        <v>402.02660378387736</v>
      </c>
      <c r="J24" s="25"/>
      <c r="K24" s="34">
        <f t="shared" si="0"/>
        <v>402.02660378387736</v>
      </c>
      <c r="L24" s="20" t="str">
        <f t="shared" si="7"/>
        <v>Fail</v>
      </c>
      <c r="M24" s="26"/>
      <c r="N24" s="27"/>
      <c r="O24" s="34">
        <f t="shared" si="1"/>
        <v>0</v>
      </c>
      <c r="P24" s="20" t="str">
        <f t="shared" si="8"/>
        <v>n/a</v>
      </c>
      <c r="Q24" s="26"/>
      <c r="R24" s="28"/>
      <c r="S24" s="34">
        <f t="shared" si="2"/>
        <v>0</v>
      </c>
      <c r="T24" s="20" t="str">
        <f t="shared" si="9"/>
        <v>n/a</v>
      </c>
      <c r="U24" s="29">
        <f t="shared" si="10"/>
        <v>0</v>
      </c>
      <c r="V24" s="28"/>
      <c r="W24" s="34">
        <f t="shared" si="3"/>
        <v>0</v>
      </c>
      <c r="X24" s="20" t="str">
        <f t="shared" si="11"/>
        <v>n/a</v>
      </c>
      <c r="Y24" s="26"/>
      <c r="Z24" s="27"/>
      <c r="AA24" s="34">
        <f t="shared" si="4"/>
        <v>0</v>
      </c>
      <c r="AB24" s="20" t="str">
        <f t="shared" si="12"/>
        <v>n/a</v>
      </c>
      <c r="AC24" s="30"/>
      <c r="AD24" s="27"/>
      <c r="AE24" s="34">
        <f t="shared" si="5"/>
        <v>0</v>
      </c>
      <c r="AF24" s="20" t="str">
        <f t="shared" si="13"/>
        <v>n/a</v>
      </c>
      <c r="AG24" s="31"/>
      <c r="AH24" s="27"/>
      <c r="AI24" s="34">
        <f t="shared" si="6"/>
        <v>0</v>
      </c>
      <c r="AJ24" s="20" t="str">
        <f t="shared" si="14"/>
        <v>n/a</v>
      </c>
      <c r="AK24" s="26"/>
      <c r="AL24" s="27"/>
      <c r="AM24" s="34">
        <f t="shared" si="15"/>
        <v>402.02660378387736</v>
      </c>
      <c r="AN24" s="20" t="str">
        <f t="shared" si="16"/>
        <v>Fail</v>
      </c>
      <c r="AO24" s="26"/>
    </row>
    <row r="25" spans="1:41" s="2" customFormat="1" ht="13.8" x14ac:dyDescent="0.3">
      <c r="A25" s="22">
        <f t="shared" si="17"/>
        <v>22</v>
      </c>
      <c r="B25" s="78">
        <v>375.03605899561751</v>
      </c>
      <c r="C25" s="78">
        <v>0</v>
      </c>
      <c r="D25" s="78">
        <v>0</v>
      </c>
      <c r="E25" s="78">
        <v>0</v>
      </c>
      <c r="F25" s="78">
        <v>0</v>
      </c>
      <c r="G25" s="78">
        <v>0</v>
      </c>
      <c r="H25" s="78">
        <v>0</v>
      </c>
      <c r="I25" s="78">
        <v>375.03605899561751</v>
      </c>
      <c r="J25" s="25"/>
      <c r="K25" s="34">
        <f t="shared" si="0"/>
        <v>375.03605899561751</v>
      </c>
      <c r="L25" s="20" t="str">
        <f t="shared" si="7"/>
        <v>Fail</v>
      </c>
      <c r="M25" s="26"/>
      <c r="N25" s="27"/>
      <c r="O25" s="34">
        <f t="shared" si="1"/>
        <v>0</v>
      </c>
      <c r="P25" s="20" t="str">
        <f t="shared" si="8"/>
        <v>n/a</v>
      </c>
      <c r="Q25" s="26"/>
      <c r="R25" s="28"/>
      <c r="S25" s="34">
        <f t="shared" si="2"/>
        <v>0</v>
      </c>
      <c r="T25" s="20" t="str">
        <f t="shared" si="9"/>
        <v>n/a</v>
      </c>
      <c r="U25" s="29">
        <f t="shared" si="10"/>
        <v>0</v>
      </c>
      <c r="V25" s="28"/>
      <c r="W25" s="34">
        <f t="shared" si="3"/>
        <v>0</v>
      </c>
      <c r="X25" s="20" t="str">
        <f t="shared" si="11"/>
        <v>n/a</v>
      </c>
      <c r="Y25" s="26"/>
      <c r="Z25" s="27"/>
      <c r="AA25" s="34">
        <f t="shared" si="4"/>
        <v>0</v>
      </c>
      <c r="AB25" s="20" t="str">
        <f t="shared" si="12"/>
        <v>n/a</v>
      </c>
      <c r="AC25" s="30"/>
      <c r="AD25" s="27"/>
      <c r="AE25" s="34">
        <f t="shared" si="5"/>
        <v>0</v>
      </c>
      <c r="AF25" s="20" t="str">
        <f t="shared" si="13"/>
        <v>n/a</v>
      </c>
      <c r="AG25" s="31"/>
      <c r="AH25" s="27"/>
      <c r="AI25" s="34">
        <f t="shared" si="6"/>
        <v>0</v>
      </c>
      <c r="AJ25" s="20" t="str">
        <f t="shared" si="14"/>
        <v>n/a</v>
      </c>
      <c r="AK25" s="26"/>
      <c r="AL25" s="27"/>
      <c r="AM25" s="34">
        <f t="shared" si="15"/>
        <v>375.03605899561751</v>
      </c>
      <c r="AN25" s="20" t="str">
        <f t="shared" si="16"/>
        <v>Fail</v>
      </c>
      <c r="AO25" s="26"/>
    </row>
    <row r="26" spans="1:41" s="2" customFormat="1" ht="13.8" x14ac:dyDescent="0.3">
      <c r="A26" s="22">
        <f t="shared" si="17"/>
        <v>23</v>
      </c>
      <c r="B26" s="78">
        <v>375.03605899561751</v>
      </c>
      <c r="C26" s="78">
        <v>0</v>
      </c>
      <c r="D26" s="78">
        <v>0</v>
      </c>
      <c r="E26" s="78">
        <v>0</v>
      </c>
      <c r="F26" s="78">
        <v>0</v>
      </c>
      <c r="G26" s="78">
        <v>0</v>
      </c>
      <c r="H26" s="78">
        <v>0</v>
      </c>
      <c r="I26" s="78">
        <v>375.03605899561751</v>
      </c>
      <c r="J26" s="25"/>
      <c r="K26" s="34">
        <f t="shared" si="0"/>
        <v>375.03605899561751</v>
      </c>
      <c r="L26" s="20" t="str">
        <f t="shared" si="7"/>
        <v>Fail</v>
      </c>
      <c r="M26" s="26"/>
      <c r="N26" s="27"/>
      <c r="O26" s="34">
        <f t="shared" si="1"/>
        <v>0</v>
      </c>
      <c r="P26" s="20" t="str">
        <f t="shared" si="8"/>
        <v>n/a</v>
      </c>
      <c r="Q26" s="26"/>
      <c r="R26" s="28"/>
      <c r="S26" s="34">
        <f t="shared" si="2"/>
        <v>0</v>
      </c>
      <c r="T26" s="20" t="str">
        <f t="shared" si="9"/>
        <v>n/a</v>
      </c>
      <c r="U26" s="29">
        <f t="shared" si="10"/>
        <v>0</v>
      </c>
      <c r="V26" s="28"/>
      <c r="W26" s="34">
        <f t="shared" si="3"/>
        <v>0</v>
      </c>
      <c r="X26" s="20" t="str">
        <f t="shared" si="11"/>
        <v>n/a</v>
      </c>
      <c r="Y26" s="26"/>
      <c r="Z26" s="27"/>
      <c r="AA26" s="34">
        <f t="shared" si="4"/>
        <v>0</v>
      </c>
      <c r="AB26" s="20" t="str">
        <f t="shared" si="12"/>
        <v>n/a</v>
      </c>
      <c r="AC26" s="30"/>
      <c r="AD26" s="27"/>
      <c r="AE26" s="34">
        <f t="shared" si="5"/>
        <v>0</v>
      </c>
      <c r="AF26" s="20" t="str">
        <f t="shared" si="13"/>
        <v>n/a</v>
      </c>
      <c r="AG26" s="31"/>
      <c r="AH26" s="27"/>
      <c r="AI26" s="34">
        <f t="shared" si="6"/>
        <v>0</v>
      </c>
      <c r="AJ26" s="20" t="str">
        <f t="shared" si="14"/>
        <v>n/a</v>
      </c>
      <c r="AK26" s="26"/>
      <c r="AL26" s="27"/>
      <c r="AM26" s="34">
        <f t="shared" si="15"/>
        <v>375.03605899561751</v>
      </c>
      <c r="AN26" s="20" t="str">
        <f t="shared" si="16"/>
        <v>Fail</v>
      </c>
      <c r="AO26" s="26"/>
    </row>
    <row r="27" spans="1:41" s="2" customFormat="1" ht="13.8" x14ac:dyDescent="0.3">
      <c r="A27" s="22">
        <f t="shared" si="17"/>
        <v>24</v>
      </c>
      <c r="B27" s="78">
        <v>402.02660378387736</v>
      </c>
      <c r="C27" s="78">
        <v>0</v>
      </c>
      <c r="D27" s="78">
        <v>0</v>
      </c>
      <c r="E27" s="78">
        <v>0</v>
      </c>
      <c r="F27" s="78">
        <v>0</v>
      </c>
      <c r="G27" s="78">
        <v>0</v>
      </c>
      <c r="H27" s="78">
        <v>0</v>
      </c>
      <c r="I27" s="78">
        <v>402.02660378387736</v>
      </c>
      <c r="J27" s="25"/>
      <c r="K27" s="34">
        <f t="shared" si="0"/>
        <v>402.02660378387736</v>
      </c>
      <c r="L27" s="20" t="str">
        <f t="shared" si="7"/>
        <v>Fail</v>
      </c>
      <c r="M27" s="26"/>
      <c r="N27" s="27"/>
      <c r="O27" s="34">
        <f t="shared" si="1"/>
        <v>0</v>
      </c>
      <c r="P27" s="20" t="str">
        <f t="shared" si="8"/>
        <v>n/a</v>
      </c>
      <c r="Q27" s="26"/>
      <c r="R27" s="28"/>
      <c r="S27" s="34">
        <f t="shared" si="2"/>
        <v>0</v>
      </c>
      <c r="T27" s="20" t="str">
        <f t="shared" si="9"/>
        <v>n/a</v>
      </c>
      <c r="U27" s="29">
        <f t="shared" si="10"/>
        <v>0</v>
      </c>
      <c r="V27" s="28"/>
      <c r="W27" s="34">
        <f t="shared" si="3"/>
        <v>0</v>
      </c>
      <c r="X27" s="20" t="str">
        <f t="shared" si="11"/>
        <v>n/a</v>
      </c>
      <c r="Y27" s="26"/>
      <c r="Z27" s="27"/>
      <c r="AA27" s="34">
        <f t="shared" si="4"/>
        <v>0</v>
      </c>
      <c r="AB27" s="20" t="str">
        <f t="shared" si="12"/>
        <v>n/a</v>
      </c>
      <c r="AC27" s="30"/>
      <c r="AD27" s="27"/>
      <c r="AE27" s="34">
        <f t="shared" si="5"/>
        <v>0</v>
      </c>
      <c r="AF27" s="20" t="str">
        <f t="shared" si="13"/>
        <v>n/a</v>
      </c>
      <c r="AG27" s="31"/>
      <c r="AH27" s="27"/>
      <c r="AI27" s="34">
        <f t="shared" si="6"/>
        <v>0</v>
      </c>
      <c r="AJ27" s="20" t="str">
        <f t="shared" si="14"/>
        <v>n/a</v>
      </c>
      <c r="AK27" s="26"/>
      <c r="AL27" s="27"/>
      <c r="AM27" s="34">
        <f t="shared" si="15"/>
        <v>402.02660378387736</v>
      </c>
      <c r="AN27" s="20" t="str">
        <f t="shared" si="16"/>
        <v>Fail</v>
      </c>
      <c r="AO27" s="26"/>
    </row>
    <row r="28" spans="1:41" s="2" customFormat="1" ht="13.8" x14ac:dyDescent="0.3">
      <c r="A28" s="22">
        <f t="shared" si="17"/>
        <v>25</v>
      </c>
      <c r="B28" s="78">
        <v>402.02660378387736</v>
      </c>
      <c r="C28" s="78">
        <v>25.219298245614031</v>
      </c>
      <c r="D28" s="78">
        <v>25.219298245614031</v>
      </c>
      <c r="E28" s="78">
        <v>10.087719298245613</v>
      </c>
      <c r="F28" s="78">
        <v>0</v>
      </c>
      <c r="G28" s="78">
        <v>25.219298245614027</v>
      </c>
      <c r="H28" s="78">
        <v>4.2032163742690054</v>
      </c>
      <c r="I28" s="78">
        <v>491.97543419323404</v>
      </c>
      <c r="J28" s="25"/>
      <c r="K28" s="34">
        <f t="shared" si="0"/>
        <v>402.02660378387736</v>
      </c>
      <c r="L28" s="20" t="str">
        <f t="shared" si="7"/>
        <v>Fail</v>
      </c>
      <c r="M28" s="26"/>
      <c r="N28" s="27"/>
      <c r="O28" s="34">
        <f t="shared" si="1"/>
        <v>25.219298245614031</v>
      </c>
      <c r="P28" s="20" t="str">
        <f t="shared" si="8"/>
        <v>Fail</v>
      </c>
      <c r="Q28" s="26"/>
      <c r="R28" s="28"/>
      <c r="S28" s="34">
        <f t="shared" si="2"/>
        <v>25.219298245614031</v>
      </c>
      <c r="T28" s="20" t="str">
        <f t="shared" si="9"/>
        <v>Fail</v>
      </c>
      <c r="U28" s="29">
        <f t="shared" si="10"/>
        <v>0</v>
      </c>
      <c r="V28" s="28"/>
      <c r="W28" s="34">
        <f t="shared" si="3"/>
        <v>10.087719298245613</v>
      </c>
      <c r="X28" s="20" t="str">
        <f t="shared" si="11"/>
        <v>Fail</v>
      </c>
      <c r="Y28" s="26"/>
      <c r="Z28" s="27"/>
      <c r="AA28" s="34">
        <f t="shared" si="4"/>
        <v>0</v>
      </c>
      <c r="AB28" s="20" t="str">
        <f t="shared" si="12"/>
        <v>n/a</v>
      </c>
      <c r="AC28" s="30"/>
      <c r="AD28" s="27"/>
      <c r="AE28" s="34">
        <f t="shared" si="5"/>
        <v>25.219298245614027</v>
      </c>
      <c r="AF28" s="20" t="str">
        <f t="shared" si="13"/>
        <v>Fail</v>
      </c>
      <c r="AG28" s="31"/>
      <c r="AH28" s="27"/>
      <c r="AI28" s="34">
        <f t="shared" si="6"/>
        <v>4.2032163742690054</v>
      </c>
      <c r="AJ28" s="20" t="str">
        <f t="shared" si="14"/>
        <v>Fail</v>
      </c>
      <c r="AK28" s="26"/>
      <c r="AL28" s="27"/>
      <c r="AM28" s="34">
        <f t="shared" si="15"/>
        <v>491.97543419323404</v>
      </c>
      <c r="AN28" s="20" t="str">
        <f t="shared" si="16"/>
        <v>Fail</v>
      </c>
      <c r="AO28" s="26"/>
    </row>
    <row r="29" spans="1:41" s="2" customFormat="1" ht="13.8" x14ac:dyDescent="0.3">
      <c r="A29" s="22">
        <f t="shared" si="17"/>
        <v>26</v>
      </c>
      <c r="B29" s="78" t="e">
        <v>#N/A</v>
      </c>
      <c r="C29" s="78">
        <v>0</v>
      </c>
      <c r="D29" s="78">
        <v>0</v>
      </c>
      <c r="E29" s="78">
        <v>0</v>
      </c>
      <c r="F29" s="78">
        <v>0</v>
      </c>
      <c r="G29" s="78">
        <v>25.219298245614027</v>
      </c>
      <c r="H29" s="78">
        <v>0</v>
      </c>
      <c r="I29" s="78" t="e">
        <v>#N/A</v>
      </c>
      <c r="J29" s="25"/>
      <c r="K29" s="34" t="e">
        <f t="shared" si="0"/>
        <v>#N/A</v>
      </c>
      <c r="L29" s="20" t="e">
        <f t="shared" si="7"/>
        <v>#N/A</v>
      </c>
      <c r="M29" s="26"/>
      <c r="N29" s="27"/>
      <c r="O29" s="34">
        <f t="shared" si="1"/>
        <v>0</v>
      </c>
      <c r="P29" s="20" t="str">
        <f t="shared" si="8"/>
        <v>n/a</v>
      </c>
      <c r="Q29" s="26"/>
      <c r="R29" s="28"/>
      <c r="S29" s="34">
        <f t="shared" si="2"/>
        <v>0</v>
      </c>
      <c r="T29" s="20" t="str">
        <f t="shared" si="9"/>
        <v>n/a</v>
      </c>
      <c r="U29" s="29">
        <f t="shared" si="10"/>
        <v>0</v>
      </c>
      <c r="V29" s="28"/>
      <c r="W29" s="34">
        <f t="shared" si="3"/>
        <v>0</v>
      </c>
      <c r="X29" s="20" t="str">
        <f t="shared" si="11"/>
        <v>n/a</v>
      </c>
      <c r="Y29" s="26"/>
      <c r="Z29" s="27"/>
      <c r="AA29" s="34">
        <f t="shared" si="4"/>
        <v>0</v>
      </c>
      <c r="AB29" s="20" t="str">
        <f t="shared" si="12"/>
        <v>n/a</v>
      </c>
      <c r="AC29" s="30"/>
      <c r="AD29" s="27"/>
      <c r="AE29" s="34">
        <f t="shared" si="5"/>
        <v>25.219298245614027</v>
      </c>
      <c r="AF29" s="20" t="str">
        <f t="shared" si="13"/>
        <v>Fail</v>
      </c>
      <c r="AG29" s="31"/>
      <c r="AH29" s="27"/>
      <c r="AI29" s="34">
        <f t="shared" si="6"/>
        <v>0</v>
      </c>
      <c r="AJ29" s="20" t="str">
        <f t="shared" si="14"/>
        <v>n/a</v>
      </c>
      <c r="AK29" s="26"/>
      <c r="AL29" s="27"/>
      <c r="AM29" s="34" t="e">
        <f t="shared" si="15"/>
        <v>#N/A</v>
      </c>
      <c r="AN29" s="20" t="e">
        <f t="shared" si="16"/>
        <v>#N/A</v>
      </c>
      <c r="AO29" s="26"/>
    </row>
    <row r="30" spans="1:41" s="2" customFormat="1" ht="13.8" x14ac:dyDescent="0.3">
      <c r="A30" s="22">
        <f t="shared" si="17"/>
        <v>27</v>
      </c>
      <c r="B30" s="78" t="e">
        <v>#N/A</v>
      </c>
      <c r="C30" s="78">
        <v>0</v>
      </c>
      <c r="D30" s="78">
        <v>0</v>
      </c>
      <c r="E30" s="78">
        <v>0</v>
      </c>
      <c r="F30" s="78">
        <v>0</v>
      </c>
      <c r="G30" s="78">
        <v>0</v>
      </c>
      <c r="H30" s="78">
        <v>0</v>
      </c>
      <c r="I30" s="78" t="e">
        <v>#N/A</v>
      </c>
      <c r="J30" s="25"/>
      <c r="K30" s="34" t="e">
        <f t="shared" si="0"/>
        <v>#N/A</v>
      </c>
      <c r="L30" s="20" t="e">
        <f t="shared" si="7"/>
        <v>#N/A</v>
      </c>
      <c r="M30" s="26"/>
      <c r="N30" s="27"/>
      <c r="O30" s="34">
        <f t="shared" si="1"/>
        <v>0</v>
      </c>
      <c r="P30" s="20" t="str">
        <f t="shared" si="8"/>
        <v>n/a</v>
      </c>
      <c r="Q30" s="26"/>
      <c r="R30" s="28"/>
      <c r="S30" s="34">
        <f t="shared" si="2"/>
        <v>0</v>
      </c>
      <c r="T30" s="20" t="str">
        <f t="shared" si="9"/>
        <v>n/a</v>
      </c>
      <c r="U30" s="29">
        <f t="shared" si="10"/>
        <v>0</v>
      </c>
      <c r="V30" s="28"/>
      <c r="W30" s="34">
        <f t="shared" si="3"/>
        <v>0</v>
      </c>
      <c r="X30" s="20" t="str">
        <f t="shared" si="11"/>
        <v>n/a</v>
      </c>
      <c r="Y30" s="26"/>
      <c r="Z30" s="27"/>
      <c r="AA30" s="34">
        <f t="shared" si="4"/>
        <v>0</v>
      </c>
      <c r="AB30" s="20" t="str">
        <f t="shared" si="12"/>
        <v>n/a</v>
      </c>
      <c r="AC30" s="30"/>
      <c r="AD30" s="27"/>
      <c r="AE30" s="34">
        <f t="shared" si="5"/>
        <v>0</v>
      </c>
      <c r="AF30" s="20" t="str">
        <f t="shared" si="13"/>
        <v>n/a</v>
      </c>
      <c r="AG30" s="31"/>
      <c r="AH30" s="27"/>
      <c r="AI30" s="34">
        <f t="shared" si="6"/>
        <v>0</v>
      </c>
      <c r="AJ30" s="20" t="str">
        <f t="shared" si="14"/>
        <v>n/a</v>
      </c>
      <c r="AK30" s="26"/>
      <c r="AL30" s="27"/>
      <c r="AM30" s="34" t="e">
        <f t="shared" si="15"/>
        <v>#N/A</v>
      </c>
      <c r="AN30" s="20" t="e">
        <f t="shared" si="16"/>
        <v>#N/A</v>
      </c>
      <c r="AO30" s="26"/>
    </row>
    <row r="31" spans="1:41" s="2" customFormat="1" ht="13.8" x14ac:dyDescent="0.3">
      <c r="A31" s="22">
        <f t="shared" si="17"/>
        <v>28</v>
      </c>
      <c r="B31" s="78" t="e">
        <v>#N/A</v>
      </c>
      <c r="C31" s="78">
        <v>0</v>
      </c>
      <c r="D31" s="78">
        <v>0</v>
      </c>
      <c r="E31" s="78">
        <v>0</v>
      </c>
      <c r="F31" s="78">
        <v>0</v>
      </c>
      <c r="G31" s="78">
        <v>0</v>
      </c>
      <c r="H31" s="78">
        <v>0</v>
      </c>
      <c r="I31" s="78" t="e">
        <v>#N/A</v>
      </c>
      <c r="J31" s="25"/>
      <c r="K31" s="34" t="e">
        <f t="shared" si="0"/>
        <v>#N/A</v>
      </c>
      <c r="L31" s="20" t="e">
        <f t="shared" si="7"/>
        <v>#N/A</v>
      </c>
      <c r="M31" s="26"/>
      <c r="N31" s="27"/>
      <c r="O31" s="34">
        <f t="shared" si="1"/>
        <v>0</v>
      </c>
      <c r="P31" s="20" t="str">
        <f t="shared" si="8"/>
        <v>n/a</v>
      </c>
      <c r="Q31" s="26"/>
      <c r="R31" s="28"/>
      <c r="S31" s="34">
        <f t="shared" si="2"/>
        <v>0</v>
      </c>
      <c r="T31" s="20" t="str">
        <f t="shared" si="9"/>
        <v>n/a</v>
      </c>
      <c r="U31" s="29">
        <f t="shared" si="10"/>
        <v>0</v>
      </c>
      <c r="V31" s="28"/>
      <c r="W31" s="34">
        <f t="shared" si="3"/>
        <v>0</v>
      </c>
      <c r="X31" s="20" t="str">
        <f t="shared" si="11"/>
        <v>n/a</v>
      </c>
      <c r="Y31" s="26"/>
      <c r="Z31" s="27"/>
      <c r="AA31" s="34">
        <f t="shared" si="4"/>
        <v>0</v>
      </c>
      <c r="AB31" s="20" t="str">
        <f t="shared" si="12"/>
        <v>n/a</v>
      </c>
      <c r="AC31" s="30"/>
      <c r="AD31" s="27"/>
      <c r="AE31" s="34">
        <f t="shared" si="5"/>
        <v>0</v>
      </c>
      <c r="AF31" s="20" t="str">
        <f t="shared" si="13"/>
        <v>n/a</v>
      </c>
      <c r="AG31" s="31"/>
      <c r="AH31" s="27"/>
      <c r="AI31" s="34">
        <f t="shared" si="6"/>
        <v>0</v>
      </c>
      <c r="AJ31" s="20" t="str">
        <f t="shared" si="14"/>
        <v>n/a</v>
      </c>
      <c r="AK31" s="26"/>
      <c r="AL31" s="27"/>
      <c r="AM31" s="34" t="e">
        <f t="shared" si="15"/>
        <v>#N/A</v>
      </c>
      <c r="AN31" s="20" t="e">
        <f t="shared" si="16"/>
        <v>#N/A</v>
      </c>
      <c r="AO31" s="26"/>
    </row>
    <row r="32" spans="1:41" s="2" customFormat="1" ht="13.8" x14ac:dyDescent="0.3">
      <c r="A32" s="22">
        <f t="shared" si="17"/>
        <v>29</v>
      </c>
      <c r="B32" s="78">
        <v>471.79667854868853</v>
      </c>
      <c r="C32" s="78">
        <v>0</v>
      </c>
      <c r="D32" s="78">
        <v>0</v>
      </c>
      <c r="E32" s="78">
        <v>0</v>
      </c>
      <c r="F32" s="78">
        <v>0</v>
      </c>
      <c r="G32" s="78">
        <v>0</v>
      </c>
      <c r="H32" s="78">
        <v>0</v>
      </c>
      <c r="I32" s="78">
        <v>471.79667854868853</v>
      </c>
      <c r="J32" s="25"/>
      <c r="K32" s="34">
        <f t="shared" si="0"/>
        <v>471.79667854868853</v>
      </c>
      <c r="L32" s="20" t="str">
        <f t="shared" si="7"/>
        <v>Fail</v>
      </c>
      <c r="M32" s="26"/>
      <c r="N32" s="27"/>
      <c r="O32" s="34">
        <f t="shared" si="1"/>
        <v>0</v>
      </c>
      <c r="P32" s="20" t="str">
        <f t="shared" si="8"/>
        <v>n/a</v>
      </c>
      <c r="Q32" s="26"/>
      <c r="R32" s="28"/>
      <c r="S32" s="34">
        <f t="shared" si="2"/>
        <v>0</v>
      </c>
      <c r="T32" s="20" t="str">
        <f t="shared" si="9"/>
        <v>n/a</v>
      </c>
      <c r="U32" s="29">
        <f t="shared" si="10"/>
        <v>0</v>
      </c>
      <c r="V32" s="28"/>
      <c r="W32" s="34">
        <f t="shared" si="3"/>
        <v>0</v>
      </c>
      <c r="X32" s="20" t="str">
        <f t="shared" si="11"/>
        <v>n/a</v>
      </c>
      <c r="Y32" s="26"/>
      <c r="Z32" s="27"/>
      <c r="AA32" s="34">
        <f t="shared" si="4"/>
        <v>0</v>
      </c>
      <c r="AB32" s="20" t="str">
        <f t="shared" si="12"/>
        <v>n/a</v>
      </c>
      <c r="AC32" s="30"/>
      <c r="AD32" s="27"/>
      <c r="AE32" s="34">
        <f t="shared" si="5"/>
        <v>0</v>
      </c>
      <c r="AF32" s="20" t="str">
        <f t="shared" si="13"/>
        <v>n/a</v>
      </c>
      <c r="AG32" s="31"/>
      <c r="AH32" s="27"/>
      <c r="AI32" s="34">
        <f t="shared" si="6"/>
        <v>0</v>
      </c>
      <c r="AJ32" s="20" t="str">
        <f t="shared" si="14"/>
        <v>n/a</v>
      </c>
      <c r="AK32" s="26"/>
      <c r="AL32" s="27"/>
      <c r="AM32" s="34">
        <f t="shared" si="15"/>
        <v>471.79667854868853</v>
      </c>
      <c r="AN32" s="20" t="str">
        <f t="shared" si="16"/>
        <v>Fail</v>
      </c>
      <c r="AO32" s="26"/>
    </row>
    <row r="33" spans="1:41" s="2" customFormat="1" ht="13.8" x14ac:dyDescent="0.3">
      <c r="A33" s="22">
        <f t="shared" si="17"/>
        <v>30</v>
      </c>
      <c r="B33" s="78">
        <v>551.32013677917143</v>
      </c>
      <c r="C33" s="78">
        <v>0</v>
      </c>
      <c r="D33" s="78">
        <v>0</v>
      </c>
      <c r="E33" s="78">
        <v>0</v>
      </c>
      <c r="F33" s="78">
        <v>0</v>
      </c>
      <c r="G33" s="78">
        <v>0</v>
      </c>
      <c r="H33" s="78">
        <v>0</v>
      </c>
      <c r="I33" s="78">
        <v>551.32013677917143</v>
      </c>
      <c r="J33" s="25"/>
      <c r="K33" s="34">
        <f t="shared" si="0"/>
        <v>551.32013677917143</v>
      </c>
      <c r="L33" s="20" t="str">
        <f t="shared" si="7"/>
        <v>Fail</v>
      </c>
      <c r="M33" s="26"/>
      <c r="N33" s="27"/>
      <c r="O33" s="34">
        <f t="shared" si="1"/>
        <v>0</v>
      </c>
      <c r="P33" s="20" t="str">
        <f t="shared" si="8"/>
        <v>n/a</v>
      </c>
      <c r="Q33" s="26"/>
      <c r="R33" s="28"/>
      <c r="S33" s="34">
        <f t="shared" si="2"/>
        <v>0</v>
      </c>
      <c r="T33" s="20" t="str">
        <f t="shared" si="9"/>
        <v>n/a</v>
      </c>
      <c r="U33" s="29">
        <f t="shared" si="10"/>
        <v>0</v>
      </c>
      <c r="V33" s="28"/>
      <c r="W33" s="34">
        <f t="shared" si="3"/>
        <v>0</v>
      </c>
      <c r="X33" s="20" t="str">
        <f t="shared" si="11"/>
        <v>n/a</v>
      </c>
      <c r="Y33" s="26"/>
      <c r="Z33" s="27"/>
      <c r="AA33" s="34">
        <f t="shared" si="4"/>
        <v>0</v>
      </c>
      <c r="AB33" s="20" t="str">
        <f t="shared" si="12"/>
        <v>n/a</v>
      </c>
      <c r="AC33" s="30"/>
      <c r="AD33" s="27"/>
      <c r="AE33" s="34">
        <f t="shared" si="5"/>
        <v>0</v>
      </c>
      <c r="AF33" s="20" t="str">
        <f t="shared" si="13"/>
        <v>n/a</v>
      </c>
      <c r="AG33" s="31"/>
      <c r="AH33" s="27"/>
      <c r="AI33" s="34">
        <f t="shared" si="6"/>
        <v>0</v>
      </c>
      <c r="AJ33" s="20" t="str">
        <f t="shared" si="14"/>
        <v>n/a</v>
      </c>
      <c r="AK33" s="26"/>
      <c r="AL33" s="27"/>
      <c r="AM33" s="34">
        <f t="shared" si="15"/>
        <v>551.32013677917143</v>
      </c>
      <c r="AN33" s="20" t="str">
        <f t="shared" si="16"/>
        <v>Fail</v>
      </c>
      <c r="AO33" s="26"/>
    </row>
    <row r="34" spans="1:41" s="2" customFormat="1" ht="13.8" x14ac:dyDescent="0.3">
      <c r="A34" s="22">
        <f t="shared" si="17"/>
        <v>31</v>
      </c>
      <c r="B34" s="78">
        <v>631.78030049859183</v>
      </c>
      <c r="C34" s="78">
        <v>0</v>
      </c>
      <c r="D34" s="78">
        <v>0</v>
      </c>
      <c r="E34" s="78">
        <v>0</v>
      </c>
      <c r="F34" s="78">
        <v>0</v>
      </c>
      <c r="G34" s="78">
        <v>0</v>
      </c>
      <c r="H34" s="78">
        <v>0</v>
      </c>
      <c r="I34" s="78">
        <v>631.78030049859183</v>
      </c>
      <c r="J34" s="25"/>
      <c r="K34" s="34">
        <f t="shared" si="0"/>
        <v>631.78030049859183</v>
      </c>
      <c r="L34" s="20" t="str">
        <f t="shared" si="7"/>
        <v>Fail</v>
      </c>
      <c r="M34" s="26"/>
      <c r="N34" s="27"/>
      <c r="O34" s="34">
        <f t="shared" si="1"/>
        <v>0</v>
      </c>
      <c r="P34" s="20" t="str">
        <f t="shared" si="8"/>
        <v>n/a</v>
      </c>
      <c r="Q34" s="26"/>
      <c r="R34" s="28"/>
      <c r="S34" s="34">
        <f t="shared" si="2"/>
        <v>0</v>
      </c>
      <c r="T34" s="20" t="str">
        <f t="shared" si="9"/>
        <v>n/a</v>
      </c>
      <c r="U34" s="29">
        <f t="shared" si="10"/>
        <v>0</v>
      </c>
      <c r="V34" s="28"/>
      <c r="W34" s="34">
        <f t="shared" si="3"/>
        <v>0</v>
      </c>
      <c r="X34" s="20" t="str">
        <f t="shared" si="11"/>
        <v>n/a</v>
      </c>
      <c r="Y34" s="26"/>
      <c r="Z34" s="27"/>
      <c r="AA34" s="34">
        <f t="shared" si="4"/>
        <v>0</v>
      </c>
      <c r="AB34" s="20" t="str">
        <f t="shared" si="12"/>
        <v>n/a</v>
      </c>
      <c r="AC34" s="30"/>
      <c r="AD34" s="27"/>
      <c r="AE34" s="34">
        <f t="shared" si="5"/>
        <v>0</v>
      </c>
      <c r="AF34" s="20" t="str">
        <f t="shared" si="13"/>
        <v>n/a</v>
      </c>
      <c r="AG34" s="31"/>
      <c r="AH34" s="27"/>
      <c r="AI34" s="34">
        <f t="shared" si="6"/>
        <v>0</v>
      </c>
      <c r="AJ34" s="20" t="str">
        <f t="shared" si="14"/>
        <v>n/a</v>
      </c>
      <c r="AK34" s="26"/>
      <c r="AL34" s="27"/>
      <c r="AM34" s="34">
        <f t="shared" si="15"/>
        <v>631.78030049859183</v>
      </c>
      <c r="AN34" s="20" t="str">
        <f t="shared" si="16"/>
        <v>Fail</v>
      </c>
      <c r="AO34" s="26"/>
    </row>
    <row r="35" spans="1:41" s="2" customFormat="1" ht="13.8" x14ac:dyDescent="0.3">
      <c r="A35" s="22">
        <f t="shared" si="17"/>
        <v>32</v>
      </c>
      <c r="B35" s="78">
        <v>250</v>
      </c>
      <c r="C35" s="78">
        <v>0</v>
      </c>
      <c r="D35" s="78">
        <v>0</v>
      </c>
      <c r="E35" s="78">
        <v>0</v>
      </c>
      <c r="F35" s="78">
        <v>0</v>
      </c>
      <c r="G35" s="78">
        <v>0</v>
      </c>
      <c r="H35" s="78">
        <v>0</v>
      </c>
      <c r="I35" s="78">
        <v>250</v>
      </c>
      <c r="J35" s="25"/>
      <c r="K35" s="34">
        <f t="shared" si="0"/>
        <v>250</v>
      </c>
      <c r="L35" s="20" t="str">
        <f t="shared" si="7"/>
        <v>Fail</v>
      </c>
      <c r="M35" s="26"/>
      <c r="N35" s="27"/>
      <c r="O35" s="34">
        <f t="shared" si="1"/>
        <v>0</v>
      </c>
      <c r="P35" s="20" t="str">
        <f t="shared" si="8"/>
        <v>n/a</v>
      </c>
      <c r="Q35" s="26"/>
      <c r="R35" s="28"/>
      <c r="S35" s="34">
        <f t="shared" si="2"/>
        <v>0</v>
      </c>
      <c r="T35" s="20" t="str">
        <f t="shared" si="9"/>
        <v>n/a</v>
      </c>
      <c r="U35" s="29">
        <f t="shared" si="10"/>
        <v>0</v>
      </c>
      <c r="V35" s="28"/>
      <c r="W35" s="34">
        <f t="shared" si="3"/>
        <v>0</v>
      </c>
      <c r="X35" s="20" t="str">
        <f t="shared" si="11"/>
        <v>n/a</v>
      </c>
      <c r="Y35" s="26"/>
      <c r="Z35" s="27"/>
      <c r="AA35" s="34">
        <f t="shared" si="4"/>
        <v>0</v>
      </c>
      <c r="AB35" s="20" t="str">
        <f t="shared" si="12"/>
        <v>n/a</v>
      </c>
      <c r="AC35" s="30"/>
      <c r="AD35" s="27"/>
      <c r="AE35" s="34">
        <f t="shared" si="5"/>
        <v>0</v>
      </c>
      <c r="AF35" s="20" t="str">
        <f t="shared" si="13"/>
        <v>n/a</v>
      </c>
      <c r="AG35" s="31"/>
      <c r="AH35" s="27"/>
      <c r="AI35" s="34">
        <f t="shared" si="6"/>
        <v>0</v>
      </c>
      <c r="AJ35" s="20" t="str">
        <f t="shared" si="14"/>
        <v>n/a</v>
      </c>
      <c r="AK35" s="26"/>
      <c r="AL35" s="27"/>
      <c r="AM35" s="34">
        <f t="shared" si="15"/>
        <v>250</v>
      </c>
      <c r="AN35" s="20" t="str">
        <f t="shared" si="16"/>
        <v>Fail</v>
      </c>
      <c r="AO35" s="26"/>
    </row>
    <row r="36" spans="1:41" s="2" customFormat="1" ht="13.8" x14ac:dyDescent="0.3">
      <c r="A36" s="22">
        <f t="shared" si="17"/>
        <v>33</v>
      </c>
      <c r="B36" s="78">
        <v>250</v>
      </c>
      <c r="C36" s="78">
        <v>0</v>
      </c>
      <c r="D36" s="78">
        <v>0</v>
      </c>
      <c r="E36" s="78">
        <v>0</v>
      </c>
      <c r="F36" s="78">
        <v>0</v>
      </c>
      <c r="G36" s="78">
        <v>0</v>
      </c>
      <c r="H36" s="78">
        <v>0</v>
      </c>
      <c r="I36" s="78">
        <v>250</v>
      </c>
      <c r="J36" s="25"/>
      <c r="K36" s="34">
        <f t="shared" ref="K36:K58" si="18">IF(B36=0,0,B36-J36)</f>
        <v>250</v>
      </c>
      <c r="L36" s="20" t="str">
        <f t="shared" si="7"/>
        <v>Fail</v>
      </c>
      <c r="M36" s="26"/>
      <c r="N36" s="27"/>
      <c r="O36" s="34">
        <f t="shared" ref="O36:O58" si="19">IF(C36=0,0,C36-N36)</f>
        <v>0</v>
      </c>
      <c r="P36" s="20" t="str">
        <f t="shared" si="8"/>
        <v>n/a</v>
      </c>
      <c r="Q36" s="26"/>
      <c r="R36" s="28"/>
      <c r="S36" s="34">
        <f t="shared" ref="S36:S58" si="20">IF(D36=0,0,D36-R36)</f>
        <v>0</v>
      </c>
      <c r="T36" s="20" t="str">
        <f t="shared" si="9"/>
        <v>n/a</v>
      </c>
      <c r="U36" s="29">
        <f t="shared" si="10"/>
        <v>0</v>
      </c>
      <c r="V36" s="28"/>
      <c r="W36" s="34">
        <f t="shared" ref="W36:W58" si="21">IF(E36=0,0,E36-V36)</f>
        <v>0</v>
      </c>
      <c r="X36" s="20" t="str">
        <f t="shared" si="11"/>
        <v>n/a</v>
      </c>
      <c r="Y36" s="26"/>
      <c r="Z36" s="27"/>
      <c r="AA36" s="34">
        <f t="shared" ref="AA36:AA58" si="22">IF(F36=0,0,F36-Z36)</f>
        <v>0</v>
      </c>
      <c r="AB36" s="20" t="str">
        <f t="shared" si="12"/>
        <v>n/a</v>
      </c>
      <c r="AC36" s="30"/>
      <c r="AD36" s="27"/>
      <c r="AE36" s="34">
        <f t="shared" ref="AE36:AE58" si="23">IF(G36=0,0,G36-AD36)</f>
        <v>0</v>
      </c>
      <c r="AF36" s="20" t="str">
        <f t="shared" si="13"/>
        <v>n/a</v>
      </c>
      <c r="AG36" s="31"/>
      <c r="AH36" s="27"/>
      <c r="AI36" s="34">
        <f t="shared" ref="AI36:AI58" si="24">IF(H36=0,0,H36-AH36)</f>
        <v>0</v>
      </c>
      <c r="AJ36" s="20" t="str">
        <f t="shared" si="14"/>
        <v>n/a</v>
      </c>
      <c r="AK36" s="26"/>
      <c r="AL36" s="27"/>
      <c r="AM36" s="34">
        <f t="shared" si="15"/>
        <v>250</v>
      </c>
      <c r="AN36" s="20" t="str">
        <f t="shared" si="16"/>
        <v>Fail</v>
      </c>
      <c r="AO36" s="26"/>
    </row>
    <row r="37" spans="1:41" s="2" customFormat="1" ht="13.8" x14ac:dyDescent="0.3">
      <c r="A37" s="22">
        <f t="shared" si="17"/>
        <v>34</v>
      </c>
      <c r="B37" s="78">
        <v>250</v>
      </c>
      <c r="C37" s="78">
        <v>25.219298245614031</v>
      </c>
      <c r="D37" s="78">
        <v>0</v>
      </c>
      <c r="E37" s="78">
        <v>0</v>
      </c>
      <c r="F37" s="78">
        <v>0</v>
      </c>
      <c r="G37" s="78">
        <v>0</v>
      </c>
      <c r="H37" s="78">
        <v>0</v>
      </c>
      <c r="I37" s="78">
        <v>275.21929824561403</v>
      </c>
      <c r="J37" s="25"/>
      <c r="K37" s="34">
        <f t="shared" si="18"/>
        <v>250</v>
      </c>
      <c r="L37" s="20" t="str">
        <f t="shared" si="7"/>
        <v>Fail</v>
      </c>
      <c r="M37" s="26"/>
      <c r="N37" s="27"/>
      <c r="O37" s="34">
        <f t="shared" si="19"/>
        <v>25.219298245614031</v>
      </c>
      <c r="P37" s="20" t="str">
        <f t="shared" si="8"/>
        <v>Fail</v>
      </c>
      <c r="Q37" s="26"/>
      <c r="R37" s="28"/>
      <c r="S37" s="34">
        <f t="shared" si="20"/>
        <v>0</v>
      </c>
      <c r="T37" s="20" t="str">
        <f t="shared" si="9"/>
        <v>n/a</v>
      </c>
      <c r="U37" s="29">
        <f t="shared" si="10"/>
        <v>0</v>
      </c>
      <c r="V37" s="28"/>
      <c r="W37" s="34">
        <f t="shared" si="21"/>
        <v>0</v>
      </c>
      <c r="X37" s="20" t="str">
        <f t="shared" si="11"/>
        <v>n/a</v>
      </c>
      <c r="Y37" s="26"/>
      <c r="Z37" s="27"/>
      <c r="AA37" s="34">
        <f t="shared" si="22"/>
        <v>0</v>
      </c>
      <c r="AB37" s="20" t="str">
        <f t="shared" si="12"/>
        <v>n/a</v>
      </c>
      <c r="AC37" s="30"/>
      <c r="AD37" s="27"/>
      <c r="AE37" s="34">
        <f t="shared" si="23"/>
        <v>0</v>
      </c>
      <c r="AF37" s="20" t="str">
        <f t="shared" si="13"/>
        <v>n/a</v>
      </c>
      <c r="AG37" s="31"/>
      <c r="AH37" s="27"/>
      <c r="AI37" s="34">
        <f t="shared" si="24"/>
        <v>0</v>
      </c>
      <c r="AJ37" s="20" t="str">
        <f t="shared" si="14"/>
        <v>n/a</v>
      </c>
      <c r="AK37" s="26"/>
      <c r="AL37" s="27"/>
      <c r="AM37" s="34">
        <f t="shared" si="15"/>
        <v>275.21929824561403</v>
      </c>
      <c r="AN37" s="20" t="str">
        <f t="shared" si="16"/>
        <v>Fail</v>
      </c>
      <c r="AO37" s="26"/>
    </row>
    <row r="38" spans="1:41" s="2" customFormat="1" ht="13.8" x14ac:dyDescent="0.3">
      <c r="A38" s="22">
        <f t="shared" si="17"/>
        <v>35</v>
      </c>
      <c r="B38" s="78">
        <v>250</v>
      </c>
      <c r="C38" s="78">
        <v>25.219298245614031</v>
      </c>
      <c r="D38" s="78">
        <v>0</v>
      </c>
      <c r="E38" s="78">
        <v>0</v>
      </c>
      <c r="F38" s="78">
        <v>0</v>
      </c>
      <c r="G38" s="78">
        <v>0</v>
      </c>
      <c r="H38" s="78">
        <v>0</v>
      </c>
      <c r="I38" s="78">
        <v>275.21929824561403</v>
      </c>
      <c r="J38" s="25"/>
      <c r="K38" s="34">
        <f t="shared" si="18"/>
        <v>250</v>
      </c>
      <c r="L38" s="20" t="str">
        <f t="shared" si="7"/>
        <v>Fail</v>
      </c>
      <c r="M38" s="26"/>
      <c r="N38" s="27"/>
      <c r="O38" s="34">
        <f t="shared" si="19"/>
        <v>25.219298245614031</v>
      </c>
      <c r="P38" s="20" t="str">
        <f t="shared" si="8"/>
        <v>Fail</v>
      </c>
      <c r="Q38" s="26"/>
      <c r="R38" s="28"/>
      <c r="S38" s="34">
        <f t="shared" si="20"/>
        <v>0</v>
      </c>
      <c r="T38" s="20" t="str">
        <f t="shared" si="9"/>
        <v>n/a</v>
      </c>
      <c r="U38" s="29">
        <f t="shared" si="10"/>
        <v>0</v>
      </c>
      <c r="V38" s="28"/>
      <c r="W38" s="34">
        <f t="shared" si="21"/>
        <v>0</v>
      </c>
      <c r="X38" s="20" t="str">
        <f t="shared" si="11"/>
        <v>n/a</v>
      </c>
      <c r="Y38" s="26"/>
      <c r="Z38" s="27"/>
      <c r="AA38" s="34">
        <f t="shared" si="22"/>
        <v>0</v>
      </c>
      <c r="AB38" s="20" t="str">
        <f t="shared" si="12"/>
        <v>n/a</v>
      </c>
      <c r="AC38" s="30"/>
      <c r="AD38" s="27"/>
      <c r="AE38" s="34">
        <f t="shared" si="23"/>
        <v>0</v>
      </c>
      <c r="AF38" s="20" t="str">
        <f t="shared" si="13"/>
        <v>n/a</v>
      </c>
      <c r="AG38" s="31"/>
      <c r="AH38" s="27"/>
      <c r="AI38" s="34">
        <f t="shared" si="24"/>
        <v>0</v>
      </c>
      <c r="AJ38" s="20" t="str">
        <f t="shared" si="14"/>
        <v>n/a</v>
      </c>
      <c r="AK38" s="26"/>
      <c r="AL38" s="27"/>
      <c r="AM38" s="34">
        <f t="shared" si="15"/>
        <v>275.21929824561403</v>
      </c>
      <c r="AN38" s="20" t="str">
        <f t="shared" si="16"/>
        <v>Fail</v>
      </c>
      <c r="AO38" s="26"/>
    </row>
    <row r="39" spans="1:41" s="2" customFormat="1" ht="13.8" x14ac:dyDescent="0.3">
      <c r="A39" s="22">
        <f t="shared" si="17"/>
        <v>36</v>
      </c>
      <c r="B39" s="78">
        <v>250</v>
      </c>
      <c r="C39" s="78">
        <v>0</v>
      </c>
      <c r="D39" s="78">
        <v>0</v>
      </c>
      <c r="E39" s="78">
        <v>0</v>
      </c>
      <c r="F39" s="78">
        <v>0</v>
      </c>
      <c r="G39" s="78">
        <v>0</v>
      </c>
      <c r="H39" s="78">
        <v>0</v>
      </c>
      <c r="I39" s="78">
        <v>250</v>
      </c>
      <c r="J39" s="25"/>
      <c r="K39" s="34">
        <f t="shared" si="18"/>
        <v>250</v>
      </c>
      <c r="L39" s="20" t="str">
        <f t="shared" si="7"/>
        <v>Fail</v>
      </c>
      <c r="M39" s="26"/>
      <c r="N39" s="27"/>
      <c r="O39" s="34">
        <f t="shared" si="19"/>
        <v>0</v>
      </c>
      <c r="P39" s="20" t="str">
        <f t="shared" si="8"/>
        <v>n/a</v>
      </c>
      <c r="Q39" s="26"/>
      <c r="R39" s="28"/>
      <c r="S39" s="34">
        <f t="shared" si="20"/>
        <v>0</v>
      </c>
      <c r="T39" s="20" t="str">
        <f t="shared" si="9"/>
        <v>n/a</v>
      </c>
      <c r="U39" s="29">
        <f t="shared" si="10"/>
        <v>0</v>
      </c>
      <c r="V39" s="28"/>
      <c r="W39" s="34">
        <f t="shared" si="21"/>
        <v>0</v>
      </c>
      <c r="X39" s="20" t="str">
        <f t="shared" si="11"/>
        <v>n/a</v>
      </c>
      <c r="Y39" s="26"/>
      <c r="Z39" s="27"/>
      <c r="AA39" s="34">
        <f t="shared" si="22"/>
        <v>0</v>
      </c>
      <c r="AB39" s="20" t="str">
        <f t="shared" si="12"/>
        <v>n/a</v>
      </c>
      <c r="AC39" s="30"/>
      <c r="AD39" s="27"/>
      <c r="AE39" s="34">
        <f t="shared" si="23"/>
        <v>0</v>
      </c>
      <c r="AF39" s="20" t="str">
        <f t="shared" si="13"/>
        <v>n/a</v>
      </c>
      <c r="AG39" s="31"/>
      <c r="AH39" s="27"/>
      <c r="AI39" s="34">
        <f t="shared" si="24"/>
        <v>0</v>
      </c>
      <c r="AJ39" s="20" t="str">
        <f t="shared" si="14"/>
        <v>n/a</v>
      </c>
      <c r="AK39" s="26"/>
      <c r="AL39" s="27"/>
      <c r="AM39" s="34">
        <f t="shared" si="15"/>
        <v>250</v>
      </c>
      <c r="AN39" s="20" t="str">
        <f t="shared" si="16"/>
        <v>Fail</v>
      </c>
      <c r="AO39" s="26"/>
    </row>
    <row r="40" spans="1:41" s="2" customFormat="1" ht="13.8" x14ac:dyDescent="0.3">
      <c r="A40" s="22">
        <f t="shared" si="17"/>
        <v>37</v>
      </c>
      <c r="B40" s="78">
        <v>353.18525043005332</v>
      </c>
      <c r="C40" s="78">
        <v>0</v>
      </c>
      <c r="D40" s="78">
        <v>0</v>
      </c>
      <c r="E40" s="78">
        <v>0</v>
      </c>
      <c r="F40" s="78">
        <v>0</v>
      </c>
      <c r="G40" s="78">
        <v>0</v>
      </c>
      <c r="H40" s="78">
        <v>0</v>
      </c>
      <c r="I40" s="78">
        <v>353.18525043005332</v>
      </c>
      <c r="J40" s="25"/>
      <c r="K40" s="34">
        <f t="shared" si="18"/>
        <v>353.18525043005332</v>
      </c>
      <c r="L40" s="20" t="str">
        <f t="shared" si="7"/>
        <v>Fail</v>
      </c>
      <c r="M40" s="26"/>
      <c r="N40" s="27"/>
      <c r="O40" s="34">
        <f t="shared" si="19"/>
        <v>0</v>
      </c>
      <c r="P40" s="20" t="str">
        <f t="shared" si="8"/>
        <v>n/a</v>
      </c>
      <c r="Q40" s="26"/>
      <c r="R40" s="28"/>
      <c r="S40" s="34">
        <f t="shared" si="20"/>
        <v>0</v>
      </c>
      <c r="T40" s="20" t="str">
        <f t="shared" si="9"/>
        <v>n/a</v>
      </c>
      <c r="U40" s="29">
        <f t="shared" si="10"/>
        <v>0</v>
      </c>
      <c r="V40" s="28"/>
      <c r="W40" s="34">
        <f t="shared" si="21"/>
        <v>0</v>
      </c>
      <c r="X40" s="20" t="str">
        <f t="shared" si="11"/>
        <v>n/a</v>
      </c>
      <c r="Y40" s="26"/>
      <c r="Z40" s="27"/>
      <c r="AA40" s="34">
        <f t="shared" si="22"/>
        <v>0</v>
      </c>
      <c r="AB40" s="20" t="str">
        <f t="shared" si="12"/>
        <v>n/a</v>
      </c>
      <c r="AC40" s="30"/>
      <c r="AD40" s="27"/>
      <c r="AE40" s="34">
        <f t="shared" si="23"/>
        <v>0</v>
      </c>
      <c r="AF40" s="20" t="str">
        <f t="shared" si="13"/>
        <v>n/a</v>
      </c>
      <c r="AG40" s="31"/>
      <c r="AH40" s="27"/>
      <c r="AI40" s="34">
        <f t="shared" si="24"/>
        <v>0</v>
      </c>
      <c r="AJ40" s="20" t="str">
        <f t="shared" si="14"/>
        <v>n/a</v>
      </c>
      <c r="AK40" s="26"/>
      <c r="AL40" s="27"/>
      <c r="AM40" s="34">
        <f t="shared" si="15"/>
        <v>353.18525043005332</v>
      </c>
      <c r="AN40" s="20" t="str">
        <f t="shared" si="16"/>
        <v>Fail</v>
      </c>
      <c r="AO40" s="26"/>
    </row>
    <row r="41" spans="1:41" s="2" customFormat="1" ht="13.8" x14ac:dyDescent="0.3">
      <c r="A41" s="22">
        <f t="shared" si="17"/>
        <v>38</v>
      </c>
      <c r="B41" s="78">
        <v>804.07279615562925</v>
      </c>
      <c r="C41" s="78">
        <v>0</v>
      </c>
      <c r="D41" s="78">
        <v>0</v>
      </c>
      <c r="E41" s="78">
        <v>0</v>
      </c>
      <c r="F41" s="78">
        <v>0</v>
      </c>
      <c r="G41" s="78">
        <v>0</v>
      </c>
      <c r="H41" s="78">
        <v>0</v>
      </c>
      <c r="I41" s="78">
        <v>804.07279615562925</v>
      </c>
      <c r="J41" s="25"/>
      <c r="K41" s="34">
        <f t="shared" si="18"/>
        <v>804.07279615562925</v>
      </c>
      <c r="L41" s="20" t="str">
        <f t="shared" si="7"/>
        <v>Fail</v>
      </c>
      <c r="M41" s="26"/>
      <c r="N41" s="27"/>
      <c r="O41" s="34">
        <f t="shared" si="19"/>
        <v>0</v>
      </c>
      <c r="P41" s="20" t="str">
        <f t="shared" si="8"/>
        <v>n/a</v>
      </c>
      <c r="Q41" s="26"/>
      <c r="R41" s="28"/>
      <c r="S41" s="34">
        <f t="shared" si="20"/>
        <v>0</v>
      </c>
      <c r="T41" s="20" t="str">
        <f t="shared" si="9"/>
        <v>n/a</v>
      </c>
      <c r="U41" s="29">
        <f t="shared" si="10"/>
        <v>0</v>
      </c>
      <c r="V41" s="28"/>
      <c r="W41" s="34">
        <f t="shared" si="21"/>
        <v>0</v>
      </c>
      <c r="X41" s="20" t="str">
        <f t="shared" si="11"/>
        <v>n/a</v>
      </c>
      <c r="Y41" s="26"/>
      <c r="Z41" s="27"/>
      <c r="AA41" s="34">
        <f t="shared" si="22"/>
        <v>0</v>
      </c>
      <c r="AB41" s="20" t="str">
        <f t="shared" si="12"/>
        <v>n/a</v>
      </c>
      <c r="AC41" s="30"/>
      <c r="AD41" s="27"/>
      <c r="AE41" s="34">
        <f t="shared" si="23"/>
        <v>0</v>
      </c>
      <c r="AF41" s="20" t="str">
        <f t="shared" si="13"/>
        <v>n/a</v>
      </c>
      <c r="AG41" s="31"/>
      <c r="AH41" s="27"/>
      <c r="AI41" s="34">
        <f t="shared" si="24"/>
        <v>0</v>
      </c>
      <c r="AJ41" s="20" t="str">
        <f t="shared" si="14"/>
        <v>n/a</v>
      </c>
      <c r="AK41" s="26"/>
      <c r="AL41" s="27"/>
      <c r="AM41" s="34">
        <f t="shared" si="15"/>
        <v>804.07279615562925</v>
      </c>
      <c r="AN41" s="20" t="str">
        <f t="shared" si="16"/>
        <v>Fail</v>
      </c>
      <c r="AO41" s="26"/>
    </row>
    <row r="42" spans="1:41" s="2" customFormat="1" ht="13.8" x14ac:dyDescent="0.3">
      <c r="A42" s="22">
        <f t="shared" si="17"/>
        <v>39</v>
      </c>
      <c r="B42" s="78">
        <v>669.50403551697889</v>
      </c>
      <c r="C42" s="78">
        <v>0</v>
      </c>
      <c r="D42" s="78">
        <v>0</v>
      </c>
      <c r="E42" s="78">
        <v>10.087719298245613</v>
      </c>
      <c r="F42" s="78">
        <v>0</v>
      </c>
      <c r="G42" s="78">
        <v>0</v>
      </c>
      <c r="H42" s="78">
        <v>0</v>
      </c>
      <c r="I42" s="78">
        <v>679.59175481522448</v>
      </c>
      <c r="J42" s="25"/>
      <c r="K42" s="34">
        <f t="shared" si="18"/>
        <v>669.50403551697889</v>
      </c>
      <c r="L42" s="20" t="str">
        <f t="shared" si="7"/>
        <v>Fail</v>
      </c>
      <c r="M42" s="26"/>
      <c r="N42" s="27"/>
      <c r="O42" s="34">
        <f t="shared" si="19"/>
        <v>0</v>
      </c>
      <c r="P42" s="20" t="str">
        <f t="shared" si="8"/>
        <v>n/a</v>
      </c>
      <c r="Q42" s="26"/>
      <c r="R42" s="28"/>
      <c r="S42" s="34">
        <f t="shared" si="20"/>
        <v>0</v>
      </c>
      <c r="T42" s="20" t="str">
        <f t="shared" si="9"/>
        <v>n/a</v>
      </c>
      <c r="U42" s="29">
        <f t="shared" si="10"/>
        <v>0</v>
      </c>
      <c r="V42" s="28"/>
      <c r="W42" s="34">
        <f t="shared" si="21"/>
        <v>10.087719298245613</v>
      </c>
      <c r="X42" s="20" t="str">
        <f t="shared" si="11"/>
        <v>Fail</v>
      </c>
      <c r="Y42" s="26"/>
      <c r="Z42" s="27"/>
      <c r="AA42" s="34">
        <f t="shared" si="22"/>
        <v>0</v>
      </c>
      <c r="AB42" s="20" t="str">
        <f t="shared" si="12"/>
        <v>n/a</v>
      </c>
      <c r="AC42" s="30"/>
      <c r="AD42" s="27"/>
      <c r="AE42" s="34">
        <f t="shared" si="23"/>
        <v>0</v>
      </c>
      <c r="AF42" s="20" t="str">
        <f t="shared" si="13"/>
        <v>n/a</v>
      </c>
      <c r="AG42" s="31"/>
      <c r="AH42" s="27"/>
      <c r="AI42" s="34">
        <f t="shared" si="24"/>
        <v>0</v>
      </c>
      <c r="AJ42" s="20" t="str">
        <f t="shared" si="14"/>
        <v>n/a</v>
      </c>
      <c r="AK42" s="26"/>
      <c r="AL42" s="27"/>
      <c r="AM42" s="34">
        <f t="shared" si="15"/>
        <v>679.59175481522448</v>
      </c>
      <c r="AN42" s="20" t="str">
        <f t="shared" si="16"/>
        <v>Fail</v>
      </c>
      <c r="AO42" s="26"/>
    </row>
    <row r="43" spans="1:41" s="2" customFormat="1" ht="13.8" x14ac:dyDescent="0.3">
      <c r="A43" s="22">
        <f t="shared" si="17"/>
        <v>40</v>
      </c>
      <c r="B43" s="78">
        <v>401.87083570945106</v>
      </c>
      <c r="C43" s="78">
        <v>0</v>
      </c>
      <c r="D43" s="78">
        <v>0</v>
      </c>
      <c r="E43" s="78">
        <v>0</v>
      </c>
      <c r="F43" s="78">
        <v>0</v>
      </c>
      <c r="G43" s="78">
        <v>0</v>
      </c>
      <c r="H43" s="78">
        <v>0</v>
      </c>
      <c r="I43" s="78">
        <v>401.87083570945106</v>
      </c>
      <c r="J43" s="25"/>
      <c r="K43" s="34">
        <f t="shared" si="18"/>
        <v>401.87083570945106</v>
      </c>
      <c r="L43" s="20" t="str">
        <f t="shared" si="7"/>
        <v>Fail</v>
      </c>
      <c r="M43" s="26"/>
      <c r="N43" s="27"/>
      <c r="O43" s="34">
        <f t="shared" si="19"/>
        <v>0</v>
      </c>
      <c r="P43" s="20" t="str">
        <f t="shared" si="8"/>
        <v>n/a</v>
      </c>
      <c r="Q43" s="26"/>
      <c r="R43" s="28"/>
      <c r="S43" s="34">
        <f t="shared" si="20"/>
        <v>0</v>
      </c>
      <c r="T43" s="20" t="str">
        <f t="shared" si="9"/>
        <v>n/a</v>
      </c>
      <c r="U43" s="29">
        <f t="shared" si="10"/>
        <v>0</v>
      </c>
      <c r="V43" s="28"/>
      <c r="W43" s="34">
        <f t="shared" si="21"/>
        <v>0</v>
      </c>
      <c r="X43" s="20" t="str">
        <f t="shared" si="11"/>
        <v>n/a</v>
      </c>
      <c r="Y43" s="26"/>
      <c r="Z43" s="27"/>
      <c r="AA43" s="34">
        <f t="shared" si="22"/>
        <v>0</v>
      </c>
      <c r="AB43" s="20" t="str">
        <f t="shared" si="12"/>
        <v>n/a</v>
      </c>
      <c r="AC43" s="30"/>
      <c r="AD43" s="27"/>
      <c r="AE43" s="34">
        <f t="shared" si="23"/>
        <v>0</v>
      </c>
      <c r="AF43" s="20" t="str">
        <f t="shared" si="13"/>
        <v>n/a</v>
      </c>
      <c r="AG43" s="31"/>
      <c r="AH43" s="27"/>
      <c r="AI43" s="34">
        <f t="shared" si="24"/>
        <v>0</v>
      </c>
      <c r="AJ43" s="20" t="str">
        <f t="shared" si="14"/>
        <v>n/a</v>
      </c>
      <c r="AK43" s="26"/>
      <c r="AL43" s="27"/>
      <c r="AM43" s="34">
        <f t="shared" si="15"/>
        <v>401.87083570945106</v>
      </c>
      <c r="AN43" s="20" t="str">
        <f t="shared" si="16"/>
        <v>Fail</v>
      </c>
      <c r="AO43" s="26"/>
    </row>
    <row r="44" spans="1:41" s="2" customFormat="1" ht="13.8" x14ac:dyDescent="0.3">
      <c r="A44" s="22">
        <f t="shared" si="17"/>
        <v>41</v>
      </c>
      <c r="B44" s="78">
        <v>597.72842749942845</v>
      </c>
      <c r="C44" s="78">
        <v>0</v>
      </c>
      <c r="D44" s="78">
        <v>0</v>
      </c>
      <c r="E44" s="78">
        <v>0</v>
      </c>
      <c r="F44" s="78">
        <v>0</v>
      </c>
      <c r="G44" s="78">
        <v>0</v>
      </c>
      <c r="H44" s="78">
        <v>0</v>
      </c>
      <c r="I44" s="78">
        <v>597.72842749942845</v>
      </c>
      <c r="J44" s="25"/>
      <c r="K44" s="34">
        <f t="shared" si="18"/>
        <v>597.72842749942845</v>
      </c>
      <c r="L44" s="20" t="str">
        <f t="shared" si="7"/>
        <v>Fail</v>
      </c>
      <c r="M44" s="26"/>
      <c r="N44" s="27"/>
      <c r="O44" s="34">
        <f t="shared" si="19"/>
        <v>0</v>
      </c>
      <c r="P44" s="20" t="str">
        <f t="shared" si="8"/>
        <v>n/a</v>
      </c>
      <c r="Q44" s="26"/>
      <c r="R44" s="28"/>
      <c r="S44" s="34">
        <f t="shared" si="20"/>
        <v>0</v>
      </c>
      <c r="T44" s="20" t="str">
        <f t="shared" si="9"/>
        <v>n/a</v>
      </c>
      <c r="U44" s="29">
        <f t="shared" si="10"/>
        <v>0</v>
      </c>
      <c r="V44" s="28"/>
      <c r="W44" s="34">
        <f t="shared" si="21"/>
        <v>0</v>
      </c>
      <c r="X44" s="20" t="str">
        <f t="shared" si="11"/>
        <v>n/a</v>
      </c>
      <c r="Y44" s="26"/>
      <c r="Z44" s="27"/>
      <c r="AA44" s="34">
        <f t="shared" si="22"/>
        <v>0</v>
      </c>
      <c r="AB44" s="20" t="str">
        <f t="shared" si="12"/>
        <v>n/a</v>
      </c>
      <c r="AC44" s="30"/>
      <c r="AD44" s="27"/>
      <c r="AE44" s="34">
        <f t="shared" si="23"/>
        <v>0</v>
      </c>
      <c r="AF44" s="20" t="str">
        <f t="shared" si="13"/>
        <v>n/a</v>
      </c>
      <c r="AG44" s="31"/>
      <c r="AH44" s="27"/>
      <c r="AI44" s="34">
        <f t="shared" si="24"/>
        <v>0</v>
      </c>
      <c r="AJ44" s="20" t="str">
        <f t="shared" si="14"/>
        <v>n/a</v>
      </c>
      <c r="AK44" s="26"/>
      <c r="AL44" s="27"/>
      <c r="AM44" s="34">
        <f t="shared" si="15"/>
        <v>597.72842749942845</v>
      </c>
      <c r="AN44" s="20" t="str">
        <f t="shared" si="16"/>
        <v>Fail</v>
      </c>
      <c r="AO44" s="26"/>
    </row>
    <row r="45" spans="1:41" s="2" customFormat="1" ht="13.8" x14ac:dyDescent="0.3">
      <c r="A45" s="22">
        <f t="shared" si="17"/>
        <v>42</v>
      </c>
      <c r="B45" s="78">
        <v>1059.9885822767651</v>
      </c>
      <c r="C45" s="78">
        <v>0</v>
      </c>
      <c r="D45" s="78">
        <v>0</v>
      </c>
      <c r="E45" s="78">
        <v>0</v>
      </c>
      <c r="F45" s="78">
        <v>0</v>
      </c>
      <c r="G45" s="78">
        <v>0</v>
      </c>
      <c r="H45" s="78">
        <v>0</v>
      </c>
      <c r="I45" s="78">
        <v>1059.9885822767651</v>
      </c>
      <c r="J45" s="25"/>
      <c r="K45" s="34">
        <f t="shared" si="18"/>
        <v>1059.9885822767651</v>
      </c>
      <c r="L45" s="20" t="str">
        <f t="shared" si="7"/>
        <v>Fail</v>
      </c>
      <c r="M45" s="26"/>
      <c r="N45" s="27"/>
      <c r="O45" s="34">
        <f t="shared" si="19"/>
        <v>0</v>
      </c>
      <c r="P45" s="20" t="str">
        <f t="shared" si="8"/>
        <v>n/a</v>
      </c>
      <c r="Q45" s="26"/>
      <c r="R45" s="28"/>
      <c r="S45" s="34">
        <f t="shared" si="20"/>
        <v>0</v>
      </c>
      <c r="T45" s="20" t="str">
        <f t="shared" si="9"/>
        <v>n/a</v>
      </c>
      <c r="U45" s="29">
        <f t="shared" si="10"/>
        <v>0</v>
      </c>
      <c r="V45" s="28"/>
      <c r="W45" s="34">
        <f t="shared" si="21"/>
        <v>0</v>
      </c>
      <c r="X45" s="20" t="str">
        <f t="shared" si="11"/>
        <v>n/a</v>
      </c>
      <c r="Y45" s="26"/>
      <c r="Z45" s="27"/>
      <c r="AA45" s="34">
        <f t="shared" si="22"/>
        <v>0</v>
      </c>
      <c r="AB45" s="20" t="str">
        <f t="shared" si="12"/>
        <v>n/a</v>
      </c>
      <c r="AC45" s="30"/>
      <c r="AD45" s="27"/>
      <c r="AE45" s="34">
        <f t="shared" si="23"/>
        <v>0</v>
      </c>
      <c r="AF45" s="20" t="str">
        <f t="shared" si="13"/>
        <v>n/a</v>
      </c>
      <c r="AG45" s="31"/>
      <c r="AH45" s="27"/>
      <c r="AI45" s="34">
        <f t="shared" si="24"/>
        <v>0</v>
      </c>
      <c r="AJ45" s="20" t="str">
        <f t="shared" si="14"/>
        <v>n/a</v>
      </c>
      <c r="AK45" s="26"/>
      <c r="AL45" s="27"/>
      <c r="AM45" s="34">
        <f t="shared" si="15"/>
        <v>1059.9885822767651</v>
      </c>
      <c r="AN45" s="20" t="str">
        <f t="shared" si="16"/>
        <v>Fail</v>
      </c>
      <c r="AO45" s="26"/>
    </row>
    <row r="46" spans="1:41" s="2" customFormat="1" ht="13.8" x14ac:dyDescent="0.3">
      <c r="A46" s="22">
        <f t="shared" si="17"/>
        <v>43</v>
      </c>
      <c r="B46" s="78">
        <v>597.72842749942845</v>
      </c>
      <c r="C46" s="78">
        <v>0</v>
      </c>
      <c r="D46" s="78">
        <v>0</v>
      </c>
      <c r="E46" s="78">
        <v>0</v>
      </c>
      <c r="F46" s="78">
        <v>0</v>
      </c>
      <c r="G46" s="78">
        <v>0</v>
      </c>
      <c r="H46" s="78">
        <v>0</v>
      </c>
      <c r="I46" s="78">
        <v>597.72842749942845</v>
      </c>
      <c r="J46" s="25"/>
      <c r="K46" s="34">
        <f t="shared" si="18"/>
        <v>597.72842749942845</v>
      </c>
      <c r="L46" s="20" t="str">
        <f t="shared" si="7"/>
        <v>Fail</v>
      </c>
      <c r="M46" s="26"/>
      <c r="N46" s="27"/>
      <c r="O46" s="34">
        <f t="shared" si="19"/>
        <v>0</v>
      </c>
      <c r="P46" s="20" t="str">
        <f t="shared" si="8"/>
        <v>n/a</v>
      </c>
      <c r="Q46" s="26"/>
      <c r="R46" s="28"/>
      <c r="S46" s="34">
        <f t="shared" si="20"/>
        <v>0</v>
      </c>
      <c r="T46" s="20" t="str">
        <f t="shared" si="9"/>
        <v>n/a</v>
      </c>
      <c r="U46" s="29">
        <f t="shared" si="10"/>
        <v>0</v>
      </c>
      <c r="V46" s="28"/>
      <c r="W46" s="34">
        <f t="shared" si="21"/>
        <v>0</v>
      </c>
      <c r="X46" s="20" t="str">
        <f t="shared" si="11"/>
        <v>n/a</v>
      </c>
      <c r="Y46" s="26"/>
      <c r="Z46" s="27"/>
      <c r="AA46" s="34">
        <f t="shared" si="22"/>
        <v>0</v>
      </c>
      <c r="AB46" s="20" t="str">
        <f t="shared" si="12"/>
        <v>n/a</v>
      </c>
      <c r="AC46" s="30"/>
      <c r="AD46" s="27"/>
      <c r="AE46" s="34">
        <f t="shared" si="23"/>
        <v>0</v>
      </c>
      <c r="AF46" s="20" t="str">
        <f t="shared" si="13"/>
        <v>n/a</v>
      </c>
      <c r="AG46" s="31"/>
      <c r="AH46" s="27"/>
      <c r="AI46" s="34">
        <f t="shared" si="24"/>
        <v>0</v>
      </c>
      <c r="AJ46" s="20" t="str">
        <f t="shared" si="14"/>
        <v>n/a</v>
      </c>
      <c r="AK46" s="26"/>
      <c r="AL46" s="27"/>
      <c r="AM46" s="34">
        <f t="shared" si="15"/>
        <v>597.72842749942845</v>
      </c>
      <c r="AN46" s="20" t="str">
        <f t="shared" si="16"/>
        <v>Fail</v>
      </c>
      <c r="AO46" s="26"/>
    </row>
    <row r="47" spans="1:41" s="2" customFormat="1" ht="13.8" x14ac:dyDescent="0.3">
      <c r="A47" s="22">
        <f t="shared" si="17"/>
        <v>44</v>
      </c>
      <c r="B47" s="78" t="e">
        <v>#N/A</v>
      </c>
      <c r="C47" s="78">
        <v>0</v>
      </c>
      <c r="D47" s="78">
        <v>0</v>
      </c>
      <c r="E47" s="78">
        <v>0</v>
      </c>
      <c r="F47" s="78">
        <v>0</v>
      </c>
      <c r="G47" s="78">
        <v>0</v>
      </c>
      <c r="H47" s="78">
        <v>0</v>
      </c>
      <c r="I47" s="78" t="e">
        <v>#N/A</v>
      </c>
      <c r="J47" s="25"/>
      <c r="K47" s="34" t="e">
        <f t="shared" si="18"/>
        <v>#N/A</v>
      </c>
      <c r="L47" s="20" t="e">
        <f t="shared" si="7"/>
        <v>#N/A</v>
      </c>
      <c r="M47" s="26"/>
      <c r="N47" s="27"/>
      <c r="O47" s="34">
        <f t="shared" si="19"/>
        <v>0</v>
      </c>
      <c r="P47" s="20" t="str">
        <f t="shared" si="8"/>
        <v>n/a</v>
      </c>
      <c r="Q47" s="26"/>
      <c r="R47" s="28"/>
      <c r="S47" s="34">
        <f t="shared" si="20"/>
        <v>0</v>
      </c>
      <c r="T47" s="20" t="str">
        <f t="shared" si="9"/>
        <v>n/a</v>
      </c>
      <c r="U47" s="29">
        <f t="shared" si="10"/>
        <v>0</v>
      </c>
      <c r="V47" s="28"/>
      <c r="W47" s="34">
        <f t="shared" si="21"/>
        <v>0</v>
      </c>
      <c r="X47" s="20" t="str">
        <f t="shared" si="11"/>
        <v>n/a</v>
      </c>
      <c r="Y47" s="26"/>
      <c r="Z47" s="27"/>
      <c r="AA47" s="34">
        <f t="shared" si="22"/>
        <v>0</v>
      </c>
      <c r="AB47" s="20" t="str">
        <f t="shared" si="12"/>
        <v>n/a</v>
      </c>
      <c r="AC47" s="30"/>
      <c r="AD47" s="27"/>
      <c r="AE47" s="34">
        <f t="shared" si="23"/>
        <v>0</v>
      </c>
      <c r="AF47" s="20" t="str">
        <f t="shared" si="13"/>
        <v>n/a</v>
      </c>
      <c r="AG47" s="31"/>
      <c r="AH47" s="27"/>
      <c r="AI47" s="34">
        <f t="shared" si="24"/>
        <v>0</v>
      </c>
      <c r="AJ47" s="20" t="str">
        <f t="shared" si="14"/>
        <v>n/a</v>
      </c>
      <c r="AK47" s="26"/>
      <c r="AL47" s="27"/>
      <c r="AM47" s="34" t="e">
        <f t="shared" si="15"/>
        <v>#N/A</v>
      </c>
      <c r="AN47" s="20" t="e">
        <f t="shared" si="16"/>
        <v>#N/A</v>
      </c>
      <c r="AO47" s="26"/>
    </row>
    <row r="48" spans="1:41" s="2" customFormat="1" ht="13.8" x14ac:dyDescent="0.3">
      <c r="A48" s="22">
        <f t="shared" si="17"/>
        <v>45</v>
      </c>
      <c r="B48" s="78">
        <v>597.72842749942845</v>
      </c>
      <c r="C48" s="78">
        <v>0</v>
      </c>
      <c r="D48" s="78">
        <v>0</v>
      </c>
      <c r="E48" s="78">
        <v>0</v>
      </c>
      <c r="F48" s="78">
        <v>0</v>
      </c>
      <c r="G48" s="78">
        <v>0</v>
      </c>
      <c r="H48" s="78">
        <v>0</v>
      </c>
      <c r="I48" s="78">
        <v>597.72842749942845</v>
      </c>
      <c r="J48" s="25"/>
      <c r="K48" s="34">
        <f t="shared" si="18"/>
        <v>597.72842749942845</v>
      </c>
      <c r="L48" s="20" t="str">
        <f t="shared" si="7"/>
        <v>Fail</v>
      </c>
      <c r="M48" s="26"/>
      <c r="N48" s="27"/>
      <c r="O48" s="34">
        <f t="shared" si="19"/>
        <v>0</v>
      </c>
      <c r="P48" s="20" t="str">
        <f t="shared" si="8"/>
        <v>n/a</v>
      </c>
      <c r="Q48" s="26"/>
      <c r="R48" s="28"/>
      <c r="S48" s="34">
        <f t="shared" si="20"/>
        <v>0</v>
      </c>
      <c r="T48" s="20" t="str">
        <f t="shared" si="9"/>
        <v>n/a</v>
      </c>
      <c r="U48" s="29">
        <f t="shared" si="10"/>
        <v>0</v>
      </c>
      <c r="V48" s="28"/>
      <c r="W48" s="34">
        <f t="shared" si="21"/>
        <v>0</v>
      </c>
      <c r="X48" s="20" t="str">
        <f t="shared" si="11"/>
        <v>n/a</v>
      </c>
      <c r="Y48" s="26"/>
      <c r="Z48" s="27"/>
      <c r="AA48" s="34">
        <f t="shared" si="22"/>
        <v>0</v>
      </c>
      <c r="AB48" s="20" t="str">
        <f t="shared" si="12"/>
        <v>n/a</v>
      </c>
      <c r="AC48" s="30"/>
      <c r="AD48" s="27"/>
      <c r="AE48" s="34">
        <f t="shared" si="23"/>
        <v>0</v>
      </c>
      <c r="AF48" s="20" t="str">
        <f t="shared" si="13"/>
        <v>n/a</v>
      </c>
      <c r="AG48" s="31"/>
      <c r="AH48" s="27"/>
      <c r="AI48" s="34">
        <f t="shared" si="24"/>
        <v>0</v>
      </c>
      <c r="AJ48" s="20" t="str">
        <f t="shared" si="14"/>
        <v>n/a</v>
      </c>
      <c r="AK48" s="26"/>
      <c r="AL48" s="27"/>
      <c r="AM48" s="34">
        <f t="shared" si="15"/>
        <v>597.72842749942845</v>
      </c>
      <c r="AN48" s="20" t="str">
        <f t="shared" si="16"/>
        <v>Fail</v>
      </c>
      <c r="AO48" s="26"/>
    </row>
    <row r="49" spans="1:41" s="2" customFormat="1" ht="13.8" x14ac:dyDescent="0.3">
      <c r="A49" s="22">
        <f t="shared" si="17"/>
        <v>46</v>
      </c>
      <c r="B49" s="78">
        <v>590.61595051976678</v>
      </c>
      <c r="C49" s="78">
        <v>0</v>
      </c>
      <c r="D49" s="78">
        <v>0</v>
      </c>
      <c r="E49" s="78">
        <v>0</v>
      </c>
      <c r="F49" s="78">
        <v>0</v>
      </c>
      <c r="G49" s="78">
        <v>0</v>
      </c>
      <c r="H49" s="78">
        <v>0</v>
      </c>
      <c r="I49" s="78">
        <v>590.61595051976678</v>
      </c>
      <c r="J49" s="25"/>
      <c r="K49" s="34">
        <f t="shared" si="18"/>
        <v>590.61595051976678</v>
      </c>
      <c r="L49" s="20" t="str">
        <f t="shared" si="7"/>
        <v>Fail</v>
      </c>
      <c r="M49" s="26"/>
      <c r="N49" s="27"/>
      <c r="O49" s="34">
        <f t="shared" si="19"/>
        <v>0</v>
      </c>
      <c r="P49" s="20" t="str">
        <f t="shared" si="8"/>
        <v>n/a</v>
      </c>
      <c r="Q49" s="26"/>
      <c r="R49" s="28"/>
      <c r="S49" s="34">
        <f t="shared" si="20"/>
        <v>0</v>
      </c>
      <c r="T49" s="20" t="str">
        <f t="shared" si="9"/>
        <v>n/a</v>
      </c>
      <c r="U49" s="29">
        <f t="shared" si="10"/>
        <v>0</v>
      </c>
      <c r="V49" s="28"/>
      <c r="W49" s="34">
        <f t="shared" si="21"/>
        <v>0</v>
      </c>
      <c r="X49" s="20" t="str">
        <f t="shared" si="11"/>
        <v>n/a</v>
      </c>
      <c r="Y49" s="26"/>
      <c r="Z49" s="27"/>
      <c r="AA49" s="34">
        <f t="shared" si="22"/>
        <v>0</v>
      </c>
      <c r="AB49" s="20" t="str">
        <f t="shared" si="12"/>
        <v>n/a</v>
      </c>
      <c r="AC49" s="30"/>
      <c r="AD49" s="27"/>
      <c r="AE49" s="34">
        <f t="shared" si="23"/>
        <v>0</v>
      </c>
      <c r="AF49" s="20" t="str">
        <f t="shared" si="13"/>
        <v>n/a</v>
      </c>
      <c r="AG49" s="31"/>
      <c r="AH49" s="27"/>
      <c r="AI49" s="34">
        <f t="shared" si="24"/>
        <v>0</v>
      </c>
      <c r="AJ49" s="20" t="str">
        <f t="shared" si="14"/>
        <v>n/a</v>
      </c>
      <c r="AK49" s="26"/>
      <c r="AL49" s="27"/>
      <c r="AM49" s="34">
        <f t="shared" si="15"/>
        <v>590.61595051976678</v>
      </c>
      <c r="AN49" s="20" t="str">
        <f t="shared" si="16"/>
        <v>Fail</v>
      </c>
      <c r="AO49" s="26"/>
    </row>
    <row r="50" spans="1:41" s="2" customFormat="1" ht="13.8" x14ac:dyDescent="0.3">
      <c r="A50" s="22">
        <f t="shared" si="17"/>
        <v>47</v>
      </c>
      <c r="B50" s="78">
        <v>597.72842749942845</v>
      </c>
      <c r="C50" s="78">
        <v>0</v>
      </c>
      <c r="D50" s="78">
        <v>0</v>
      </c>
      <c r="E50" s="78">
        <v>0</v>
      </c>
      <c r="F50" s="78">
        <v>0</v>
      </c>
      <c r="G50" s="78">
        <v>0</v>
      </c>
      <c r="H50" s="78">
        <v>0</v>
      </c>
      <c r="I50" s="78">
        <v>597.72842749942845</v>
      </c>
      <c r="J50" s="25"/>
      <c r="K50" s="34">
        <f t="shared" si="18"/>
        <v>597.72842749942845</v>
      </c>
      <c r="L50" s="20" t="str">
        <f t="shared" si="7"/>
        <v>Fail</v>
      </c>
      <c r="M50" s="26"/>
      <c r="N50" s="27"/>
      <c r="O50" s="34">
        <f t="shared" si="19"/>
        <v>0</v>
      </c>
      <c r="P50" s="20" t="str">
        <f t="shared" si="8"/>
        <v>n/a</v>
      </c>
      <c r="Q50" s="26"/>
      <c r="R50" s="28"/>
      <c r="S50" s="34">
        <f t="shared" si="20"/>
        <v>0</v>
      </c>
      <c r="T50" s="20" t="str">
        <f t="shared" si="9"/>
        <v>n/a</v>
      </c>
      <c r="U50" s="29">
        <f t="shared" si="10"/>
        <v>0</v>
      </c>
      <c r="V50" s="28"/>
      <c r="W50" s="34">
        <f t="shared" si="21"/>
        <v>0</v>
      </c>
      <c r="X50" s="20" t="str">
        <f t="shared" si="11"/>
        <v>n/a</v>
      </c>
      <c r="Y50" s="26"/>
      <c r="Z50" s="27"/>
      <c r="AA50" s="34">
        <f t="shared" si="22"/>
        <v>0</v>
      </c>
      <c r="AB50" s="20" t="str">
        <f t="shared" si="12"/>
        <v>n/a</v>
      </c>
      <c r="AC50" s="30"/>
      <c r="AD50" s="27"/>
      <c r="AE50" s="34">
        <f t="shared" si="23"/>
        <v>0</v>
      </c>
      <c r="AF50" s="20" t="str">
        <f t="shared" si="13"/>
        <v>n/a</v>
      </c>
      <c r="AG50" s="31"/>
      <c r="AH50" s="27"/>
      <c r="AI50" s="34">
        <f t="shared" si="24"/>
        <v>0</v>
      </c>
      <c r="AJ50" s="20" t="str">
        <f t="shared" si="14"/>
        <v>n/a</v>
      </c>
      <c r="AK50" s="26"/>
      <c r="AL50" s="27"/>
      <c r="AM50" s="34">
        <f t="shared" si="15"/>
        <v>597.72842749942845</v>
      </c>
      <c r="AN50" s="20" t="str">
        <f t="shared" si="16"/>
        <v>Fail</v>
      </c>
      <c r="AO50" s="26"/>
    </row>
    <row r="51" spans="1:41" s="2" customFormat="1" ht="13.8" x14ac:dyDescent="0.3">
      <c r="A51" s="22">
        <f t="shared" si="17"/>
        <v>48</v>
      </c>
      <c r="B51" s="78">
        <v>250</v>
      </c>
      <c r="C51" s="78">
        <v>0</v>
      </c>
      <c r="D51" s="78">
        <v>0</v>
      </c>
      <c r="E51" s="78">
        <v>0</v>
      </c>
      <c r="F51" s="78">
        <v>0</v>
      </c>
      <c r="G51" s="78">
        <v>0</v>
      </c>
      <c r="H51" s="78">
        <v>0</v>
      </c>
      <c r="I51" s="78">
        <v>250</v>
      </c>
      <c r="J51" s="25"/>
      <c r="K51" s="34">
        <f t="shared" si="18"/>
        <v>250</v>
      </c>
      <c r="L51" s="20" t="str">
        <f t="shared" si="7"/>
        <v>Fail</v>
      </c>
      <c r="M51" s="26"/>
      <c r="N51" s="27"/>
      <c r="O51" s="34">
        <f t="shared" si="19"/>
        <v>0</v>
      </c>
      <c r="P51" s="20" t="str">
        <f t="shared" si="8"/>
        <v>n/a</v>
      </c>
      <c r="Q51" s="26"/>
      <c r="R51" s="28"/>
      <c r="S51" s="34">
        <f t="shared" si="20"/>
        <v>0</v>
      </c>
      <c r="T51" s="20" t="str">
        <f t="shared" si="9"/>
        <v>n/a</v>
      </c>
      <c r="U51" s="29">
        <f t="shared" si="10"/>
        <v>0</v>
      </c>
      <c r="V51" s="28"/>
      <c r="W51" s="34">
        <f t="shared" si="21"/>
        <v>0</v>
      </c>
      <c r="X51" s="20" t="str">
        <f t="shared" si="11"/>
        <v>n/a</v>
      </c>
      <c r="Y51" s="26"/>
      <c r="Z51" s="27"/>
      <c r="AA51" s="34">
        <f t="shared" si="22"/>
        <v>0</v>
      </c>
      <c r="AB51" s="20" t="str">
        <f t="shared" si="12"/>
        <v>n/a</v>
      </c>
      <c r="AC51" s="30"/>
      <c r="AD51" s="27"/>
      <c r="AE51" s="34">
        <f t="shared" si="23"/>
        <v>0</v>
      </c>
      <c r="AF51" s="20" t="str">
        <f t="shared" si="13"/>
        <v>n/a</v>
      </c>
      <c r="AG51" s="31"/>
      <c r="AH51" s="27"/>
      <c r="AI51" s="34">
        <f t="shared" si="24"/>
        <v>0</v>
      </c>
      <c r="AJ51" s="20" t="str">
        <f t="shared" si="14"/>
        <v>n/a</v>
      </c>
      <c r="AK51" s="26"/>
      <c r="AL51" s="27"/>
      <c r="AM51" s="34">
        <f t="shared" si="15"/>
        <v>250</v>
      </c>
      <c r="AN51" s="20" t="str">
        <f t="shared" si="16"/>
        <v>Fail</v>
      </c>
      <c r="AO51" s="26"/>
    </row>
    <row r="52" spans="1:41" s="2" customFormat="1" ht="13.8" x14ac:dyDescent="0.3">
      <c r="A52" s="22">
        <f t="shared" si="17"/>
        <v>49</v>
      </c>
      <c r="B52" s="78">
        <v>250</v>
      </c>
      <c r="C52" s="78">
        <v>0</v>
      </c>
      <c r="D52" s="78">
        <v>0</v>
      </c>
      <c r="E52" s="78">
        <v>0</v>
      </c>
      <c r="F52" s="78">
        <v>0</v>
      </c>
      <c r="G52" s="78">
        <v>0</v>
      </c>
      <c r="H52" s="78">
        <v>0</v>
      </c>
      <c r="I52" s="78">
        <v>250</v>
      </c>
      <c r="J52" s="25"/>
      <c r="K52" s="34">
        <f t="shared" si="18"/>
        <v>250</v>
      </c>
      <c r="L52" s="20" t="str">
        <f t="shared" si="7"/>
        <v>Fail</v>
      </c>
      <c r="M52" s="26"/>
      <c r="N52" s="27"/>
      <c r="O52" s="34">
        <f t="shared" si="19"/>
        <v>0</v>
      </c>
      <c r="P52" s="20" t="str">
        <f t="shared" si="8"/>
        <v>n/a</v>
      </c>
      <c r="Q52" s="26"/>
      <c r="R52" s="28"/>
      <c r="S52" s="34">
        <f t="shared" si="20"/>
        <v>0</v>
      </c>
      <c r="T52" s="20" t="str">
        <f t="shared" si="9"/>
        <v>n/a</v>
      </c>
      <c r="U52" s="29">
        <f t="shared" si="10"/>
        <v>0</v>
      </c>
      <c r="V52" s="28"/>
      <c r="W52" s="34">
        <f t="shared" si="21"/>
        <v>0</v>
      </c>
      <c r="X52" s="20" t="str">
        <f t="shared" si="11"/>
        <v>n/a</v>
      </c>
      <c r="Y52" s="26"/>
      <c r="Z52" s="27"/>
      <c r="AA52" s="34">
        <f t="shared" si="22"/>
        <v>0</v>
      </c>
      <c r="AB52" s="20" t="str">
        <f t="shared" si="12"/>
        <v>n/a</v>
      </c>
      <c r="AC52" s="30"/>
      <c r="AD52" s="27"/>
      <c r="AE52" s="34">
        <f t="shared" si="23"/>
        <v>0</v>
      </c>
      <c r="AF52" s="20" t="str">
        <f t="shared" si="13"/>
        <v>n/a</v>
      </c>
      <c r="AG52" s="31"/>
      <c r="AH52" s="27"/>
      <c r="AI52" s="34">
        <f t="shared" si="24"/>
        <v>0</v>
      </c>
      <c r="AJ52" s="20" t="str">
        <f t="shared" si="14"/>
        <v>n/a</v>
      </c>
      <c r="AK52" s="26"/>
      <c r="AL52" s="27"/>
      <c r="AM52" s="34">
        <f t="shared" si="15"/>
        <v>250</v>
      </c>
      <c r="AN52" s="20" t="str">
        <f t="shared" si="16"/>
        <v>Fail</v>
      </c>
      <c r="AO52" s="26"/>
    </row>
    <row r="53" spans="1:41" s="2" customFormat="1" ht="13.8" x14ac:dyDescent="0.3">
      <c r="A53" s="22">
        <f t="shared" si="17"/>
        <v>50</v>
      </c>
      <c r="B53" s="78">
        <v>250</v>
      </c>
      <c r="C53" s="78">
        <v>0</v>
      </c>
      <c r="D53" s="78">
        <v>0</v>
      </c>
      <c r="E53" s="78">
        <v>0</v>
      </c>
      <c r="F53" s="78">
        <v>0</v>
      </c>
      <c r="G53" s="78">
        <v>0</v>
      </c>
      <c r="H53" s="78">
        <v>0</v>
      </c>
      <c r="I53" s="78">
        <v>250</v>
      </c>
      <c r="J53" s="25"/>
      <c r="K53" s="34">
        <f t="shared" si="18"/>
        <v>250</v>
      </c>
      <c r="L53" s="20" t="str">
        <f t="shared" si="7"/>
        <v>Fail</v>
      </c>
      <c r="M53" s="26"/>
      <c r="N53" s="27"/>
      <c r="O53" s="34">
        <f t="shared" si="19"/>
        <v>0</v>
      </c>
      <c r="P53" s="20" t="str">
        <f t="shared" si="8"/>
        <v>n/a</v>
      </c>
      <c r="Q53" s="26"/>
      <c r="R53" s="28"/>
      <c r="S53" s="34">
        <f t="shared" si="20"/>
        <v>0</v>
      </c>
      <c r="T53" s="20" t="str">
        <f t="shared" si="9"/>
        <v>n/a</v>
      </c>
      <c r="U53" s="29">
        <f t="shared" si="10"/>
        <v>0</v>
      </c>
      <c r="V53" s="28"/>
      <c r="W53" s="34">
        <f t="shared" si="21"/>
        <v>0</v>
      </c>
      <c r="X53" s="20" t="str">
        <f t="shared" si="11"/>
        <v>n/a</v>
      </c>
      <c r="Y53" s="26"/>
      <c r="Z53" s="27"/>
      <c r="AA53" s="34">
        <f t="shared" si="22"/>
        <v>0</v>
      </c>
      <c r="AB53" s="20" t="str">
        <f t="shared" si="12"/>
        <v>n/a</v>
      </c>
      <c r="AC53" s="30"/>
      <c r="AD53" s="27"/>
      <c r="AE53" s="34">
        <f t="shared" si="23"/>
        <v>0</v>
      </c>
      <c r="AF53" s="20" t="str">
        <f t="shared" si="13"/>
        <v>n/a</v>
      </c>
      <c r="AG53" s="31"/>
      <c r="AH53" s="27"/>
      <c r="AI53" s="34">
        <f t="shared" si="24"/>
        <v>0</v>
      </c>
      <c r="AJ53" s="20" t="str">
        <f t="shared" si="14"/>
        <v>n/a</v>
      </c>
      <c r="AK53" s="26"/>
      <c r="AL53" s="27"/>
      <c r="AM53" s="34">
        <f t="shared" si="15"/>
        <v>250</v>
      </c>
      <c r="AN53" s="20" t="str">
        <f t="shared" si="16"/>
        <v>Fail</v>
      </c>
      <c r="AO53" s="26"/>
    </row>
    <row r="54" spans="1:41" s="2" customFormat="1" ht="13.8" x14ac:dyDescent="0.3">
      <c r="A54" s="22">
        <f t="shared" si="17"/>
        <v>51</v>
      </c>
      <c r="B54" s="78">
        <v>250</v>
      </c>
      <c r="C54" s="78">
        <v>0</v>
      </c>
      <c r="D54" s="78">
        <v>0</v>
      </c>
      <c r="E54" s="78">
        <v>0</v>
      </c>
      <c r="F54" s="78">
        <v>0</v>
      </c>
      <c r="G54" s="78">
        <v>0</v>
      </c>
      <c r="H54" s="78">
        <v>0</v>
      </c>
      <c r="I54" s="78">
        <v>250</v>
      </c>
      <c r="J54" s="25"/>
      <c r="K54" s="34">
        <f t="shared" si="18"/>
        <v>250</v>
      </c>
      <c r="L54" s="20" t="str">
        <f t="shared" si="7"/>
        <v>Fail</v>
      </c>
      <c r="M54" s="26"/>
      <c r="N54" s="27"/>
      <c r="O54" s="34">
        <f t="shared" si="19"/>
        <v>0</v>
      </c>
      <c r="P54" s="20" t="str">
        <f t="shared" si="8"/>
        <v>n/a</v>
      </c>
      <c r="Q54" s="26"/>
      <c r="R54" s="28"/>
      <c r="S54" s="34">
        <f t="shared" si="20"/>
        <v>0</v>
      </c>
      <c r="T54" s="20" t="str">
        <f t="shared" si="9"/>
        <v>n/a</v>
      </c>
      <c r="U54" s="29">
        <f t="shared" si="10"/>
        <v>0</v>
      </c>
      <c r="V54" s="28"/>
      <c r="W54" s="34">
        <f t="shared" si="21"/>
        <v>0</v>
      </c>
      <c r="X54" s="20" t="str">
        <f t="shared" si="11"/>
        <v>n/a</v>
      </c>
      <c r="Y54" s="26"/>
      <c r="Z54" s="27"/>
      <c r="AA54" s="34">
        <f t="shared" si="22"/>
        <v>0</v>
      </c>
      <c r="AB54" s="20" t="str">
        <f t="shared" si="12"/>
        <v>n/a</v>
      </c>
      <c r="AC54" s="30"/>
      <c r="AD54" s="27"/>
      <c r="AE54" s="34">
        <f t="shared" si="23"/>
        <v>0</v>
      </c>
      <c r="AF54" s="20" t="str">
        <f t="shared" si="13"/>
        <v>n/a</v>
      </c>
      <c r="AG54" s="31"/>
      <c r="AH54" s="27"/>
      <c r="AI54" s="34">
        <f t="shared" si="24"/>
        <v>0</v>
      </c>
      <c r="AJ54" s="20" t="str">
        <f t="shared" si="14"/>
        <v>n/a</v>
      </c>
      <c r="AK54" s="26"/>
      <c r="AL54" s="27"/>
      <c r="AM54" s="34">
        <f t="shared" si="15"/>
        <v>250</v>
      </c>
      <c r="AN54" s="20" t="str">
        <f t="shared" si="16"/>
        <v>Fail</v>
      </c>
      <c r="AO54" s="26"/>
    </row>
    <row r="55" spans="1:41" s="2" customFormat="1" ht="13.8" x14ac:dyDescent="0.3">
      <c r="A55" s="22">
        <f t="shared" si="17"/>
        <v>52</v>
      </c>
      <c r="B55" s="78">
        <v>250</v>
      </c>
      <c r="C55" s="78">
        <v>0</v>
      </c>
      <c r="D55" s="78">
        <v>0</v>
      </c>
      <c r="E55" s="78">
        <v>0</v>
      </c>
      <c r="F55" s="78">
        <v>0</v>
      </c>
      <c r="G55" s="78">
        <v>0</v>
      </c>
      <c r="H55" s="78">
        <v>0</v>
      </c>
      <c r="I55" s="78">
        <v>250</v>
      </c>
      <c r="J55" s="25"/>
      <c r="K55" s="34">
        <f t="shared" si="18"/>
        <v>250</v>
      </c>
      <c r="L55" s="20" t="str">
        <f t="shared" si="7"/>
        <v>Fail</v>
      </c>
      <c r="M55" s="26"/>
      <c r="N55" s="27"/>
      <c r="O55" s="34">
        <f t="shared" si="19"/>
        <v>0</v>
      </c>
      <c r="P55" s="20" t="str">
        <f t="shared" si="8"/>
        <v>n/a</v>
      </c>
      <c r="Q55" s="26"/>
      <c r="R55" s="28"/>
      <c r="S55" s="34">
        <f t="shared" si="20"/>
        <v>0</v>
      </c>
      <c r="T55" s="20" t="str">
        <f t="shared" si="9"/>
        <v>n/a</v>
      </c>
      <c r="U55" s="29">
        <f t="shared" si="10"/>
        <v>0</v>
      </c>
      <c r="V55" s="28"/>
      <c r="W55" s="34">
        <f t="shared" si="21"/>
        <v>0</v>
      </c>
      <c r="X55" s="20" t="str">
        <f t="shared" si="11"/>
        <v>n/a</v>
      </c>
      <c r="Y55" s="26"/>
      <c r="Z55" s="27"/>
      <c r="AA55" s="34">
        <f t="shared" si="22"/>
        <v>0</v>
      </c>
      <c r="AB55" s="20" t="str">
        <f t="shared" si="12"/>
        <v>n/a</v>
      </c>
      <c r="AC55" s="30"/>
      <c r="AD55" s="27"/>
      <c r="AE55" s="34">
        <f t="shared" si="23"/>
        <v>0</v>
      </c>
      <c r="AF55" s="20" t="str">
        <f t="shared" si="13"/>
        <v>n/a</v>
      </c>
      <c r="AG55" s="31"/>
      <c r="AH55" s="27"/>
      <c r="AI55" s="34">
        <f t="shared" si="24"/>
        <v>0</v>
      </c>
      <c r="AJ55" s="20" t="str">
        <f t="shared" si="14"/>
        <v>n/a</v>
      </c>
      <c r="AK55" s="26"/>
      <c r="AL55" s="27"/>
      <c r="AM55" s="34">
        <f t="shared" si="15"/>
        <v>250</v>
      </c>
      <c r="AN55" s="20" t="str">
        <f t="shared" si="16"/>
        <v>Fail</v>
      </c>
      <c r="AO55" s="26"/>
    </row>
    <row r="56" spans="1:41" s="2" customFormat="1" ht="13.8" x14ac:dyDescent="0.3">
      <c r="A56" s="22">
        <f t="shared" si="17"/>
        <v>53</v>
      </c>
      <c r="B56" s="78">
        <v>250</v>
      </c>
      <c r="C56" s="78">
        <v>0</v>
      </c>
      <c r="D56" s="78">
        <v>0</v>
      </c>
      <c r="E56" s="78">
        <v>0</v>
      </c>
      <c r="F56" s="78">
        <v>0</v>
      </c>
      <c r="G56" s="78">
        <v>0</v>
      </c>
      <c r="H56" s="78">
        <v>0</v>
      </c>
      <c r="I56" s="78">
        <v>250</v>
      </c>
      <c r="J56" s="25"/>
      <c r="K56" s="34">
        <f t="shared" si="18"/>
        <v>250</v>
      </c>
      <c r="L56" s="20" t="str">
        <f t="shared" si="7"/>
        <v>Fail</v>
      </c>
      <c r="M56" s="26"/>
      <c r="N56" s="27"/>
      <c r="O56" s="34">
        <f t="shared" si="19"/>
        <v>0</v>
      </c>
      <c r="P56" s="20" t="str">
        <f t="shared" si="8"/>
        <v>n/a</v>
      </c>
      <c r="Q56" s="26"/>
      <c r="R56" s="28"/>
      <c r="S56" s="34">
        <f t="shared" si="20"/>
        <v>0</v>
      </c>
      <c r="T56" s="20" t="str">
        <f t="shared" si="9"/>
        <v>n/a</v>
      </c>
      <c r="U56" s="29">
        <f t="shared" si="10"/>
        <v>0</v>
      </c>
      <c r="V56" s="28"/>
      <c r="W56" s="34">
        <f t="shared" si="21"/>
        <v>0</v>
      </c>
      <c r="X56" s="20" t="str">
        <f t="shared" si="11"/>
        <v>n/a</v>
      </c>
      <c r="Y56" s="26"/>
      <c r="Z56" s="27"/>
      <c r="AA56" s="34">
        <f t="shared" si="22"/>
        <v>0</v>
      </c>
      <c r="AB56" s="20" t="str">
        <f t="shared" si="12"/>
        <v>n/a</v>
      </c>
      <c r="AC56" s="30"/>
      <c r="AD56" s="27"/>
      <c r="AE56" s="34">
        <f t="shared" si="23"/>
        <v>0</v>
      </c>
      <c r="AF56" s="20" t="str">
        <f t="shared" si="13"/>
        <v>n/a</v>
      </c>
      <c r="AG56" s="31"/>
      <c r="AH56" s="27"/>
      <c r="AI56" s="34">
        <f t="shared" si="24"/>
        <v>0</v>
      </c>
      <c r="AJ56" s="20" t="str">
        <f t="shared" si="14"/>
        <v>n/a</v>
      </c>
      <c r="AK56" s="26"/>
      <c r="AL56" s="27"/>
      <c r="AM56" s="34">
        <f t="shared" si="15"/>
        <v>250</v>
      </c>
      <c r="AN56" s="20" t="str">
        <f t="shared" si="16"/>
        <v>Fail</v>
      </c>
      <c r="AO56" s="26"/>
    </row>
    <row r="57" spans="1:41" s="2" customFormat="1" ht="13.8" x14ac:dyDescent="0.3">
      <c r="A57" s="22">
        <f t="shared" si="17"/>
        <v>54</v>
      </c>
      <c r="B57" s="78">
        <v>250</v>
      </c>
      <c r="C57" s="78">
        <v>0</v>
      </c>
      <c r="D57" s="78">
        <v>0</v>
      </c>
      <c r="E57" s="78">
        <v>0</v>
      </c>
      <c r="F57" s="78">
        <v>0</v>
      </c>
      <c r="G57" s="78">
        <v>0</v>
      </c>
      <c r="H57" s="78">
        <v>0</v>
      </c>
      <c r="I57" s="78">
        <v>250</v>
      </c>
      <c r="J57" s="25"/>
      <c r="K57" s="34">
        <f t="shared" si="18"/>
        <v>250</v>
      </c>
      <c r="L57" s="20" t="str">
        <f t="shared" si="7"/>
        <v>Fail</v>
      </c>
      <c r="M57" s="26"/>
      <c r="N57" s="27"/>
      <c r="O57" s="34">
        <f t="shared" si="19"/>
        <v>0</v>
      </c>
      <c r="P57" s="20" t="str">
        <f t="shared" si="8"/>
        <v>n/a</v>
      </c>
      <c r="Q57" s="26"/>
      <c r="R57" s="28"/>
      <c r="S57" s="34">
        <f t="shared" si="20"/>
        <v>0</v>
      </c>
      <c r="T57" s="20" t="str">
        <f t="shared" si="9"/>
        <v>n/a</v>
      </c>
      <c r="U57" s="29">
        <f t="shared" si="10"/>
        <v>0</v>
      </c>
      <c r="V57" s="28"/>
      <c r="W57" s="34">
        <f t="shared" si="21"/>
        <v>0</v>
      </c>
      <c r="X57" s="20" t="str">
        <f t="shared" si="11"/>
        <v>n/a</v>
      </c>
      <c r="Y57" s="26"/>
      <c r="Z57" s="27"/>
      <c r="AA57" s="34">
        <f t="shared" si="22"/>
        <v>0</v>
      </c>
      <c r="AB57" s="20" t="str">
        <f t="shared" si="12"/>
        <v>n/a</v>
      </c>
      <c r="AC57" s="30"/>
      <c r="AD57" s="27"/>
      <c r="AE57" s="34">
        <f t="shared" si="23"/>
        <v>0</v>
      </c>
      <c r="AF57" s="20" t="str">
        <f t="shared" si="13"/>
        <v>n/a</v>
      </c>
      <c r="AG57" s="31"/>
      <c r="AH57" s="27"/>
      <c r="AI57" s="34">
        <f t="shared" si="24"/>
        <v>0</v>
      </c>
      <c r="AJ57" s="20" t="str">
        <f t="shared" si="14"/>
        <v>n/a</v>
      </c>
      <c r="AK57" s="26"/>
      <c r="AL57" s="27"/>
      <c r="AM57" s="34">
        <f t="shared" si="15"/>
        <v>250</v>
      </c>
      <c r="AN57" s="20" t="str">
        <f t="shared" si="16"/>
        <v>Fail</v>
      </c>
      <c r="AO57" s="26"/>
    </row>
    <row r="58" spans="1:41" s="2" customFormat="1" ht="13.8" x14ac:dyDescent="0.3">
      <c r="A58" s="22">
        <f t="shared" si="17"/>
        <v>55</v>
      </c>
      <c r="B58" s="78">
        <v>1165.966678313627</v>
      </c>
      <c r="C58" s="78">
        <v>0</v>
      </c>
      <c r="D58" s="78">
        <v>0</v>
      </c>
      <c r="E58" s="78">
        <v>0</v>
      </c>
      <c r="F58" s="78">
        <v>0</v>
      </c>
      <c r="G58" s="78">
        <v>0</v>
      </c>
      <c r="H58" s="78">
        <v>0</v>
      </c>
      <c r="I58" s="78">
        <v>1165.966678313627</v>
      </c>
      <c r="J58" s="25"/>
      <c r="K58" s="34">
        <f t="shared" si="18"/>
        <v>1165.966678313627</v>
      </c>
      <c r="L58" s="20" t="str">
        <f t="shared" si="7"/>
        <v>Fail</v>
      </c>
      <c r="M58" s="26"/>
      <c r="N58" s="27"/>
      <c r="O58" s="34">
        <f t="shared" si="19"/>
        <v>0</v>
      </c>
      <c r="P58" s="20" t="str">
        <f t="shared" si="8"/>
        <v>n/a</v>
      </c>
      <c r="Q58" s="26"/>
      <c r="R58" s="28"/>
      <c r="S58" s="34">
        <f t="shared" si="20"/>
        <v>0</v>
      </c>
      <c r="T58" s="20" t="str">
        <f t="shared" si="9"/>
        <v>n/a</v>
      </c>
      <c r="U58" s="29">
        <f t="shared" si="10"/>
        <v>0</v>
      </c>
      <c r="V58" s="28"/>
      <c r="W58" s="34">
        <f t="shared" si="21"/>
        <v>0</v>
      </c>
      <c r="X58" s="20" t="str">
        <f t="shared" si="11"/>
        <v>n/a</v>
      </c>
      <c r="Y58" s="26"/>
      <c r="Z58" s="27"/>
      <c r="AA58" s="34">
        <f t="shared" si="22"/>
        <v>0</v>
      </c>
      <c r="AB58" s="20" t="str">
        <f t="shared" si="12"/>
        <v>n/a</v>
      </c>
      <c r="AC58" s="30"/>
      <c r="AD58" s="27"/>
      <c r="AE58" s="34">
        <f t="shared" si="23"/>
        <v>0</v>
      </c>
      <c r="AF58" s="20" t="str">
        <f t="shared" si="13"/>
        <v>n/a</v>
      </c>
      <c r="AG58" s="31"/>
      <c r="AH58" s="27"/>
      <c r="AI58" s="34">
        <f t="shared" si="24"/>
        <v>0</v>
      </c>
      <c r="AJ58" s="20" t="str">
        <f t="shared" si="14"/>
        <v>n/a</v>
      </c>
      <c r="AK58" s="26"/>
      <c r="AL58" s="27"/>
      <c r="AM58" s="34">
        <f t="shared" si="15"/>
        <v>1165.966678313627</v>
      </c>
      <c r="AN58" s="20" t="str">
        <f t="shared" si="16"/>
        <v>Fail</v>
      </c>
      <c r="AO58" s="26"/>
    </row>
    <row r="59" spans="1:41" s="2" customFormat="1" ht="13.8" x14ac:dyDescent="0.3">
      <c r="A59" s="22">
        <f t="shared" ref="A59:A60" si="25">A58+1</f>
        <v>56</v>
      </c>
      <c r="B59" s="78">
        <v>1552.1737767765972</v>
      </c>
      <c r="C59" s="78">
        <v>0</v>
      </c>
      <c r="D59" s="78">
        <v>0</v>
      </c>
      <c r="E59" s="78">
        <v>0</v>
      </c>
      <c r="F59" s="78">
        <v>0</v>
      </c>
      <c r="G59" s="78">
        <v>25.219298245614027</v>
      </c>
      <c r="H59" s="78">
        <v>0</v>
      </c>
      <c r="I59" s="78">
        <v>1577.3930750222112</v>
      </c>
      <c r="J59" s="25"/>
      <c r="K59" s="34">
        <f t="shared" ref="K59:K60" si="26">IF(B59=0,0,B59-J59)</f>
        <v>1552.1737767765972</v>
      </c>
      <c r="L59" s="20" t="str">
        <f t="shared" ref="L59:L60" si="27">IF(OR(K59&gt;0.01,K59&lt;-0.01),"Fail","Pass")</f>
        <v>Fail</v>
      </c>
      <c r="M59" s="26"/>
      <c r="N59" s="27"/>
      <c r="O59" s="34">
        <f t="shared" ref="O59:O60" si="28">IF(C59=0,0,C59-N59)</f>
        <v>0</v>
      </c>
      <c r="P59" s="20" t="str">
        <f t="shared" ref="P59:P60" si="29">IF(O59=0,"n/a",IF(OR(O59&gt;0.01,O59&lt;-0.01),"Fail","Pass"))</f>
        <v>n/a</v>
      </c>
      <c r="Q59" s="26"/>
      <c r="R59" s="28"/>
      <c r="S59" s="34">
        <f t="shared" ref="S59:S60" si="30">IF(D59=0,0,D59-R59)</f>
        <v>0</v>
      </c>
      <c r="T59" s="20" t="str">
        <f t="shared" ref="T59:T60" si="31">IF(S59=0,"n/a",IF(OR(S59&gt;0.01,S59&lt;-0.01),"Fail","Pass"))</f>
        <v>n/a</v>
      </c>
      <c r="U59" s="29">
        <f t="shared" ref="U59:U60" si="32">MIN(ROUNDDOWN((J59-S59)/365,0),80)</f>
        <v>0</v>
      </c>
      <c r="V59" s="28"/>
      <c r="W59" s="34">
        <f t="shared" ref="W59:W60" si="33">IF(E59=0,0,E59-V59)</f>
        <v>0</v>
      </c>
      <c r="X59" s="20" t="str">
        <f t="shared" ref="X59:X60" si="34">IF(W59=0,"n/a",IF(OR(W59&gt;0.01,W59&lt;-0.01),"Fail","Pass"))</f>
        <v>n/a</v>
      </c>
      <c r="Y59" s="26"/>
      <c r="Z59" s="27"/>
      <c r="AA59" s="34">
        <f t="shared" ref="AA59:AA60" si="35">IF(F59=0,0,F59-Z59)</f>
        <v>0</v>
      </c>
      <c r="AB59" s="20" t="str">
        <f t="shared" ref="AB59:AB60" si="36">IF(AA59=0,"n/a",IF(OR(AA59&gt;0.01,AA59&lt;-0.01),"Fail","Pass"))</f>
        <v>n/a</v>
      </c>
      <c r="AC59" s="30"/>
      <c r="AD59" s="27"/>
      <c r="AE59" s="34">
        <f t="shared" ref="AE59:AE60" si="37">IF(G59=0,0,G59-AD59)</f>
        <v>25.219298245614027</v>
      </c>
      <c r="AF59" s="20" t="str">
        <f t="shared" ref="AF59:AF60" si="38">IF(AE59=0,"n/a",IF(OR(AE59&gt;0.01,AE59&lt;-0.01),"Fail","Pass"))</f>
        <v>Fail</v>
      </c>
      <c r="AG59" s="31"/>
      <c r="AH59" s="27"/>
      <c r="AI59" s="34">
        <f t="shared" ref="AI59:AI60" si="39">IF(H59=0,0,H59-AH59)</f>
        <v>0</v>
      </c>
      <c r="AJ59" s="20" t="str">
        <f t="shared" ref="AJ59:AJ60" si="40">IF(AI59=0,"n/a",IF(OR(AI59&gt;0.01,AI59&lt;-0.01),"Fail","Pass"))</f>
        <v>n/a</v>
      </c>
      <c r="AK59" s="26"/>
      <c r="AL59" s="27"/>
      <c r="AM59" s="34">
        <f t="shared" si="15"/>
        <v>1577.3930750222112</v>
      </c>
      <c r="AN59" s="20" t="str">
        <f t="shared" si="16"/>
        <v>Fail</v>
      </c>
      <c r="AO59" s="26"/>
    </row>
    <row r="60" spans="1:41" s="2" customFormat="1" ht="13.8" x14ac:dyDescent="0.3">
      <c r="A60" s="22">
        <f t="shared" si="25"/>
        <v>57</v>
      </c>
      <c r="B60" s="78">
        <v>1500</v>
      </c>
      <c r="C60" s="78">
        <v>0</v>
      </c>
      <c r="D60" s="78">
        <v>0</v>
      </c>
      <c r="E60" s="78">
        <v>0</v>
      </c>
      <c r="F60" s="78">
        <v>0</v>
      </c>
      <c r="G60" s="78">
        <v>0</v>
      </c>
      <c r="H60" s="78">
        <v>0</v>
      </c>
      <c r="I60" s="78">
        <v>1500</v>
      </c>
      <c r="J60" s="25"/>
      <c r="K60" s="62">
        <f t="shared" si="26"/>
        <v>1500</v>
      </c>
      <c r="L60" s="20" t="str">
        <f t="shared" si="27"/>
        <v>Fail</v>
      </c>
      <c r="M60" s="26"/>
      <c r="N60" s="27"/>
      <c r="O60" s="62">
        <f t="shared" si="28"/>
        <v>0</v>
      </c>
      <c r="P60" s="20" t="str">
        <f t="shared" si="29"/>
        <v>n/a</v>
      </c>
      <c r="Q60" s="26"/>
      <c r="R60" s="28"/>
      <c r="S60" s="62">
        <f t="shared" si="30"/>
        <v>0</v>
      </c>
      <c r="T60" s="20" t="str">
        <f t="shared" si="31"/>
        <v>n/a</v>
      </c>
      <c r="U60" s="29">
        <f t="shared" si="32"/>
        <v>0</v>
      </c>
      <c r="V60" s="28"/>
      <c r="W60" s="62">
        <f t="shared" si="33"/>
        <v>0</v>
      </c>
      <c r="X60" s="20" t="str">
        <f t="shared" si="34"/>
        <v>n/a</v>
      </c>
      <c r="Y60" s="26"/>
      <c r="Z60" s="27"/>
      <c r="AA60" s="62">
        <f t="shared" si="35"/>
        <v>0</v>
      </c>
      <c r="AB60" s="20" t="str">
        <f t="shared" si="36"/>
        <v>n/a</v>
      </c>
      <c r="AC60" s="30"/>
      <c r="AD60" s="27"/>
      <c r="AE60" s="62">
        <f t="shared" si="37"/>
        <v>0</v>
      </c>
      <c r="AF60" s="20" t="str">
        <f t="shared" si="38"/>
        <v>n/a</v>
      </c>
      <c r="AG60" s="31"/>
      <c r="AH60" s="27"/>
      <c r="AI60" s="62">
        <f t="shared" si="39"/>
        <v>0</v>
      </c>
      <c r="AJ60" s="20" t="str">
        <f t="shared" si="40"/>
        <v>n/a</v>
      </c>
      <c r="AK60" s="26"/>
      <c r="AL60" s="27"/>
      <c r="AM60" s="62">
        <f t="shared" si="15"/>
        <v>1500</v>
      </c>
      <c r="AN60" s="20" t="str">
        <f t="shared" si="16"/>
        <v>Fail</v>
      </c>
      <c r="AO60" s="26"/>
    </row>
  </sheetData>
  <autoFilter ref="A3:AO3" xr:uid="{07E59AE2-FE43-4E15-B0B1-6771B545DD4E}"/>
  <mergeCells count="9">
    <mergeCell ref="B2:I2"/>
    <mergeCell ref="AL2:AO2"/>
    <mergeCell ref="AH2:AK2"/>
    <mergeCell ref="N2:Q2"/>
    <mergeCell ref="J2:M2"/>
    <mergeCell ref="R2:U2"/>
    <mergeCell ref="V2:Y2"/>
    <mergeCell ref="Z2:AC2"/>
    <mergeCell ref="AD2:AG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74990A4B7481540AD2827693D2B4677" ma:contentTypeVersion="15" ma:contentTypeDescription="Create a new document." ma:contentTypeScope="" ma:versionID="8468eb7ca0bdacfe112b99a7684a21a7">
  <xsd:schema xmlns:xsd="http://www.w3.org/2001/XMLSchema" xmlns:xs="http://www.w3.org/2001/XMLSchema" xmlns:p="http://schemas.microsoft.com/office/2006/metadata/properties" xmlns:ns2="39c968c6-d81e-4a40-af5e-103bfa8ea621" xmlns:ns3="16e03651-acd4-40f0-82ea-ba55e12251a9" targetNamespace="http://schemas.microsoft.com/office/2006/metadata/properties" ma:root="true" ma:fieldsID="abda099b6a6694f5274614577f69ffcd" ns2:_="" ns3:_="">
    <xsd:import namespace="39c968c6-d81e-4a40-af5e-103bfa8ea621"/>
    <xsd:import namespace="16e03651-acd4-40f0-82ea-ba55e12251a9"/>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c968c6-d81e-4a40-af5e-103bfa8ea6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dd95f4a-7a81-44c1-9411-f75b6931bf34"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e03651-acd4-40f0-82ea-ba55e12251a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88400c1e-65ba-4062-8e0a-8c195ab977d0}" ma:internalName="TaxCatchAll" ma:showField="CatchAllData" ma:web="16e03651-acd4-40f0-82ea-ba55e12251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6e03651-acd4-40f0-82ea-ba55e12251a9" xsi:nil="true"/>
    <lcf76f155ced4ddcb4097134ff3c332f xmlns="39c968c6-d81e-4a40-af5e-103bfa8ea62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0A1A66B-8A3F-4967-A547-121038B6C6DD}">
  <ds:schemaRefs>
    <ds:schemaRef ds:uri="http://schemas.microsoft.com/sharepoint/v3/contenttype/forms"/>
  </ds:schemaRefs>
</ds:datastoreItem>
</file>

<file path=customXml/itemProps2.xml><?xml version="1.0" encoding="utf-8"?>
<ds:datastoreItem xmlns:ds="http://schemas.openxmlformats.org/officeDocument/2006/customXml" ds:itemID="{2B6573D8-C680-4A3B-A745-DE5E029B5D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c968c6-d81e-4a40-af5e-103bfa8ea621"/>
    <ds:schemaRef ds:uri="16e03651-acd4-40f0-82ea-ba55e12251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BDDD2B-569C-420C-A28E-DD3E22871144}">
  <ds:schemaRefs>
    <ds:schemaRef ds:uri="http://schemas.microsoft.com/office/2006/metadata/properties"/>
    <ds:schemaRef ds:uri="http://schemas.microsoft.com/office/infopath/2007/PartnerControls"/>
    <ds:schemaRef ds:uri="16e03651-acd4-40f0-82ea-ba55e12251a9"/>
    <ds:schemaRef ds:uri="39c968c6-d81e-4a40-af5e-103bfa8ea6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Attribute Lists (Quicksure)</vt:lpstr>
      <vt:lpstr>Attribute Lists</vt:lpstr>
      <vt:lpstr>Test Cases</vt:lpstr>
      <vt:lpstr>Test Cases (edited rating)</vt:lpstr>
      <vt:lpstr>ResultsPrivate</vt:lpstr>
      <vt:lpstr>For rating engine</vt:lpstr>
      <vt:lpstr>Data</vt:lpstr>
      <vt:lpstr>PrivateData</vt:lpstr>
      <vt:lpstr>Result</vt:lpstr>
      <vt:lpstr>Peril combinations</vt:lpstr>
      <vt:lpstr>'Attribute Lists'!VAT</vt:lpstr>
      <vt:lpstr>'Attribute Lists (Quicksure)'!VAT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2024-06-07T05:06:05Z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0x010100974990A4B7481540AD2827693D2B4677</vt:lpwstr>
  </property>
</Properties>
</file>