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AS" sheetId="1" r:id="rId1"/>
    <sheet name="R" sheetId="2" r:id="rId2"/>
  </sheets>
  <calcPr calcId="162913"/>
</workbook>
</file>

<file path=xl/calcChain.xml><?xml version="1.0" encoding="utf-8"?>
<calcChain xmlns="http://schemas.openxmlformats.org/spreadsheetml/2006/main">
  <c r="D14" i="1" l="1"/>
  <c r="D29" i="1"/>
  <c r="D23" i="1"/>
  <c r="D22" i="1"/>
  <c r="D21" i="1"/>
  <c r="E19" i="1" l="1"/>
  <c r="E14" i="1" l="1"/>
  <c r="E17" i="1"/>
  <c r="C21" i="1"/>
  <c r="C22" i="1"/>
  <c r="C23" i="1"/>
  <c r="C24" i="1"/>
  <c r="D24" i="1" s="1"/>
  <c r="C25" i="1"/>
  <c r="D25" i="1" s="1"/>
  <c r="C26" i="1"/>
  <c r="C27" i="1"/>
  <c r="C28" i="1"/>
  <c r="D27" i="1" s="1"/>
  <c r="D26" i="1" l="1"/>
  <c r="J14" i="1"/>
  <c r="J13" i="1"/>
  <c r="J12" i="1"/>
  <c r="J10" i="1"/>
</calcChain>
</file>

<file path=xl/sharedStrings.xml><?xml version="1.0" encoding="utf-8"?>
<sst xmlns="http://schemas.openxmlformats.org/spreadsheetml/2006/main" count="75" uniqueCount="54">
  <si>
    <t>GDD</t>
  </si>
  <si>
    <t>Source</t>
  </si>
  <si>
    <t>DF</t>
  </si>
  <si>
    <t>Sum Square</t>
  </si>
  <si>
    <t>Mean Square</t>
  </si>
  <si>
    <t>F Value</t>
  </si>
  <si>
    <t>Pr &gt; F</t>
  </si>
  <si>
    <t>Loc</t>
  </si>
  <si>
    <t>Rep(Loc)</t>
  </si>
  <si>
    <t>Entry</t>
  </si>
  <si>
    <t>Loc*Entry</t>
  </si>
  <si>
    <t>Error</t>
  </si>
  <si>
    <t>Total</t>
  </si>
  <si>
    <t>Variance Component</t>
  </si>
  <si>
    <t>Estimate</t>
  </si>
  <si>
    <t>Residual</t>
  </si>
  <si>
    <t>Heritability</t>
  </si>
  <si>
    <t>&lt;1E-16</t>
  </si>
  <si>
    <t>IA13</t>
  </si>
  <si>
    <t>IA14</t>
  </si>
  <si>
    <t>KS11</t>
  </si>
  <si>
    <t>KS12</t>
  </si>
  <si>
    <t>PR11</t>
  </si>
  <si>
    <t>PR12</t>
  </si>
  <si>
    <t>PR14</t>
  </si>
  <si>
    <t>Mean</t>
  </si>
  <si>
    <t>V</t>
  </si>
  <si>
    <t>L</t>
  </si>
  <si>
    <t>Pooled genetic correlation</t>
  </si>
  <si>
    <t>Genetic parameters</t>
  </si>
  <si>
    <t>Heterogeneity of genotypic variance</t>
  </si>
  <si>
    <t>Lack of genetic correlation</t>
  </si>
  <si>
    <t>% of G × E</t>
  </si>
  <si>
    <t>_</t>
  </si>
  <si>
    <r>
      <t>Genotypic variance component (σ</t>
    </r>
    <r>
      <rPr>
        <vertAlign val="subscript"/>
        <sz val="11"/>
        <color theme="1"/>
        <rFont val="Times New Roman"/>
        <family val="1"/>
      </rPr>
      <t>g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</si>
  <si>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r>
      <t>G × E interaction variance component (σ</t>
    </r>
    <r>
      <rPr>
        <vertAlign val="subscript"/>
        <sz val="11"/>
        <color theme="1"/>
        <rFont val="Times New Roman"/>
        <family val="1"/>
      </rPr>
      <t>ge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</si>
  <si>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r>
      <t>Error variance component (σ</t>
    </r>
    <r>
      <rPr>
        <vertAlign val="subscript"/>
        <sz val="11"/>
        <color theme="1"/>
        <rFont val="Times New Roman"/>
        <family val="1"/>
      </rPr>
      <t>ε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</si>
  <si>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r>
      <t>Line mean heritability (h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</si>
  <si>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r>
      <t>Pooled genetic correlation (r</t>
    </r>
    <r>
      <rPr>
        <vertAlign val="sub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)</t>
    </r>
  </si>
  <si>
    <t>VarG</t>
  </si>
  <si>
    <t>SD_G</t>
  </si>
  <si>
    <t>Line mean heritability</t>
  </si>
  <si>
    <t>&gt; V</t>
  </si>
  <si>
    <t>[1] 25643.66</t>
  </si>
  <si>
    <t>&gt; V.percent</t>
  </si>
  <si>
    <t>[1] 0.5580609</t>
  </si>
  <si>
    <t>&gt; L</t>
  </si>
  <si>
    <t>[1] 20307.71</t>
  </si>
  <si>
    <t>&gt; L.percent</t>
  </si>
  <si>
    <t>[1] 0.4419391</t>
  </si>
  <si>
    <t>&gt; h2</t>
  </si>
  <si>
    <t>[1] 0.7847063</t>
  </si>
  <si>
    <t>&gt; rg</t>
  </si>
  <si>
    <t>[1] 0.5594441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</si>
</sst>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2" fontId="3" fillId="0" borderId="0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2" fontId="3" fillId="0" borderId="5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 wrapText="1"/>
    </xf>
    <xf numFmtId="2" fontId="2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2" fontId="3" fillId="0" borderId="5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26" sqref="F26"/>
    </sheetView>
  </sheetViews>
  <sheetFormatPr defaultColWidth="17.7109375" defaultRowHeight="15.75" customHeight="1" x14ac:dyDescent="0.25"/>
  <cols>
    <col min="1" max="1" width="17.7109375" style="13"/>
    <col min="2" max="2" width="10.140625" style="13" customWidth="1"/>
    <col min="3" max="3" width="15.140625" style="13" customWidth="1"/>
    <col min="4" max="4" width="14.28515625" style="13" customWidth="1"/>
    <col min="5" max="5" width="9.7109375" style="13" customWidth="1"/>
    <col min="6" max="6" width="21.28515625" style="13" customWidth="1"/>
    <col min="7" max="7" width="17.7109375" style="13"/>
    <col min="8" max="8" width="38.42578125" style="13" customWidth="1"/>
    <col min="9" max="16384" width="17.7109375" style="13"/>
  </cols>
  <sheetData>
    <row r="1" spans="1:10" ht="15.75" customHeight="1" x14ac:dyDescent="0.25">
      <c r="A1" s="1" t="s">
        <v>0</v>
      </c>
      <c r="B1" s="2"/>
      <c r="C1" s="2"/>
      <c r="D1" s="2"/>
      <c r="E1" s="2"/>
      <c r="F1" s="2"/>
    </row>
    <row r="2" spans="1:10" ht="15.75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10" ht="15.75" customHeight="1" x14ac:dyDescent="0.25">
      <c r="A3" s="5" t="s">
        <v>7</v>
      </c>
      <c r="B3" s="6">
        <v>6</v>
      </c>
      <c r="C3" s="7">
        <v>403195275.89999998</v>
      </c>
      <c r="D3" s="7">
        <v>67199212.599999994</v>
      </c>
      <c r="E3" s="7">
        <v>9398.99</v>
      </c>
      <c r="F3" s="6" t="s">
        <v>17</v>
      </c>
    </row>
    <row r="4" spans="1:10" ht="15.75" customHeight="1" x14ac:dyDescent="0.25">
      <c r="A4" s="5" t="s">
        <v>8</v>
      </c>
      <c r="B4" s="6">
        <v>7</v>
      </c>
      <c r="C4" s="7">
        <v>6227127.0999999996</v>
      </c>
      <c r="D4" s="7">
        <v>889589.6</v>
      </c>
      <c r="E4" s="7">
        <v>124.42</v>
      </c>
      <c r="F4" s="6" t="s">
        <v>17</v>
      </c>
    </row>
    <row r="5" spans="1:10" ht="15.75" customHeight="1" x14ac:dyDescent="0.25">
      <c r="A5" s="5" t="s">
        <v>9</v>
      </c>
      <c r="B5" s="6">
        <v>236</v>
      </c>
      <c r="C5" s="7">
        <v>106978830.7</v>
      </c>
      <c r="D5" s="7">
        <v>453300.1</v>
      </c>
      <c r="E5" s="7">
        <v>63.4</v>
      </c>
      <c r="F5" s="6" t="s">
        <v>17</v>
      </c>
    </row>
    <row r="6" spans="1:10" ht="15.75" customHeight="1" x14ac:dyDescent="0.25">
      <c r="A6" s="5" t="s">
        <v>10</v>
      </c>
      <c r="B6" s="6">
        <v>1411</v>
      </c>
      <c r="C6" s="7">
        <v>137844598.40000001</v>
      </c>
      <c r="D6" s="7">
        <v>97692.800000000003</v>
      </c>
      <c r="E6" s="7">
        <v>13.66</v>
      </c>
      <c r="F6" s="6" t="s">
        <v>17</v>
      </c>
    </row>
    <row r="7" spans="1:10" ht="15.75" customHeight="1" x14ac:dyDescent="0.25">
      <c r="A7" s="5" t="s">
        <v>11</v>
      </c>
      <c r="B7" s="6">
        <v>1603</v>
      </c>
      <c r="C7" s="7">
        <v>11460838.6</v>
      </c>
      <c r="D7" s="7">
        <v>7149.6</v>
      </c>
      <c r="E7" s="7"/>
      <c r="F7" s="6"/>
    </row>
    <row r="8" spans="1:10" ht="15.75" customHeight="1" x14ac:dyDescent="0.25">
      <c r="A8" s="8" t="s">
        <v>12</v>
      </c>
      <c r="B8" s="9">
        <v>3263</v>
      </c>
      <c r="C8" s="10">
        <v>665706670.60000002</v>
      </c>
      <c r="D8" s="15"/>
      <c r="E8" s="15"/>
      <c r="F8" s="16"/>
    </row>
    <row r="9" spans="1:10" ht="15.75" customHeight="1" x14ac:dyDescent="0.25">
      <c r="A9" s="17"/>
      <c r="B9" s="17"/>
      <c r="C9" s="17"/>
      <c r="D9" s="17"/>
      <c r="E9" s="17"/>
      <c r="F9" s="17"/>
      <c r="H9" s="20" t="s">
        <v>29</v>
      </c>
      <c r="I9" s="20" t="s">
        <v>14</v>
      </c>
      <c r="J9" s="20" t="s">
        <v>32</v>
      </c>
    </row>
    <row r="10" spans="1:10" ht="15.75" customHeight="1" x14ac:dyDescent="0.3">
      <c r="A10" s="4" t="s">
        <v>13</v>
      </c>
      <c r="B10" s="4" t="s">
        <v>14</v>
      </c>
      <c r="C10" s="17"/>
      <c r="D10" s="17"/>
      <c r="E10" s="17"/>
      <c r="F10" s="17"/>
      <c r="H10" s="17" t="s">
        <v>34</v>
      </c>
      <c r="I10" s="18">
        <v>25788</v>
      </c>
      <c r="J10" s="18">
        <f>(I10/I11)*100</f>
        <v>56.120650257883398</v>
      </c>
    </row>
    <row r="11" spans="1:10" ht="15.75" customHeight="1" x14ac:dyDescent="0.3">
      <c r="A11" s="11" t="s">
        <v>7</v>
      </c>
      <c r="B11" s="12">
        <v>141287</v>
      </c>
      <c r="C11" s="17"/>
      <c r="D11" s="17"/>
      <c r="E11" s="17"/>
      <c r="F11" s="17"/>
      <c r="H11" s="17" t="s">
        <v>35</v>
      </c>
      <c r="I11" s="18">
        <v>45951</v>
      </c>
      <c r="J11" s="17" t="s">
        <v>33</v>
      </c>
    </row>
    <row r="12" spans="1:10" ht="15.75" customHeight="1" x14ac:dyDescent="0.25">
      <c r="A12" s="11" t="s">
        <v>8</v>
      </c>
      <c r="B12" s="12">
        <v>4136.17</v>
      </c>
      <c r="C12" s="17"/>
      <c r="D12" s="17"/>
      <c r="E12" s="17"/>
      <c r="F12" s="17"/>
      <c r="H12" s="17" t="s">
        <v>30</v>
      </c>
      <c r="I12" s="18">
        <v>25643.578350877899</v>
      </c>
      <c r="J12" s="18">
        <f>I12/I11</f>
        <v>0.55806355358703619</v>
      </c>
    </row>
    <row r="13" spans="1:10" ht="15.75" customHeight="1" x14ac:dyDescent="0.25">
      <c r="A13" s="11" t="s">
        <v>9</v>
      </c>
      <c r="B13" s="12">
        <v>25788</v>
      </c>
      <c r="C13" s="17" t="s">
        <v>26</v>
      </c>
      <c r="D13" s="17" t="s">
        <v>27</v>
      </c>
      <c r="E13" s="17" t="s">
        <v>28</v>
      </c>
      <c r="F13" s="17"/>
      <c r="H13" s="17" t="s">
        <v>31</v>
      </c>
      <c r="I13" s="18">
        <v>20307.421649122101</v>
      </c>
      <c r="J13" s="18">
        <f>I13/I11</f>
        <v>0.44193644641296381</v>
      </c>
    </row>
    <row r="14" spans="1:10" ht="15.75" customHeight="1" x14ac:dyDescent="0.3">
      <c r="A14" s="11" t="s">
        <v>10</v>
      </c>
      <c r="B14" s="12">
        <v>45951</v>
      </c>
      <c r="C14" s="17">
        <v>25643.578350877899</v>
      </c>
      <c r="D14" s="18">
        <f>B14-C14</f>
        <v>20307.421649122101</v>
      </c>
      <c r="E14" s="17">
        <f>ROUND(B13/SUM(B13+D14),2)</f>
        <v>0.56000000000000005</v>
      </c>
      <c r="F14" s="17"/>
      <c r="H14" s="17" t="s">
        <v>36</v>
      </c>
      <c r="I14" s="18">
        <v>7150.59</v>
      </c>
      <c r="J14" s="18">
        <f>I14/I11</f>
        <v>0.15561337076451001</v>
      </c>
    </row>
    <row r="15" spans="1:10" ht="15.75" customHeight="1" x14ac:dyDescent="0.25">
      <c r="A15" s="9" t="s">
        <v>15</v>
      </c>
      <c r="B15" s="10">
        <v>7150.59</v>
      </c>
      <c r="C15" s="17"/>
      <c r="D15" s="17"/>
      <c r="E15" s="17"/>
      <c r="F15" s="17"/>
      <c r="H15" s="17" t="s">
        <v>37</v>
      </c>
      <c r="I15" s="18">
        <v>0.78</v>
      </c>
      <c r="J15" s="17" t="s">
        <v>33</v>
      </c>
    </row>
    <row r="16" spans="1:10" ht="15.75" customHeight="1" x14ac:dyDescent="0.3">
      <c r="A16" s="9" t="s">
        <v>16</v>
      </c>
      <c r="B16" s="10">
        <v>0.77934421035957546</v>
      </c>
      <c r="C16" s="17"/>
      <c r="D16" s="17"/>
      <c r="E16" s="17" t="s">
        <v>41</v>
      </c>
      <c r="F16" s="17"/>
      <c r="H16" s="16" t="s">
        <v>38</v>
      </c>
      <c r="I16" s="15">
        <v>0.56000000000000005</v>
      </c>
      <c r="J16" s="16" t="s">
        <v>33</v>
      </c>
    </row>
    <row r="17" spans="1:5" ht="15.75" customHeight="1" x14ac:dyDescent="0.25">
      <c r="E17" s="13">
        <f>ROUND(B13/(B13+B14/(B3+1)+B15/(2*(B3+1))),2)</f>
        <v>0.78</v>
      </c>
    </row>
    <row r="18" spans="1:5" ht="15.75" customHeight="1" x14ac:dyDescent="0.25">
      <c r="E18" s="17" t="s">
        <v>28</v>
      </c>
    </row>
    <row r="19" spans="1:5" ht="15.75" customHeight="1" x14ac:dyDescent="0.25">
      <c r="E19" s="13">
        <f>ROUND(B13/(B13+D14),2)</f>
        <v>0.56000000000000005</v>
      </c>
    </row>
    <row r="20" spans="1:5" ht="15.75" customHeight="1" x14ac:dyDescent="0.25">
      <c r="A20" s="20" t="s">
        <v>7</v>
      </c>
      <c r="B20" s="20" t="s">
        <v>39</v>
      </c>
      <c r="C20" s="13" t="s">
        <v>40</v>
      </c>
    </row>
    <row r="21" spans="1:5" ht="15.75" customHeight="1" x14ac:dyDescent="0.25">
      <c r="A21" s="17" t="s">
        <v>18</v>
      </c>
      <c r="B21" s="12">
        <v>21107</v>
      </c>
      <c r="C21" s="14">
        <f t="shared" ref="C21:C27" si="0">SQRT(B21)</f>
        <v>145.28248345894971</v>
      </c>
      <c r="D21" s="13">
        <f>(C21-$C$28)^2</f>
        <v>6009.8645229867234</v>
      </c>
    </row>
    <row r="22" spans="1:5" ht="15.75" customHeight="1" x14ac:dyDescent="0.25">
      <c r="A22" s="17" t="s">
        <v>19</v>
      </c>
      <c r="B22" s="12">
        <v>8541.98</v>
      </c>
      <c r="C22" s="14">
        <f t="shared" si="0"/>
        <v>92.422832676779606</v>
      </c>
      <c r="D22" s="13">
        <f>(C22-$C$28)^2</f>
        <v>16999.71802582873</v>
      </c>
    </row>
    <row r="23" spans="1:5" ht="15.75" customHeight="1" x14ac:dyDescent="0.25">
      <c r="A23" s="17" t="s">
        <v>20</v>
      </c>
      <c r="B23" s="19">
        <v>188469</v>
      </c>
      <c r="C23" s="14">
        <f t="shared" si="0"/>
        <v>434.13016481235212</v>
      </c>
      <c r="D23" s="13">
        <f>(C23-$C$28)^2</f>
        <v>44657.987393787807</v>
      </c>
    </row>
    <row r="24" spans="1:5" ht="15.75" customHeight="1" x14ac:dyDescent="0.25">
      <c r="A24" s="17" t="s">
        <v>21</v>
      </c>
      <c r="B24" s="19">
        <v>172502</v>
      </c>
      <c r="C24" s="14">
        <f t="shared" si="0"/>
        <v>415.33360085598662</v>
      </c>
      <c r="D24" s="13">
        <f t="shared" ref="D24:D27" si="1">(C24-$C$28)^2</f>
        <v>37066.954312388996</v>
      </c>
    </row>
    <row r="25" spans="1:5" ht="15.75" customHeight="1" x14ac:dyDescent="0.25">
      <c r="A25" s="17" t="s">
        <v>22</v>
      </c>
      <c r="B25" s="19">
        <v>10684</v>
      </c>
      <c r="C25" s="14">
        <f t="shared" si="0"/>
        <v>103.3634364753804</v>
      </c>
      <c r="D25" s="13">
        <f t="shared" si="1"/>
        <v>14266.478074098592</v>
      </c>
    </row>
    <row r="26" spans="1:5" ht="15.75" customHeight="1" x14ac:dyDescent="0.25">
      <c r="A26" s="17" t="s">
        <v>23</v>
      </c>
      <c r="B26" s="19">
        <v>3386.46</v>
      </c>
      <c r="C26" s="14">
        <f t="shared" si="0"/>
        <v>58.19329858325613</v>
      </c>
      <c r="D26" s="13">
        <f t="shared" si="1"/>
        <v>27097.275443171853</v>
      </c>
    </row>
    <row r="27" spans="1:5" ht="15.75" customHeight="1" x14ac:dyDescent="0.25">
      <c r="A27" s="16" t="s">
        <v>24</v>
      </c>
      <c r="B27" s="21">
        <v>96668</v>
      </c>
      <c r="C27" s="14">
        <f t="shared" si="0"/>
        <v>310.91477932063634</v>
      </c>
      <c r="D27" s="13">
        <f t="shared" si="1"/>
        <v>7763.1923330048703</v>
      </c>
    </row>
    <row r="28" spans="1:5" ht="15.75" customHeight="1" x14ac:dyDescent="0.25">
      <c r="A28" s="13" t="s">
        <v>25</v>
      </c>
      <c r="C28" s="13">
        <f>AVERAGE(C21:C27)</f>
        <v>222.80579945476302</v>
      </c>
    </row>
    <row r="29" spans="1:5" ht="15.75" customHeight="1" x14ac:dyDescent="0.25">
      <c r="D29" s="13">
        <f>SUM(D21:D27)/6</f>
        <v>25643.578350877928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E30" sqref="E30"/>
    </sheetView>
  </sheetViews>
  <sheetFormatPr defaultRowHeight="15" x14ac:dyDescent="0.25"/>
  <cols>
    <col min="1" max="1" width="9.140625" style="13"/>
    <col min="2" max="2" width="13.28515625" style="13" customWidth="1"/>
    <col min="3" max="3" width="9.85546875" style="13" customWidth="1"/>
    <col min="4" max="4" width="13.85546875" style="13" customWidth="1"/>
    <col min="5" max="16384" width="9.140625" style="13"/>
  </cols>
  <sheetData>
    <row r="1" spans="1:3" x14ac:dyDescent="0.25">
      <c r="A1" s="20" t="s">
        <v>7</v>
      </c>
      <c r="B1" s="20" t="s">
        <v>39</v>
      </c>
    </row>
    <row r="2" spans="1:3" x14ac:dyDescent="0.25">
      <c r="A2" s="17" t="s">
        <v>18</v>
      </c>
      <c r="B2" s="22">
        <v>21107.173645999999</v>
      </c>
      <c r="C2" s="14"/>
    </row>
    <row r="3" spans="1:3" x14ac:dyDescent="0.25">
      <c r="A3" s="17" t="s">
        <v>19</v>
      </c>
      <c r="B3" s="22">
        <v>8541.9532240000008</v>
      </c>
      <c r="C3" s="14"/>
    </row>
    <row r="4" spans="1:3" x14ac:dyDescent="0.25">
      <c r="A4" s="17" t="s">
        <v>20</v>
      </c>
      <c r="B4" s="22">
        <v>188469.70131100001</v>
      </c>
      <c r="C4" s="14"/>
    </row>
    <row r="5" spans="1:3" x14ac:dyDescent="0.25">
      <c r="A5" s="17" t="s">
        <v>21</v>
      </c>
      <c r="B5" s="22">
        <v>172501.99082899999</v>
      </c>
      <c r="C5" s="14"/>
    </row>
    <row r="6" spans="1:3" x14ac:dyDescent="0.25">
      <c r="A6" s="17" t="s">
        <v>22</v>
      </c>
      <c r="B6" s="22">
        <v>10683.756323</v>
      </c>
      <c r="C6" s="14"/>
    </row>
    <row r="7" spans="1:3" x14ac:dyDescent="0.25">
      <c r="A7" s="17" t="s">
        <v>23</v>
      </c>
      <c r="B7" s="22">
        <v>3386.4634620000002</v>
      </c>
      <c r="C7" s="14"/>
    </row>
    <row r="8" spans="1:3" x14ac:dyDescent="0.25">
      <c r="A8" s="16" t="s">
        <v>24</v>
      </c>
      <c r="B8" s="22">
        <v>96667.789202</v>
      </c>
      <c r="C8" s="14"/>
    </row>
    <row r="11" spans="1:3" x14ac:dyDescent="0.25">
      <c r="A11" s="23" t="s">
        <v>42</v>
      </c>
    </row>
    <row r="12" spans="1:3" x14ac:dyDescent="0.25">
      <c r="A12" s="22" t="s">
        <v>43</v>
      </c>
    </row>
    <row r="13" spans="1:3" x14ac:dyDescent="0.25">
      <c r="A13" s="23" t="s">
        <v>44</v>
      </c>
    </row>
    <row r="14" spans="1:3" x14ac:dyDescent="0.25">
      <c r="A14" s="22" t="s">
        <v>45</v>
      </c>
    </row>
    <row r="15" spans="1:3" x14ac:dyDescent="0.25">
      <c r="A15" s="24" t="s">
        <v>46</v>
      </c>
    </row>
    <row r="16" spans="1:3" x14ac:dyDescent="0.25">
      <c r="A16" s="25" t="s">
        <v>47</v>
      </c>
    </row>
    <row r="17" spans="1:1" x14ac:dyDescent="0.25">
      <c r="A17" s="24" t="s">
        <v>48</v>
      </c>
    </row>
    <row r="18" spans="1:1" x14ac:dyDescent="0.25">
      <c r="A18" s="25" t="s">
        <v>49</v>
      </c>
    </row>
    <row r="19" spans="1:1" x14ac:dyDescent="0.25">
      <c r="A19" s="24" t="s">
        <v>50</v>
      </c>
    </row>
    <row r="20" spans="1:1" x14ac:dyDescent="0.25">
      <c r="A20" s="25" t="s">
        <v>51</v>
      </c>
    </row>
    <row r="21" spans="1:1" x14ac:dyDescent="0.25">
      <c r="A21" s="24" t="s">
        <v>52</v>
      </c>
    </row>
    <row r="22" spans="1:1" x14ac:dyDescent="0.25">
      <c r="A22" s="25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SAS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2020-11-06T20:47:45Z</dcterms:modified>
</cp:coreProperties>
</file>