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E5CF26E6-157A-4B2A-86CA-1EFC217A97CA}" xr6:coauthVersionLast="47" xr6:coauthVersionMax="47" xr10:uidLastSave="{00000000-0000-0000-0000-000000000000}"/>
  <bookViews>
    <workbookView xWindow="-110" yWindow="-110" windowWidth="19420" windowHeight="10420" tabRatio="710" firstSheet="1" activeTab="6" xr2:uid="{8D78B39F-182E-40EE-B2DB-F12C1082934B}"/>
  </bookViews>
  <sheets>
    <sheet name="Key Dates (Operational Metros)" sheetId="5" r:id="rId1"/>
    <sheet name="Metro Rail Projects" sheetId="4" r:id="rId2"/>
    <sheet name="Overview" sheetId="6" r:id="rId3"/>
    <sheet name="Cost" sheetId="7" r:id="rId4"/>
    <sheet name="List of Operational &amp; Under Con" sheetId="10" r:id="rId5"/>
    <sheet name="Sheet4" sheetId="9" r:id="rId6"/>
    <sheet name="Sheet3" sheetId="13" r:id="rId7"/>
    <sheet name="Delhi" sheetId="11" r:id="rId8"/>
    <sheet name="Bangalore" sheetId="12" r:id="rId9"/>
  </sheets>
  <definedNames>
    <definedName name="_xlnm._FilterDatabase" localSheetId="1" hidden="1">'Metro Rail Projects'!$A$1:$P$41</definedName>
    <definedName name="ExternalData_1" localSheetId="0" hidden="1">'Key Dates (Operational Metros)'!$A$1:$D$18</definedName>
    <definedName name="ExternalData_1" localSheetId="4" hidden="1">'List of Operational &amp; Under Con'!$A$1:$H$23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 i="11" l="1"/>
  <c r="Q17" i="11"/>
  <c r="Q18" i="11"/>
  <c r="Q19" i="11"/>
  <c r="Q15" i="11"/>
  <c r="J7" i="7"/>
  <c r="J8" i="7" s="1"/>
  <c r="AH16" i="6"/>
  <c r="AH17" i="6" s="1"/>
  <c r="J25" i="4"/>
  <c r="J6" i="4"/>
  <c r="J27" i="4"/>
  <c r="J21" i="4"/>
  <c r="J29" i="4"/>
  <c r="J4" i="4"/>
  <c r="J17" i="4"/>
  <c r="J10" i="4"/>
  <c r="J20" i="4"/>
  <c r="J5" i="4"/>
  <c r="J18" i="4"/>
  <c r="J3" i="4"/>
  <c r="J2" i="4"/>
  <c r="J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FE177C-C9D4-433F-AEC7-874E2EFD2D8E}" keepAlive="1" name="Query - Key Dates (Operational Metros)" description="Connection to the 'Key Dates (Operational Metros)' query in the workbook." type="5" refreshedVersion="8" background="1" saveData="1">
    <dbPr connection="Provider=Microsoft.Mashup.OleDb.1;Data Source=$Workbook$;Location=&quot;Key Dates (Operational Metros)&quot;;Extended Properties=&quot;&quot;" command="SELECT * FROM [Key Dates (Operational Metros)]"/>
  </connection>
  <connection id="2" xr16:uid="{5FDFDB69-A0A3-496E-8544-B68276103787}" keepAlive="1" name="Query - List of Operational &amp; Under Construction Metro Projects in India" description="Connection to the 'List of Operational &amp; Under Construction Metro Projects in India' query in the workbook." type="5" refreshedVersion="8" background="1" saveData="1">
    <dbPr connection="Provider=Microsoft.Mashup.OleDb.1;Data Source=$Workbook$;Location=&quot;List of Operational &amp; Under Construction Metro Projects in India&quot;;Extended Properties=&quot;&quot;" command="SELECT * FROM [List of Operational &amp; Under Construction Metro Projects in India]"/>
  </connection>
  <connection id="3" xr16:uid="{144761B0-7910-417A-8ABD-4ECC383CD47C}" keepAlive="1" name="Query - Metro Rail Projects in India" description="Connection to the 'Metro Rail Projects in India' query in the workbook." type="5" refreshedVersion="0" background="1">
    <dbPr connection="Provider=Microsoft.Mashup.OleDb.1;Data Source=$Workbook$;Location=&quot;Metro Rail Projects in India&quot;;Extended Properties=&quot;&quot;" command="SELECT * FROM [Metro Rail Projects in India]"/>
  </connection>
</connections>
</file>

<file path=xl/sharedStrings.xml><?xml version="1.0" encoding="utf-8"?>
<sst xmlns="http://schemas.openxmlformats.org/spreadsheetml/2006/main" count="623" uniqueCount="367">
  <si>
    <t>Operational</t>
  </si>
  <si>
    <t>28.2 km</t>
  </si>
  <si>
    <t>69.66 km</t>
  </si>
  <si>
    <t>54.65 km</t>
  </si>
  <si>
    <t>348.12 km</t>
  </si>
  <si>
    <t>27.4 km</t>
  </si>
  <si>
    <t>12.1 km</t>
  </si>
  <si>
    <t>12.0 km</t>
  </si>
  <si>
    <t>23.0 km</t>
  </si>
  <si>
    <t>8.98 km</t>
  </si>
  <si>
    <t>47.85 km</t>
  </si>
  <si>
    <t>22.9 km</t>
  </si>
  <si>
    <t>46.39 km</t>
  </si>
  <si>
    <t>19.5 km</t>
  </si>
  <si>
    <t>38.22 km</t>
  </si>
  <si>
    <t>29.70 km</t>
  </si>
  <si>
    <t>Delhi Metro</t>
  </si>
  <si>
    <t>Delhi Metro Rail Corporation</t>
  </si>
  <si>
    <t>Total Network</t>
  </si>
  <si>
    <t>865.98 km</t>
  </si>
  <si>
    <t>Project</t>
  </si>
  <si>
    <t>Operational Since</t>
  </si>
  <si>
    <t>Authority Name</t>
  </si>
  <si>
    <t>State</t>
  </si>
  <si>
    <t>Mumbai Monorail</t>
  </si>
  <si>
    <t xml:space="preserve">Agra Metro </t>
  </si>
  <si>
    <t xml:space="preserve"> Uttar Pradesh</t>
  </si>
  <si>
    <t xml:space="preserve"> Gujarat</t>
  </si>
  <si>
    <t xml:space="preserve"> Karnataka</t>
  </si>
  <si>
    <t xml:space="preserve">Bhopal Metro </t>
  </si>
  <si>
    <t xml:space="preserve"> Madhya Pradesh</t>
  </si>
  <si>
    <t xml:space="preserve">Bhubaneswar Metro </t>
  </si>
  <si>
    <t xml:space="preserve"> Odisha</t>
  </si>
  <si>
    <t xml:space="preserve">Chandigarh Metro </t>
  </si>
  <si>
    <t xml:space="preserve"> Chandigarh</t>
  </si>
  <si>
    <t xml:space="preserve"> Tamil Nadu</t>
  </si>
  <si>
    <t>Coimbatore Metro </t>
  </si>
  <si>
    <t xml:space="preserve"> Tamilnadu</t>
  </si>
  <si>
    <t xml:space="preserve"> NCR-Delhi</t>
  </si>
  <si>
    <t xml:space="preserve">Dholera Metro </t>
  </si>
  <si>
    <t>Gorakhpur Metro </t>
  </si>
  <si>
    <t xml:space="preserve"> NCR (Haryana)</t>
  </si>
  <si>
    <t xml:space="preserve"> Telangana</t>
  </si>
  <si>
    <t>Indore Metro </t>
  </si>
  <si>
    <t xml:space="preserve"> Rajasthan</t>
  </si>
  <si>
    <t>Jammu Metro </t>
  </si>
  <si>
    <t xml:space="preserve"> J&amp;K</t>
  </si>
  <si>
    <t xml:space="preserve"> Kerala</t>
  </si>
  <si>
    <t xml:space="preserve"> West Bengal</t>
  </si>
  <si>
    <t>Kozhikode Metro </t>
  </si>
  <si>
    <t xml:space="preserve">Madurai Metro </t>
  </si>
  <si>
    <t>Meerut Metro </t>
  </si>
  <si>
    <t xml:space="preserve"> Maharashtra</t>
  </si>
  <si>
    <t>Navi Mumbai Metro </t>
  </si>
  <si>
    <t>Nashik Metro </t>
  </si>
  <si>
    <t>Nagpur BG Metro </t>
  </si>
  <si>
    <t xml:space="preserve"> NCR-Uttar Pradesh</t>
  </si>
  <si>
    <t>Patna Metro </t>
  </si>
  <si>
    <t xml:space="preserve"> Bihar</t>
  </si>
  <si>
    <t>Srinagar Metro </t>
  </si>
  <si>
    <t xml:space="preserve">Surat Metro </t>
  </si>
  <si>
    <t>Thane Metro </t>
  </si>
  <si>
    <t>Trivandrum Metro </t>
  </si>
  <si>
    <t>Varanasi Metro </t>
  </si>
  <si>
    <t>Vijayawada Metro </t>
  </si>
  <si>
    <t xml:space="preserve"> Andhra Pradesh</t>
  </si>
  <si>
    <t>Vizag Metro </t>
  </si>
  <si>
    <t>Warangal Metro </t>
  </si>
  <si>
    <t>Kolkata Metro</t>
  </si>
  <si>
    <t>46.46 km</t>
  </si>
  <si>
    <t>Indian Railways</t>
  </si>
  <si>
    <t>Bangalore Metro</t>
  </si>
  <si>
    <t>Bangalore Metro Rail Corporation</t>
  </si>
  <si>
    <t>Gurgaon Metro</t>
  </si>
  <si>
    <t>11.70 km</t>
  </si>
  <si>
    <t>Maha Mumbai Metro Operations Corporation</t>
  </si>
  <si>
    <t>Mumbai Metro</t>
  </si>
  <si>
    <t>Mumbai Metro One / Maha Mumbai Metro</t>
  </si>
  <si>
    <t>Jaipur Metro</t>
  </si>
  <si>
    <t>Jaipur Metro Rail Corporation</t>
  </si>
  <si>
    <t>Chennai Metro</t>
  </si>
  <si>
    <t>Chennai Metro Rail Ltd</t>
  </si>
  <si>
    <t>Kochi Metro</t>
  </si>
  <si>
    <t>Kochi Metro Rail Ltd</t>
  </si>
  <si>
    <t>Lucknow Metro</t>
  </si>
  <si>
    <t>Uttar Pradesh Metro Rail Corporation</t>
  </si>
  <si>
    <t>Hyderabad Metro</t>
  </si>
  <si>
    <t>67.0 km</t>
  </si>
  <si>
    <t>L&amp;T Metro Rail (Hyderabad) Ltd</t>
  </si>
  <si>
    <t>Noida Metro</t>
  </si>
  <si>
    <t>29.7 km</t>
  </si>
  <si>
    <t>Noida Metro Rail Corporation</t>
  </si>
  <si>
    <t>Ahmedabad Metro</t>
  </si>
  <si>
    <t>40.03 km</t>
  </si>
  <si>
    <t>Gujarat Metro Rail Corporation</t>
  </si>
  <si>
    <t>Nagpur Metro</t>
  </si>
  <si>
    <t>Maharashtra Metro Rail Corporation</t>
  </si>
  <si>
    <t>Kanpur Metro</t>
  </si>
  <si>
    <t>Pune Metro</t>
  </si>
  <si>
    <t/>
  </si>
  <si>
    <t>Project type</t>
  </si>
  <si>
    <t>MRTS</t>
  </si>
  <si>
    <t>Mass Rapid Transit System</t>
  </si>
  <si>
    <t>Status</t>
  </si>
  <si>
    <t>Under Construction</t>
  </si>
  <si>
    <t>Madhya Pradesh Metro Rail Corporation</t>
  </si>
  <si>
    <t>Bhubaneswar Metro Rail Corporation</t>
  </si>
  <si>
    <t>Chandigarh Metro Rail Corporation</t>
  </si>
  <si>
    <t>Coimbatore Metro Rail Project</t>
  </si>
  <si>
    <t>Metropolitan Regional Development Authority</t>
  </si>
  <si>
    <t>LRTS</t>
  </si>
  <si>
    <t>Light Rail Transit System</t>
  </si>
  <si>
    <t>Kerala Rapid Transit Corporation Limited</t>
  </si>
  <si>
    <t>National Capital Region Transport Corporation</t>
  </si>
  <si>
    <t>Mumbai Metropolitan Region Development Authority</t>
  </si>
  <si>
    <t xml:space="preserve">City and Industrial Development Corporation of Maharastra Ltd. </t>
  </si>
  <si>
    <t xml:space="preserve">Patna Metro Rail Corporation </t>
  </si>
  <si>
    <t>Varanasi Development Authority</t>
  </si>
  <si>
    <t>Andhra Pradesh Metro Rail Corporation</t>
  </si>
  <si>
    <t>Kakatiya Urban Development Authority</t>
  </si>
  <si>
    <t>how many ppl commute</t>
  </si>
  <si>
    <t>revenue generated</t>
  </si>
  <si>
    <t>total km</t>
  </si>
  <si>
    <t>underground - how many</t>
  </si>
  <si>
    <t>airport - how many</t>
  </si>
  <si>
    <t>DPR</t>
  </si>
  <si>
    <t>Detailed Project Report</t>
  </si>
  <si>
    <t>DPR Stage Done</t>
  </si>
  <si>
    <t>DPR Stage - In process</t>
  </si>
  <si>
    <t>Expected Completion by</t>
  </si>
  <si>
    <t xml:space="preserve">Nashik Metro Neo </t>
  </si>
  <si>
    <t>India's first Rubber tyred metro_battery charge</t>
  </si>
  <si>
    <t>Project Cost (In Crores.)</t>
  </si>
  <si>
    <t>U/Construction (In km.)</t>
  </si>
  <si>
    <t>Operational (In km.)</t>
  </si>
  <si>
    <t>Network (In km.)</t>
  </si>
  <si>
    <t xml:space="preserve">Lines Operational </t>
  </si>
  <si>
    <t>Lines Proposed/Approved</t>
  </si>
  <si>
    <t>Lines U/C</t>
  </si>
  <si>
    <t>Proposed/Approved</t>
  </si>
  <si>
    <t>City</t>
  </si>
  <si>
    <t>Population (In million)</t>
  </si>
  <si>
    <t>Network Length (In million)</t>
  </si>
  <si>
    <t>Network per million people(km)</t>
  </si>
  <si>
    <t>Delhi</t>
  </si>
  <si>
    <t>Mumbai</t>
  </si>
  <si>
    <t>Bangalore</t>
  </si>
  <si>
    <t>Chennai</t>
  </si>
  <si>
    <t>Average daily ridership (millions)</t>
  </si>
  <si>
    <t>Ridership per day per km</t>
  </si>
  <si>
    <t>2019-20</t>
  </si>
  <si>
    <t>Projected Daily Ridership (million)</t>
  </si>
  <si>
    <t>Average Daily Ridership (million)</t>
  </si>
  <si>
    <t>Ridership achieved</t>
  </si>
  <si>
    <t>Underground Network Length (Km.)</t>
  </si>
  <si>
    <t>Underground Network Share</t>
  </si>
  <si>
    <t>Elevated Network Length (Km.)</t>
  </si>
  <si>
    <t>Elevated Network Share</t>
  </si>
  <si>
    <t>Project Cost (Crores)</t>
  </si>
  <si>
    <t>Cost per Km (Crores)</t>
  </si>
  <si>
    <t>Metrolite rail, designed for lesser capacity (2,000 to 15,000 passengers per hour per direction) with lower capital investment and operations and maintenance costs, primarily cater to cities that are expected to have less ridership. Metrolite is also projected as a feeder system to the high-capacity metro.</t>
  </si>
  <si>
    <t>Operational Revenue (In crores)</t>
  </si>
  <si>
    <t>Other Revenue (In crores)</t>
  </si>
  <si>
    <t>Operational Expenditure (In crores)</t>
  </si>
  <si>
    <t>Non-Operating Expenditure (In crores)</t>
  </si>
  <si>
    <t>Operational Profit/ Loss</t>
  </si>
  <si>
    <t>Total Profit/Loss before tax (In crores)</t>
  </si>
  <si>
    <t>Total annual Profit/Loss before tax (In crores)</t>
  </si>
  <si>
    <t>Agra</t>
  </si>
  <si>
    <t>Ahmedabad</t>
  </si>
  <si>
    <t>Bhopal</t>
  </si>
  <si>
    <t>Bhubaneswar</t>
  </si>
  <si>
    <t>Chandigarh</t>
  </si>
  <si>
    <t>Coimbatore</t>
  </si>
  <si>
    <t>Dholera</t>
  </si>
  <si>
    <t>Gorakhpur</t>
  </si>
  <si>
    <t>Gurgaon</t>
  </si>
  <si>
    <t>Hyderabad</t>
  </si>
  <si>
    <t>Indore</t>
  </si>
  <si>
    <t>Jaipur</t>
  </si>
  <si>
    <t>Jammu</t>
  </si>
  <si>
    <t>Kanpur</t>
  </si>
  <si>
    <t>Kochi</t>
  </si>
  <si>
    <t>Kolkata</t>
  </si>
  <si>
    <t>Kozhikode</t>
  </si>
  <si>
    <t>Lucknow</t>
  </si>
  <si>
    <t>Madurai</t>
  </si>
  <si>
    <t>Meerut</t>
  </si>
  <si>
    <t>Navi</t>
  </si>
  <si>
    <t>Nashik</t>
  </si>
  <si>
    <t>Nagpur</t>
  </si>
  <si>
    <t>Noida</t>
  </si>
  <si>
    <t>Patna</t>
  </si>
  <si>
    <t>Pune</t>
  </si>
  <si>
    <t>Srinagar</t>
  </si>
  <si>
    <t>Surat</t>
  </si>
  <si>
    <t>Thane</t>
  </si>
  <si>
    <t>Varanasi</t>
  </si>
  <si>
    <t>Vijayawada</t>
  </si>
  <si>
    <t>Vizag</t>
  </si>
  <si>
    <t>Warangal</t>
  </si>
  <si>
    <t>City &amp; State</t>
  </si>
  <si>
    <t>Operational Network</t>
  </si>
  <si>
    <t>Under Construction New Routes</t>
  </si>
  <si>
    <t>Approved New Routes</t>
  </si>
  <si>
    <t>Proposed New Routes</t>
  </si>
  <si>
    <t>Operator</t>
  </si>
  <si>
    <t>Start Date</t>
  </si>
  <si>
    <t>Agra Metro, Uttar Pradesh</t>
  </si>
  <si>
    <t>0 km</t>
  </si>
  <si>
    <t>11.90 km</t>
  </si>
  <si>
    <t>17.50</t>
  </si>
  <si>
    <t>UPMRCL</t>
  </si>
  <si>
    <t>N/A</t>
  </si>
  <si>
    <t>Ahmedabad Metro, Gujarat</t>
  </si>
  <si>
    <t>37.9 km</t>
  </si>
  <si>
    <t>29.65 km</t>
  </si>
  <si>
    <t>5 km</t>
  </si>
  <si>
    <t>GMRC</t>
  </si>
  <si>
    <t>6 March, 2019</t>
  </si>
  <si>
    <t>Bangalore Metro, Karnataka</t>
  </si>
  <si>
    <t>68.6 km</t>
  </si>
  <si>
    <t>102.86 km</t>
  </si>
  <si>
    <t>105.55 km</t>
  </si>
  <si>
    <t>BMRCL</t>
  </si>
  <si>
    <t>20 October, 2011</t>
  </si>
  <si>
    <t>Bhopal Metro, Madhya Pradesh</t>
  </si>
  <si>
    <t>6.22 km</t>
  </si>
  <si>
    <t>21.65 km</t>
  </si>
  <si>
    <t>77.13 km</t>
  </si>
  <si>
    <t>MPMRCL</t>
  </si>
  <si>
    <t>Chennai Metro, Tamil Nadu</t>
  </si>
  <si>
    <t>54.1 km</t>
  </si>
  <si>
    <t>102.93 km</t>
  </si>
  <si>
    <t>15.93 km</t>
  </si>
  <si>
    <t>15.30 km</t>
  </si>
  <si>
    <t>CMRL</t>
  </si>
  <si>
    <t>29 June, 2015</t>
  </si>
  <si>
    <t>Delhi Metro, Delhi-NCR</t>
  </si>
  <si>
    <t>349 km</t>
  </si>
  <si>
    <t>66.98 km</t>
  </si>
  <si>
    <t>57.3 km</t>
  </si>
  <si>
    <t>DMRC</t>
  </si>
  <si>
    <t>24 December, 2002</t>
  </si>
  <si>
    <t>Gurgaon Rapid Metro, Haryana</t>
  </si>
  <si>
    <t>200 km</t>
  </si>
  <si>
    <t>RMRG (now DMRC)</t>
  </si>
  <si>
    <t>14 November, 2013</t>
  </si>
  <si>
    <t>Hyderabad Metro, Telangana</t>
  </si>
  <si>
    <t>67 km</t>
  </si>
  <si>
    <t>63 km</t>
  </si>
  <si>
    <t>HMRL</t>
  </si>
  <si>
    <t>29 November, 2017</t>
  </si>
  <si>
    <t>Indore Metro, Madhya Pradesh</t>
  </si>
  <si>
    <t>0</t>
  </si>
  <si>
    <t>16.23 km</t>
  </si>
  <si>
    <t>15.31 km</t>
  </si>
  <si>
    <t>57.18</t>
  </si>
  <si>
    <t>Jaipur Metro, Rajasthan</t>
  </si>
  <si>
    <t>11.98 km</t>
  </si>
  <si>
    <t>27.71 km</t>
  </si>
  <si>
    <t>JMRC</t>
  </si>
  <si>
    <t>3 June, 2015</t>
  </si>
  <si>
    <t>Kanpur Metro, Uttar Pradesh</t>
  </si>
  <si>
    <t>8.73 km</t>
  </si>
  <si>
    <t>22.58 km</t>
  </si>
  <si>
    <t>8.6 km</t>
  </si>
  <si>
    <t>29 December, 2021</t>
  </si>
  <si>
    <t>Kochi Metro, Kerala</t>
  </si>
  <si>
    <t>26.8 km</t>
  </si>
  <si>
    <t>1.1 km</t>
  </si>
  <si>
    <t>12.36 km</t>
  </si>
  <si>
    <t>KMRL</t>
  </si>
  <si>
    <t>19 June, 2017</t>
  </si>
  <si>
    <t>Kolkata Metro, West Bengal</t>
  </si>
  <si>
    <t>47.72 km</t>
  </si>
  <si>
    <t>15.7 km</t>
  </si>
  <si>
    <t>Metro Railway &amp; KMRC</t>
  </si>
  <si>
    <t>24 October, 1984</t>
  </si>
  <si>
    <t>Lucknow Metro, Uttar Pradesh</t>
  </si>
  <si>
    <t>22.90 km</t>
  </si>
  <si>
    <t>85 km</t>
  </si>
  <si>
    <t>6 September, 2016</t>
  </si>
  <si>
    <t>Meerut Metro, Uttar Pradesh</t>
  </si>
  <si>
    <t>20 km</t>
  </si>
  <si>
    <t>15 km</t>
  </si>
  <si>
    <t>NCRTC, UPMRC</t>
  </si>
  <si>
    <t>Mumbai Metro, Maharashtra</t>
  </si>
  <si>
    <t>46.50 km</t>
  </si>
  <si>
    <t>133.9 km</t>
  </si>
  <si>
    <t>21.29 km</t>
  </si>
  <si>
    <t>136.40 km</t>
  </si>
  <si>
    <t>MMOPL, MMRC &amp; MMMOCL</t>
  </si>
  <si>
    <t>8 June, 2014</t>
  </si>
  <si>
    <t>Nagpur Metro, Maharashtra</t>
  </si>
  <si>
    <t>48.30 km</t>
  </si>
  <si>
    <t>Maha-Metro</t>
  </si>
  <si>
    <t>8 March, 2019</t>
  </si>
  <si>
    <t>Navi Mumbai Metro, Maharashtra</t>
  </si>
  <si>
    <t>11.10 km</t>
  </si>
  <si>
    <t>95.30 km</t>
  </si>
  <si>
    <t>CIDCO</t>
  </si>
  <si>
    <t>Noida Metro, Uttar Pradesh</t>
  </si>
  <si>
    <t>14.95 km</t>
  </si>
  <si>
    <t>70 km</t>
  </si>
  <si>
    <t>NMRC</t>
  </si>
  <si>
    <t>25 January, 2019</t>
  </si>
  <si>
    <t>Patna Metro, Bihar</t>
  </si>
  <si>
    <t>22.1 km</t>
  </si>
  <si>
    <t>8.8 km</t>
  </si>
  <si>
    <t>PMRC</t>
  </si>
  <si>
    <t>Pune Metro, Maharashtra</t>
  </si>
  <si>
    <t>23.79 km</t>
  </si>
  <si>
    <t>58.23 km</t>
  </si>
  <si>
    <t>4.41 km</t>
  </si>
  <si>
    <t>13.02km</t>
  </si>
  <si>
    <t>Maha-Metro &amp; Pune IT City Metro Rail Ltd.</t>
  </si>
  <si>
    <t>6 March, 2022</t>
  </si>
  <si>
    <t>Surat Metro, Gujarat</t>
  </si>
  <si>
    <t>41.93 km</t>
  </si>
  <si>
    <t>Column1</t>
  </si>
  <si>
    <t>Proposed Network (In km.)</t>
  </si>
  <si>
    <t>Year</t>
  </si>
  <si>
    <t>2004 - 05</t>
  </si>
  <si>
    <t>2005 - 06</t>
  </si>
  <si>
    <t>2006 - 07</t>
  </si>
  <si>
    <t>2007 - 08</t>
  </si>
  <si>
    <t>2008 - 09</t>
  </si>
  <si>
    <t>2009 - 10</t>
  </si>
  <si>
    <t>2010 - 11</t>
  </si>
  <si>
    <t>2011 - 12</t>
  </si>
  <si>
    <t>2012 - 13</t>
  </si>
  <si>
    <t>2013 - 14</t>
  </si>
  <si>
    <t>2014 - 15</t>
  </si>
  <si>
    <t>2015 - 16</t>
  </si>
  <si>
    <t>2016 - 17</t>
  </si>
  <si>
    <t>2017 - 18</t>
  </si>
  <si>
    <t>2018 - 19</t>
  </si>
  <si>
    <t>2019 - 20</t>
  </si>
  <si>
    <t>2020 - 21</t>
  </si>
  <si>
    <t>2021 - 22</t>
  </si>
  <si>
    <t>Avg. Daily ridership</t>
  </si>
  <si>
    <t>Passengers</t>
  </si>
  <si>
    <t>Fare Box Revenue(ä)</t>
  </si>
  <si>
    <t>2011-12</t>
  </si>
  <si>
    <t>6.17 crore</t>
  </si>
  <si>
    <t>2012-13</t>
  </si>
  <si>
    <t>8.70 crore</t>
  </si>
  <si>
    <t>2013— 14</t>
  </si>
  <si>
    <t>9.86 crore</t>
  </si>
  <si>
    <t>2014-15</t>
  </si>
  <si>
    <t>17.83 crore</t>
  </si>
  <si>
    <t>2015-16</t>
  </si>
  <si>
    <t>28.29 crore</t>
  </si>
  <si>
    <t>2016-17</t>
  </si>
  <si>
    <t>110.09 crore</t>
  </si>
  <si>
    <t>2017-18</t>
  </si>
  <si>
    <t>281.00 crore</t>
  </si>
  <si>
    <t>2018-19</t>
  </si>
  <si>
    <t>355.02 crore</t>
  </si>
  <si>
    <t>376.88 crore</t>
  </si>
  <si>
    <t>Operational kilometer per million people</t>
  </si>
  <si>
    <t>Average</t>
  </si>
  <si>
    <t>Network Length(km)</t>
  </si>
  <si>
    <t>Passenegers per km per day</t>
  </si>
  <si>
    <t>Breakeven</t>
  </si>
  <si>
    <t xml:space="preserve">Mumbai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</si>
</sst>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F800]dddd\,\ mmmm\ dd\,\ yyyy"/>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46">
    <xf numFmtId="0" fontId="0" fillId="0" borderId="0" xfId="0"/>
    <xf numFmtId="14" fontId="0" fillId="0" borderId="0" xfId="0" applyNumberFormat="1"/>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xf numFmtId="3" fontId="0" fillId="0" borderId="0" xfId="0" applyNumberFormat="1"/>
    <xf numFmtId="9" fontId="0" fillId="0" borderId="1" xfId="0" applyNumberFormat="1" applyBorder="1" applyAlignment="1">
      <alignment horizontal="center" vertical="center"/>
    </xf>
    <xf numFmtId="9" fontId="0" fillId="0" borderId="0" xfId="1" applyFont="1"/>
    <xf numFmtId="9" fontId="0" fillId="0" borderId="0" xfId="1" applyFont="1" applyAlignment="1">
      <alignment horizontal="center" vertical="center" wrapText="1"/>
    </xf>
    <xf numFmtId="0" fontId="1" fillId="0" borderId="1" xfId="1" applyNumberFormat="1" applyFont="1" applyBorder="1" applyAlignment="1">
      <alignment horizontal="center" vertical="center"/>
    </xf>
    <xf numFmtId="0" fontId="1" fillId="0" borderId="0" xfId="0" applyFont="1" applyAlignment="1">
      <alignment horizontal="center" vertical="center"/>
    </xf>
    <xf numFmtId="2" fontId="1" fillId="0" borderId="1" xfId="0" applyNumberFormat="1" applyFont="1" applyBorder="1" applyAlignment="1">
      <alignment horizontal="center" vertical="center"/>
    </xf>
    <xf numFmtId="0" fontId="1" fillId="0" borderId="4" xfId="0" applyFont="1" applyBorder="1" applyAlignment="1">
      <alignment horizontal="center" vertical="center"/>
    </xf>
    <xf numFmtId="164" fontId="1"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0" fontId="0" fillId="0" borderId="3" xfId="0" applyBorder="1" applyAlignment="1">
      <alignment horizontal="center" vertical="center"/>
    </xf>
    <xf numFmtId="0" fontId="0" fillId="0" borderId="1" xfId="0" applyBorder="1" applyAlignment="1">
      <alignment horizontal="center"/>
    </xf>
    <xf numFmtId="2" fontId="0" fillId="0" borderId="0" xfId="0" applyNumberFormat="1"/>
    <xf numFmtId="164" fontId="0" fillId="0" borderId="0" xfId="0" applyNumberFormat="1"/>
    <xf numFmtId="1" fontId="0" fillId="0" borderId="1" xfId="1" applyNumberFormat="1" applyFont="1" applyFill="1" applyBorder="1"/>
    <xf numFmtId="1" fontId="0" fillId="0" borderId="1" xfId="0" applyNumberFormat="1" applyBorder="1"/>
    <xf numFmtId="1" fontId="0" fillId="0" borderId="1" xfId="0" applyNumberFormat="1" applyBorder="1" applyAlignment="1">
      <alignment horizontal="center" vertical="center"/>
    </xf>
    <xf numFmtId="1" fontId="0" fillId="0" borderId="1" xfId="1" applyNumberFormat="1" applyFont="1" applyBorder="1"/>
    <xf numFmtId="0" fontId="0" fillId="0" borderId="0" xfId="0" applyAlignment="1">
      <alignment horizontal="right"/>
    </xf>
    <xf numFmtId="0" fontId="0" fillId="0" borderId="1" xfId="0" applyBorder="1" applyAlignment="1">
      <alignment horizontal="center" vertical="center" wrapText="1"/>
    </xf>
    <xf numFmtId="0" fontId="1" fillId="0" borderId="4" xfId="0" applyFont="1" applyBorder="1" applyAlignment="1">
      <alignment horizontal="center" vertical="center"/>
    </xf>
    <xf numFmtId="0" fontId="1" fillId="0" borderId="8"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2" fontId="0" fillId="0" borderId="3" xfId="2" applyNumberFormat="1" applyFont="1" applyBorder="1" applyAlignment="1">
      <alignment horizontal="center" vertical="center"/>
    </xf>
    <xf numFmtId="2" fontId="1" fillId="0" borderId="3" xfId="2" applyNumberFormat="1" applyFont="1" applyBorder="1" applyAlignment="1">
      <alignment horizontal="center" vertical="center"/>
    </xf>
    <xf numFmtId="2" fontId="0" fillId="0" borderId="0" xfId="2" applyNumberFormat="1" applyFont="1"/>
  </cellXfs>
  <cellStyles count="3">
    <cellStyle name="Comma" xfId="2" builtinId="3"/>
    <cellStyle name="Normal" xfId="0" builtinId="0"/>
    <cellStyle name="Percent" xfId="1" builtinId="5"/>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594883</xdr:colOff>
      <xdr:row>4</xdr:row>
      <xdr:rowOff>82550</xdr:rowOff>
    </xdr:from>
    <xdr:to>
      <xdr:col>8</xdr:col>
      <xdr:colOff>97133</xdr:colOff>
      <xdr:row>18</xdr:row>
      <xdr:rowOff>75319</xdr:rowOff>
    </xdr:to>
    <xdr:pic>
      <xdr:nvPicPr>
        <xdr:cNvPr id="2" name="Picture 1">
          <a:extLst>
            <a:ext uri="{FF2B5EF4-FFF2-40B4-BE49-F238E27FC236}">
              <a16:creationId xmlns:a16="http://schemas.microsoft.com/office/drawing/2014/main" id="{722B1139-1ECF-8D8C-67ED-868BC72E9F50}"/>
            </a:ext>
          </a:extLst>
        </xdr:cNvPr>
        <xdr:cNvPicPr>
          <a:picLocks noChangeAspect="1"/>
        </xdr:cNvPicPr>
      </xdr:nvPicPr>
      <xdr:blipFill>
        <a:blip xmlns:r="http://schemas.openxmlformats.org/officeDocument/2006/relationships" r:embed="rId1"/>
        <a:stretch>
          <a:fillRect/>
        </a:stretch>
      </xdr:blipFill>
      <xdr:spPr>
        <a:xfrm>
          <a:off x="1204483" y="819150"/>
          <a:ext cx="3769450" cy="2570869"/>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B800EA-55D6-401A-9254-25D91C10819B}" autoFormatId="16" applyNumberFormats="0" applyBorderFormats="0" applyFontFormats="0" applyPatternFormats="0" applyAlignmentFormats="0" applyWidthHeightFormats="0">
  <queryTableRefresh nextId="5">
    <queryTableFields count="4">
      <queryTableField id="1" name="Project" tableColumnId="1"/>
      <queryTableField id="2" name="Operational" tableColumnId="2"/>
      <queryTableField id="3" name="Operational Since" tableColumnId="3"/>
      <queryTableField id="4" name="Authority Nam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638ECFE-8CD8-4CF3-9D17-4D286E959171}" autoFormatId="16" applyNumberFormats="0" applyBorderFormats="0" applyFontFormats="0" applyPatternFormats="0" applyAlignmentFormats="0" applyWidthHeightFormats="0">
  <queryTableRefresh nextId="9">
    <queryTableFields count="8">
      <queryTableField id="1" name="City &amp; State" tableColumnId="1"/>
      <queryTableField id="2" name="Operational Network" tableColumnId="2"/>
      <queryTableField id="3" name="Under Construction New Routes" tableColumnId="3"/>
      <queryTableField id="8" dataBound="0" tableColumnId="8"/>
      <queryTableField id="4" name="Approved New Routes" tableColumnId="4"/>
      <queryTableField id="5" name="Proposed New Routes" tableColumnId="5"/>
      <queryTableField id="6" name="Operator" tableColumnId="6"/>
      <queryTableField id="7" name="Start Dat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4212E9-EA56-42DF-89C8-885C0378355E}" name="Key_Dates__Operational_Metros" displayName="Key_Dates__Operational_Metros" ref="A1:D18" tableType="queryTable" totalsRowShown="0">
  <autoFilter ref="A1:D18" xr:uid="{124212E9-EA56-42DF-89C8-885C0378355E}"/>
  <tableColumns count="4">
    <tableColumn id="1" xr3:uid="{B2B165A1-BF02-4848-BA0B-6EA8B3C667EC}" uniqueName="1" name="Project" queryTableFieldId="1" dataDxfId="11"/>
    <tableColumn id="2" xr3:uid="{9B6DBA67-CEAD-45CF-9D8A-DA0362C93BBA}" uniqueName="2" name="Operational" queryTableFieldId="2" dataDxfId="10"/>
    <tableColumn id="3" xr3:uid="{30E43537-1FE6-40ED-9C9B-3800D2104F41}" uniqueName="3" name="Operational Since" queryTableFieldId="3" dataDxfId="9"/>
    <tableColumn id="4" xr3:uid="{7AAAAEE3-8E5A-4535-A323-81345B54F498}" uniqueName="4" name="Authority Name" queryTableFieldId="4"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019DCF-36D5-40D4-84E0-621B88EEAAB4}" name="List_of_Operational___Under_Construction_Metro_Projects_in_India" displayName="List_of_Operational___Under_Construction_Metro_Projects_in_India" ref="A1:H23" tableType="queryTable" totalsRowShown="0">
  <autoFilter ref="A1:H23" xr:uid="{44019DCF-36D5-40D4-84E0-621B88EEAAB4}"/>
  <tableColumns count="8">
    <tableColumn id="1" xr3:uid="{96F14DD5-592C-4A5A-ADBE-6B8BD902C491}" uniqueName="1" name="City &amp; State" queryTableFieldId="1" dataDxfId="7"/>
    <tableColumn id="2" xr3:uid="{3E460477-ED9B-4E45-BC1B-88421AA264E6}" uniqueName="2" name="Operational Network" queryTableFieldId="2" dataDxfId="6"/>
    <tableColumn id="3" xr3:uid="{E35D5C9F-B67A-4E09-9506-7AFF4B9C732B}" uniqueName="3" name="Under Construction New Routes" queryTableFieldId="3" dataDxfId="5"/>
    <tableColumn id="8" xr3:uid="{A3EB05F9-AE17-4566-B22D-A98D82874913}" uniqueName="8" name="Column1" queryTableFieldId="8" dataDxfId="4"/>
    <tableColumn id="4" xr3:uid="{8D281960-4FCF-4A31-BC4C-EABD4CC2DC09}" uniqueName="4" name="Approved New Routes" queryTableFieldId="4" dataDxfId="3"/>
    <tableColumn id="5" xr3:uid="{85572702-3F1F-4BE8-A36E-0666E819375B}" uniqueName="5" name="Proposed New Routes" queryTableFieldId="5" dataDxfId="2"/>
    <tableColumn id="6" xr3:uid="{0F1C3D8F-AC11-45E1-B420-63B89A808FA2}" uniqueName="6" name="Operator" queryTableFieldId="6" dataDxfId="1"/>
    <tableColumn id="7" xr3:uid="{B523D383-D274-4530-AF56-9AD19EFB80D9}" uniqueName="7" name="Start Dat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9D52-91C7-4C86-A143-6B7FB8DC4DF1}">
  <dimension ref="A1:I18"/>
  <sheetViews>
    <sheetView workbookViewId="0">
      <selection activeCell="E11" sqref="E11"/>
    </sheetView>
  </sheetViews>
  <sheetFormatPr defaultRowHeight="14.5" x14ac:dyDescent="0.35"/>
  <cols>
    <col min="1" max="1" width="16.7265625" bestFit="1" customWidth="1"/>
    <col min="2" max="2" width="13.08984375" bestFit="1" customWidth="1"/>
    <col min="3" max="3" width="17.90625" bestFit="1" customWidth="1"/>
    <col min="4" max="4" width="39.6328125" bestFit="1" customWidth="1"/>
    <col min="7" max="7" width="5.453125" customWidth="1"/>
  </cols>
  <sheetData>
    <row r="1" spans="1:8" x14ac:dyDescent="0.35">
      <c r="A1" t="s">
        <v>20</v>
      </c>
      <c r="B1" t="s">
        <v>0</v>
      </c>
      <c r="C1" t="s">
        <v>21</v>
      </c>
      <c r="D1" t="s">
        <v>22</v>
      </c>
    </row>
    <row r="2" spans="1:8" x14ac:dyDescent="0.35">
      <c r="A2" t="s">
        <v>68</v>
      </c>
      <c r="B2" t="s">
        <v>69</v>
      </c>
      <c r="C2" s="1">
        <v>30979</v>
      </c>
      <c r="D2" t="s">
        <v>70</v>
      </c>
    </row>
    <row r="3" spans="1:8" x14ac:dyDescent="0.35">
      <c r="A3" t="s">
        <v>16</v>
      </c>
      <c r="B3" t="s">
        <v>4</v>
      </c>
      <c r="C3" s="1">
        <v>37614</v>
      </c>
      <c r="D3" t="s">
        <v>17</v>
      </c>
    </row>
    <row r="4" spans="1:8" x14ac:dyDescent="0.35">
      <c r="A4" t="s">
        <v>71</v>
      </c>
      <c r="B4" t="s">
        <v>2</v>
      </c>
      <c r="C4" s="1">
        <v>40836</v>
      </c>
      <c r="D4" t="s">
        <v>72</v>
      </c>
    </row>
    <row r="5" spans="1:8" x14ac:dyDescent="0.35">
      <c r="A5" t="s">
        <v>73</v>
      </c>
      <c r="B5" t="s">
        <v>74</v>
      </c>
      <c r="C5" s="1">
        <v>41592</v>
      </c>
      <c r="D5" t="s">
        <v>17</v>
      </c>
      <c r="G5" t="s">
        <v>125</v>
      </c>
      <c r="H5" t="s">
        <v>126</v>
      </c>
    </row>
    <row r="6" spans="1:8" x14ac:dyDescent="0.35">
      <c r="A6" t="s">
        <v>24</v>
      </c>
      <c r="B6" t="s">
        <v>13</v>
      </c>
      <c r="C6" s="1">
        <v>41672</v>
      </c>
      <c r="D6" t="s">
        <v>75</v>
      </c>
      <c r="G6" t="s">
        <v>101</v>
      </c>
      <c r="H6" t="s">
        <v>102</v>
      </c>
    </row>
    <row r="7" spans="1:8" x14ac:dyDescent="0.35">
      <c r="A7" t="s">
        <v>76</v>
      </c>
      <c r="B7" t="s">
        <v>12</v>
      </c>
      <c r="C7" s="1">
        <v>41798</v>
      </c>
      <c r="D7" t="s">
        <v>77</v>
      </c>
      <c r="G7" t="s">
        <v>110</v>
      </c>
      <c r="H7" t="s">
        <v>111</v>
      </c>
    </row>
    <row r="8" spans="1:8" x14ac:dyDescent="0.35">
      <c r="A8" t="s">
        <v>78</v>
      </c>
      <c r="B8" t="s">
        <v>7</v>
      </c>
      <c r="C8" s="1">
        <v>42158</v>
      </c>
      <c r="D8" t="s">
        <v>79</v>
      </c>
    </row>
    <row r="9" spans="1:8" x14ac:dyDescent="0.35">
      <c r="A9" t="s">
        <v>80</v>
      </c>
      <c r="B9" t="s">
        <v>3</v>
      </c>
      <c r="C9" s="1">
        <v>42184</v>
      </c>
      <c r="D9" t="s">
        <v>81</v>
      </c>
    </row>
    <row r="10" spans="1:8" x14ac:dyDescent="0.35">
      <c r="A10" t="s">
        <v>82</v>
      </c>
      <c r="B10" t="s">
        <v>5</v>
      </c>
      <c r="C10" s="1">
        <v>42905</v>
      </c>
      <c r="D10" t="s">
        <v>83</v>
      </c>
      <c r="G10" t="s">
        <v>120</v>
      </c>
    </row>
    <row r="11" spans="1:8" x14ac:dyDescent="0.35">
      <c r="A11" t="s">
        <v>84</v>
      </c>
      <c r="B11" t="s">
        <v>11</v>
      </c>
      <c r="C11" s="1">
        <v>42984</v>
      </c>
      <c r="D11" t="s">
        <v>85</v>
      </c>
      <c r="G11" t="s">
        <v>121</v>
      </c>
    </row>
    <row r="12" spans="1:8" x14ac:dyDescent="0.35">
      <c r="A12" t="s">
        <v>86</v>
      </c>
      <c r="B12" t="s">
        <v>87</v>
      </c>
      <c r="C12" s="1">
        <v>43068</v>
      </c>
      <c r="D12" t="s">
        <v>88</v>
      </c>
      <c r="G12" t="s">
        <v>122</v>
      </c>
    </row>
    <row r="13" spans="1:8" x14ac:dyDescent="0.35">
      <c r="A13" t="s">
        <v>89</v>
      </c>
      <c r="B13" t="s">
        <v>90</v>
      </c>
      <c r="C13" s="1">
        <v>43490</v>
      </c>
      <c r="D13" t="s">
        <v>91</v>
      </c>
      <c r="G13" t="s">
        <v>123</v>
      </c>
    </row>
    <row r="14" spans="1:8" x14ac:dyDescent="0.35">
      <c r="A14" t="s">
        <v>92</v>
      </c>
      <c r="B14" t="s">
        <v>93</v>
      </c>
      <c r="C14" s="1">
        <v>43530</v>
      </c>
      <c r="D14" t="s">
        <v>94</v>
      </c>
      <c r="G14" t="s">
        <v>124</v>
      </c>
    </row>
    <row r="15" spans="1:8" x14ac:dyDescent="0.35">
      <c r="A15" t="s">
        <v>95</v>
      </c>
      <c r="B15" t="s">
        <v>14</v>
      </c>
      <c r="C15" s="1">
        <v>43532</v>
      </c>
      <c r="D15" t="s">
        <v>96</v>
      </c>
    </row>
    <row r="16" spans="1:8" x14ac:dyDescent="0.35">
      <c r="A16" t="s">
        <v>97</v>
      </c>
      <c r="B16" t="s">
        <v>9</v>
      </c>
      <c r="C16" s="1">
        <v>44558</v>
      </c>
      <c r="D16" t="s">
        <v>85</v>
      </c>
    </row>
    <row r="17" spans="1:9" x14ac:dyDescent="0.35">
      <c r="A17" t="s">
        <v>98</v>
      </c>
      <c r="B17" t="s">
        <v>8</v>
      </c>
      <c r="C17" s="1">
        <v>44626</v>
      </c>
      <c r="D17" t="s">
        <v>96</v>
      </c>
      <c r="F17" t="s">
        <v>130</v>
      </c>
      <c r="I17" t="s">
        <v>131</v>
      </c>
    </row>
    <row r="18" spans="1:9" x14ac:dyDescent="0.35">
      <c r="A18" t="s">
        <v>18</v>
      </c>
      <c r="B18" t="s">
        <v>19</v>
      </c>
      <c r="C18" s="1"/>
      <c r="D18" t="s">
        <v>99</v>
      </c>
      <c r="F18" t="s">
        <v>160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59666-5554-4355-9A91-957EEE58484C}">
  <dimension ref="A1:P41"/>
  <sheetViews>
    <sheetView topLeftCell="G1" zoomScale="70" zoomScaleNormal="70" workbookViewId="0">
      <selection activeCell="R2" sqref="R2"/>
    </sheetView>
  </sheetViews>
  <sheetFormatPr defaultRowHeight="14.5" x14ac:dyDescent="0.35"/>
  <cols>
    <col min="1" max="1" width="18.6328125" bestFit="1" customWidth="1"/>
    <col min="2" max="2" width="18.54296875" bestFit="1" customWidth="1"/>
    <col min="3" max="3" width="17" customWidth="1"/>
    <col min="4" max="4" width="15.81640625" style="30" customWidth="1"/>
    <col min="5" max="5" width="18.6328125" customWidth="1"/>
    <col min="6" max="6" width="21.90625" customWidth="1"/>
    <col min="7" max="7" width="30.36328125" bestFit="1" customWidth="1"/>
    <col min="8" max="8" width="20.81640625" style="45" customWidth="1"/>
    <col min="9" max="9" width="17" style="31" customWidth="1"/>
    <col min="10" max="10" width="39.7265625" customWidth="1"/>
    <col min="11" max="11" width="11.453125" customWidth="1"/>
    <col min="12" max="12" width="27.90625" customWidth="1"/>
    <col min="13" max="13" width="19.6328125" bestFit="1" customWidth="1"/>
    <col min="14" max="14" width="16.453125" bestFit="1" customWidth="1"/>
    <col min="15" max="15" width="23.7265625" bestFit="1" customWidth="1"/>
  </cols>
  <sheetData>
    <row r="1" spans="1:16" x14ac:dyDescent="0.35">
      <c r="A1" s="20" t="s">
        <v>140</v>
      </c>
      <c r="B1" s="3" t="s">
        <v>20</v>
      </c>
      <c r="C1" s="3" t="s">
        <v>23</v>
      </c>
      <c r="D1" s="21" t="s">
        <v>135</v>
      </c>
      <c r="E1" s="22" t="s">
        <v>134</v>
      </c>
      <c r="F1" s="3" t="s">
        <v>133</v>
      </c>
      <c r="G1" s="3" t="s">
        <v>321</v>
      </c>
      <c r="H1" s="44" t="s">
        <v>132</v>
      </c>
      <c r="I1" s="23" t="s">
        <v>21</v>
      </c>
      <c r="J1" s="3" t="s">
        <v>22</v>
      </c>
      <c r="K1" s="3" t="s">
        <v>100</v>
      </c>
      <c r="L1" s="3" t="s">
        <v>129</v>
      </c>
      <c r="M1" s="3" t="s">
        <v>103</v>
      </c>
      <c r="N1" s="3" t="s">
        <v>136</v>
      </c>
      <c r="O1" s="3" t="s">
        <v>137</v>
      </c>
      <c r="P1" s="3" t="s">
        <v>138</v>
      </c>
    </row>
    <row r="2" spans="1:16" x14ac:dyDescent="0.35">
      <c r="A2" s="2" t="s">
        <v>147</v>
      </c>
      <c r="B2" s="2" t="s">
        <v>80</v>
      </c>
      <c r="C2" s="2" t="s">
        <v>35</v>
      </c>
      <c r="D2" s="24">
        <v>173.52</v>
      </c>
      <c r="E2" s="25">
        <v>54.65</v>
      </c>
      <c r="F2" s="2">
        <v>118.9</v>
      </c>
      <c r="G2" s="28">
        <v>15.3</v>
      </c>
      <c r="H2" s="43">
        <v>85613</v>
      </c>
      <c r="I2" s="26">
        <v>42184</v>
      </c>
      <c r="J2" s="2" t="str">
        <f>IFERROR(VLOOKUP(B2, 'Key Dates (Operational Metros)'!A8:D23,4,0),"")</f>
        <v>Chennai Metro Rail Ltd</v>
      </c>
      <c r="K2" s="2" t="s">
        <v>101</v>
      </c>
      <c r="L2" s="2">
        <v>2015</v>
      </c>
      <c r="M2" s="2" t="s">
        <v>0</v>
      </c>
      <c r="N2" s="27">
        <v>2</v>
      </c>
      <c r="O2" s="27">
        <v>1</v>
      </c>
      <c r="P2" s="2">
        <v>3</v>
      </c>
    </row>
    <row r="3" spans="1:16" x14ac:dyDescent="0.35">
      <c r="A3" s="2" t="s">
        <v>146</v>
      </c>
      <c r="B3" s="2" t="s">
        <v>71</v>
      </c>
      <c r="C3" s="2" t="s">
        <v>28</v>
      </c>
      <c r="D3" s="24">
        <v>254.85</v>
      </c>
      <c r="E3" s="25">
        <v>69.66</v>
      </c>
      <c r="F3" s="2">
        <v>103.3</v>
      </c>
      <c r="G3" s="28">
        <v>105.5</v>
      </c>
      <c r="H3" s="43">
        <v>58193</v>
      </c>
      <c r="I3" s="26">
        <v>40836</v>
      </c>
      <c r="J3" s="2" t="str">
        <f>IFERROR(VLOOKUP(B3, 'Key Dates (Operational Metros)'!A4:D19,4,0),"")</f>
        <v>Bangalore Metro Rail Corporation</v>
      </c>
      <c r="K3" s="2" t="s">
        <v>101</v>
      </c>
      <c r="L3" s="2">
        <v>2011</v>
      </c>
      <c r="M3" s="2" t="s">
        <v>0</v>
      </c>
      <c r="N3" s="27">
        <v>2</v>
      </c>
      <c r="O3" s="27">
        <v>3</v>
      </c>
      <c r="P3" s="2">
        <v>3</v>
      </c>
    </row>
    <row r="4" spans="1:16" x14ac:dyDescent="0.35">
      <c r="A4" s="2" t="s">
        <v>183</v>
      </c>
      <c r="B4" s="2" t="s">
        <v>68</v>
      </c>
      <c r="C4" s="2" t="s">
        <v>48</v>
      </c>
      <c r="D4" s="24">
        <v>149.27000000000001</v>
      </c>
      <c r="E4" s="25">
        <v>47.85</v>
      </c>
      <c r="F4" s="2">
        <v>59.15</v>
      </c>
      <c r="G4" s="28">
        <v>15.7</v>
      </c>
      <c r="H4" s="43">
        <v>50001</v>
      </c>
      <c r="I4" s="26">
        <v>30979</v>
      </c>
      <c r="J4" s="2" t="str">
        <f>IFERROR(VLOOKUP(B4,'Key Dates (Operational Metros)'!A:D,4,0),"")</f>
        <v>Indian Railways</v>
      </c>
      <c r="K4" s="2" t="s">
        <v>101</v>
      </c>
      <c r="L4" s="2">
        <v>1984</v>
      </c>
      <c r="M4" s="2" t="s">
        <v>0</v>
      </c>
      <c r="N4" s="27">
        <v>3</v>
      </c>
      <c r="O4" s="27">
        <v>0</v>
      </c>
      <c r="P4" s="2">
        <v>3</v>
      </c>
    </row>
    <row r="5" spans="1:16" x14ac:dyDescent="0.35">
      <c r="A5" s="2" t="s">
        <v>193</v>
      </c>
      <c r="B5" s="2" t="s">
        <v>98</v>
      </c>
      <c r="C5" s="2" t="s">
        <v>52</v>
      </c>
      <c r="D5" s="24">
        <v>130.97</v>
      </c>
      <c r="E5" s="25">
        <v>23.8</v>
      </c>
      <c r="F5" s="2">
        <v>54.125</v>
      </c>
      <c r="G5" s="28">
        <v>13.02</v>
      </c>
      <c r="H5" s="43">
        <v>24773</v>
      </c>
      <c r="I5" s="26">
        <v>44626</v>
      </c>
      <c r="J5" s="2" t="str">
        <f>IFERROR(VLOOKUP(B5,'Key Dates (Operational Metros)'!A:D,4,0),"")</f>
        <v>Maharashtra Metro Rail Corporation</v>
      </c>
      <c r="K5" s="2" t="s">
        <v>101</v>
      </c>
      <c r="L5" s="2">
        <v>2022</v>
      </c>
      <c r="M5" s="2" t="s">
        <v>0</v>
      </c>
      <c r="N5" s="27">
        <v>1</v>
      </c>
      <c r="O5" s="27">
        <v>0</v>
      </c>
      <c r="P5" s="2">
        <v>2</v>
      </c>
    </row>
    <row r="6" spans="1:16" x14ac:dyDescent="0.35">
      <c r="A6" s="2" t="s">
        <v>177</v>
      </c>
      <c r="B6" s="2" t="s">
        <v>86</v>
      </c>
      <c r="C6" s="2" t="s">
        <v>42</v>
      </c>
      <c r="D6" s="24">
        <v>134.66999999999999</v>
      </c>
      <c r="E6" s="25">
        <v>67.209999999999994</v>
      </c>
      <c r="F6" s="2">
        <v>0</v>
      </c>
      <c r="G6" s="28">
        <v>63</v>
      </c>
      <c r="H6" s="43">
        <v>18800</v>
      </c>
      <c r="I6" s="26">
        <v>43068</v>
      </c>
      <c r="J6" s="2" t="str">
        <f>IFERROR(VLOOKUP(B6,'Key Dates (Operational Metros)'!A:D,4,0),"")</f>
        <v>L&amp;T Metro Rail (Hyderabad) Ltd</v>
      </c>
      <c r="K6" s="2" t="s">
        <v>101</v>
      </c>
      <c r="L6" s="2">
        <v>2017</v>
      </c>
      <c r="M6" s="2" t="s">
        <v>0</v>
      </c>
      <c r="N6" s="27">
        <v>3</v>
      </c>
      <c r="O6" s="27">
        <v>1</v>
      </c>
      <c r="P6" s="2">
        <v>1</v>
      </c>
    </row>
    <row r="7" spans="1:16" x14ac:dyDescent="0.35">
      <c r="A7" s="2" t="s">
        <v>197</v>
      </c>
      <c r="B7" s="2" t="s">
        <v>63</v>
      </c>
      <c r="C7" s="2" t="s">
        <v>26</v>
      </c>
      <c r="D7" s="24">
        <v>29.2</v>
      </c>
      <c r="E7" s="25">
        <v>0</v>
      </c>
      <c r="F7" s="2">
        <v>0</v>
      </c>
      <c r="G7" s="28"/>
      <c r="H7" s="43">
        <v>17227</v>
      </c>
      <c r="I7" s="26" t="s">
        <v>99</v>
      </c>
      <c r="J7" s="2" t="s">
        <v>117</v>
      </c>
      <c r="K7" s="2" t="s">
        <v>110</v>
      </c>
      <c r="L7" s="2">
        <v>2028</v>
      </c>
      <c r="M7" s="2" t="s">
        <v>128</v>
      </c>
      <c r="N7" s="27">
        <v>0</v>
      </c>
      <c r="O7" s="27">
        <v>2</v>
      </c>
      <c r="P7" s="2">
        <v>0</v>
      </c>
    </row>
    <row r="8" spans="1:16" x14ac:dyDescent="0.35">
      <c r="A8" s="2" t="s">
        <v>169</v>
      </c>
      <c r="B8" s="2" t="s">
        <v>92</v>
      </c>
      <c r="C8" s="2" t="s">
        <v>27</v>
      </c>
      <c r="D8" s="24">
        <v>68.28</v>
      </c>
      <c r="E8" s="25">
        <v>40.299999999999997</v>
      </c>
      <c r="F8" s="2">
        <v>28.2</v>
      </c>
      <c r="G8" s="28">
        <v>5</v>
      </c>
      <c r="H8" s="43">
        <v>16157</v>
      </c>
      <c r="I8" s="26">
        <v>43530</v>
      </c>
      <c r="J8" s="2" t="str">
        <f>IFERROR(VLOOKUP(B8, 'Key Dates (Operational Metros)'!A3:D18,4,0),"")</f>
        <v>Gujarat Metro Rail Corporation</v>
      </c>
      <c r="K8" s="2" t="s">
        <v>101</v>
      </c>
      <c r="L8" s="2">
        <v>2019</v>
      </c>
      <c r="M8" s="2" t="s">
        <v>0</v>
      </c>
      <c r="N8" s="27">
        <v>2</v>
      </c>
      <c r="O8" s="27">
        <v>0</v>
      </c>
      <c r="P8" s="2">
        <v>0</v>
      </c>
    </row>
    <row r="9" spans="1:16" x14ac:dyDescent="0.35">
      <c r="A9" s="2" t="s">
        <v>199</v>
      </c>
      <c r="B9" s="2" t="s">
        <v>66</v>
      </c>
      <c r="C9" s="2" t="s">
        <v>65</v>
      </c>
      <c r="D9" s="24">
        <v>140.19999999999999</v>
      </c>
      <c r="E9" s="25">
        <v>0</v>
      </c>
      <c r="F9" s="2">
        <v>0</v>
      </c>
      <c r="G9" s="28"/>
      <c r="H9" s="43">
        <v>15933</v>
      </c>
      <c r="I9" s="26" t="s">
        <v>99</v>
      </c>
      <c r="J9" s="2" t="s">
        <v>118</v>
      </c>
      <c r="K9" s="2" t="s">
        <v>110</v>
      </c>
      <c r="L9" s="2">
        <v>2025</v>
      </c>
      <c r="M9" s="2" t="s">
        <v>128</v>
      </c>
      <c r="N9" s="27">
        <v>0</v>
      </c>
      <c r="O9" s="27">
        <v>5</v>
      </c>
      <c r="P9" s="2">
        <v>0</v>
      </c>
    </row>
    <row r="10" spans="1:16" x14ac:dyDescent="0.35">
      <c r="A10" s="2" t="s">
        <v>190</v>
      </c>
      <c r="B10" s="2" t="s">
        <v>95</v>
      </c>
      <c r="C10" s="2" t="s">
        <v>52</v>
      </c>
      <c r="D10" s="24">
        <v>81.62</v>
      </c>
      <c r="E10" s="25">
        <v>38.22</v>
      </c>
      <c r="F10" s="2">
        <v>0</v>
      </c>
      <c r="G10" s="28"/>
      <c r="H10" s="43">
        <v>15388</v>
      </c>
      <c r="I10" s="26">
        <v>43532</v>
      </c>
      <c r="J10" s="2" t="str">
        <f>IFERROR(VLOOKUP(B10,'Key Dates (Operational Metros)'!A:D,4,0),"")</f>
        <v>Maharashtra Metro Rail Corporation</v>
      </c>
      <c r="K10" s="2" t="s">
        <v>101</v>
      </c>
      <c r="L10" s="2">
        <v>2022</v>
      </c>
      <c r="M10" s="2" t="s">
        <v>0</v>
      </c>
      <c r="N10" s="27">
        <v>2</v>
      </c>
      <c r="O10" s="27">
        <v>0</v>
      </c>
      <c r="P10" s="2">
        <v>0</v>
      </c>
    </row>
    <row r="11" spans="1:16" x14ac:dyDescent="0.35">
      <c r="A11" s="2" t="s">
        <v>198</v>
      </c>
      <c r="B11" s="2" t="s">
        <v>64</v>
      </c>
      <c r="C11" s="2" t="s">
        <v>65</v>
      </c>
      <c r="D11" s="24">
        <v>66.2</v>
      </c>
      <c r="E11" s="25">
        <v>0</v>
      </c>
      <c r="F11" s="2">
        <v>0</v>
      </c>
      <c r="G11" s="28"/>
      <c r="H11" s="43">
        <v>15000</v>
      </c>
      <c r="I11" s="26" t="s">
        <v>99</v>
      </c>
      <c r="J11" s="2" t="s">
        <v>118</v>
      </c>
      <c r="K11" s="2" t="s">
        <v>110</v>
      </c>
      <c r="L11" s="2">
        <v>2028</v>
      </c>
      <c r="M11" s="2" t="s">
        <v>128</v>
      </c>
      <c r="N11" s="27">
        <v>0</v>
      </c>
      <c r="O11" s="27">
        <v>2</v>
      </c>
      <c r="P11" s="2">
        <v>0</v>
      </c>
    </row>
    <row r="12" spans="1:16" x14ac:dyDescent="0.35">
      <c r="A12" s="2" t="s">
        <v>145</v>
      </c>
      <c r="B12" s="2" t="s">
        <v>76</v>
      </c>
      <c r="C12" s="2" t="s">
        <v>52</v>
      </c>
      <c r="D12" s="24">
        <v>337.1</v>
      </c>
      <c r="E12" s="25">
        <v>46.39</v>
      </c>
      <c r="F12" s="2">
        <v>145.1</v>
      </c>
      <c r="G12" s="28">
        <v>136.4</v>
      </c>
      <c r="H12" s="43">
        <v>14020</v>
      </c>
      <c r="I12" s="26">
        <v>41798</v>
      </c>
      <c r="J12" s="2" t="s">
        <v>114</v>
      </c>
      <c r="K12" s="2" t="s">
        <v>101</v>
      </c>
      <c r="L12" s="2">
        <v>2014</v>
      </c>
      <c r="M12" s="2" t="s">
        <v>0</v>
      </c>
      <c r="N12" s="27">
        <v>3</v>
      </c>
      <c r="O12" s="27">
        <v>6</v>
      </c>
      <c r="P12" s="2">
        <v>8</v>
      </c>
    </row>
    <row r="13" spans="1:16" x14ac:dyDescent="0.35">
      <c r="A13" s="2" t="s">
        <v>192</v>
      </c>
      <c r="B13" s="2" t="s">
        <v>57</v>
      </c>
      <c r="C13" s="2" t="s">
        <v>58</v>
      </c>
      <c r="D13" s="24">
        <v>30.9</v>
      </c>
      <c r="E13" s="25">
        <v>0</v>
      </c>
      <c r="F13" s="2">
        <v>7</v>
      </c>
      <c r="G13" s="28"/>
      <c r="H13" s="43">
        <v>13479</v>
      </c>
      <c r="I13" s="26" t="s">
        <v>99</v>
      </c>
      <c r="J13" s="2" t="s">
        <v>116</v>
      </c>
      <c r="K13" s="2" t="s">
        <v>101</v>
      </c>
      <c r="L13" s="2">
        <v>2028</v>
      </c>
      <c r="M13" s="2" t="s">
        <v>104</v>
      </c>
      <c r="N13" s="27">
        <v>0</v>
      </c>
      <c r="O13" s="27">
        <v>0</v>
      </c>
      <c r="P13" s="2">
        <v>2</v>
      </c>
    </row>
    <row r="14" spans="1:16" x14ac:dyDescent="0.35">
      <c r="A14" s="2" t="s">
        <v>196</v>
      </c>
      <c r="B14" s="2" t="s">
        <v>61</v>
      </c>
      <c r="C14" s="2" t="s">
        <v>52</v>
      </c>
      <c r="D14" s="24">
        <v>29</v>
      </c>
      <c r="E14" s="25">
        <v>0</v>
      </c>
      <c r="F14" s="2">
        <v>0</v>
      </c>
      <c r="G14" s="28"/>
      <c r="H14" s="43">
        <v>13095</v>
      </c>
      <c r="I14" s="26" t="s">
        <v>99</v>
      </c>
      <c r="J14" s="2" t="s">
        <v>96</v>
      </c>
      <c r="K14" s="2" t="s">
        <v>110</v>
      </c>
      <c r="L14" s="2">
        <v>2025</v>
      </c>
      <c r="M14" s="2" t="s">
        <v>139</v>
      </c>
      <c r="N14" s="27">
        <v>0</v>
      </c>
      <c r="O14" s="27">
        <v>1</v>
      </c>
      <c r="P14" s="2">
        <v>0</v>
      </c>
    </row>
    <row r="15" spans="1:16" x14ac:dyDescent="0.35">
      <c r="A15" s="2" t="s">
        <v>168</v>
      </c>
      <c r="B15" s="2" t="s">
        <v>25</v>
      </c>
      <c r="C15" s="2" t="s">
        <v>26</v>
      </c>
      <c r="D15" s="24">
        <v>29.4</v>
      </c>
      <c r="E15" s="25">
        <v>0</v>
      </c>
      <c r="F15" s="2">
        <v>7</v>
      </c>
      <c r="G15" s="28">
        <v>0</v>
      </c>
      <c r="H15" s="43">
        <v>12900</v>
      </c>
      <c r="I15" s="26" t="s">
        <v>99</v>
      </c>
      <c r="J15" s="2" t="s">
        <v>85</v>
      </c>
      <c r="K15" s="2" t="s">
        <v>101</v>
      </c>
      <c r="L15" s="2">
        <v>2026</v>
      </c>
      <c r="M15" s="2" t="s">
        <v>104</v>
      </c>
      <c r="N15" s="27">
        <v>0</v>
      </c>
      <c r="O15" s="27">
        <v>2</v>
      </c>
      <c r="P15" s="2">
        <v>0</v>
      </c>
    </row>
    <row r="16" spans="1:16" x14ac:dyDescent="0.35">
      <c r="A16" s="2" t="s">
        <v>195</v>
      </c>
      <c r="B16" s="2" t="s">
        <v>60</v>
      </c>
      <c r="C16" s="2" t="s">
        <v>27</v>
      </c>
      <c r="D16" s="24">
        <v>40.299999999999997</v>
      </c>
      <c r="E16" s="25">
        <v>0</v>
      </c>
      <c r="F16" s="2">
        <v>21.6</v>
      </c>
      <c r="G16" s="28"/>
      <c r="H16" s="43">
        <v>12020</v>
      </c>
      <c r="I16" s="26" t="s">
        <v>99</v>
      </c>
      <c r="J16" s="2" t="s">
        <v>94</v>
      </c>
      <c r="K16" s="2" t="s">
        <v>101</v>
      </c>
      <c r="L16" s="2">
        <v>2021</v>
      </c>
      <c r="M16" s="2" t="s">
        <v>104</v>
      </c>
      <c r="N16" s="27">
        <v>0</v>
      </c>
      <c r="O16" s="27">
        <v>0</v>
      </c>
      <c r="P16" s="2">
        <v>2</v>
      </c>
    </row>
    <row r="17" spans="1:16" x14ac:dyDescent="0.35">
      <c r="A17" s="2" t="s">
        <v>185</v>
      </c>
      <c r="B17" s="2" t="s">
        <v>84</v>
      </c>
      <c r="C17" s="2" t="s">
        <v>26</v>
      </c>
      <c r="D17" s="24">
        <v>22.9</v>
      </c>
      <c r="E17" s="25">
        <v>22.9</v>
      </c>
      <c r="F17" s="2">
        <v>0</v>
      </c>
      <c r="G17" s="28">
        <v>85</v>
      </c>
      <c r="H17" s="43">
        <v>11963</v>
      </c>
      <c r="I17" s="26">
        <v>42984</v>
      </c>
      <c r="J17" s="2" t="str">
        <f>IFERROR(VLOOKUP(B17,'Key Dates (Operational Metros)'!A:D,4,0),"")</f>
        <v>Uttar Pradesh Metro Rail Corporation</v>
      </c>
      <c r="K17" s="2" t="s">
        <v>101</v>
      </c>
      <c r="L17" s="2">
        <v>2017</v>
      </c>
      <c r="M17" s="2" t="s">
        <v>0</v>
      </c>
      <c r="N17" s="27">
        <v>1</v>
      </c>
      <c r="O17" s="27">
        <v>1</v>
      </c>
      <c r="P17" s="2">
        <v>0</v>
      </c>
    </row>
    <row r="18" spans="1:16" x14ac:dyDescent="0.35">
      <c r="A18" s="2" t="s">
        <v>144</v>
      </c>
      <c r="B18" s="2" t="s">
        <v>16</v>
      </c>
      <c r="C18" s="2" t="s">
        <v>38</v>
      </c>
      <c r="D18" s="24">
        <v>530.17999999999995</v>
      </c>
      <c r="E18" s="25">
        <v>348.12</v>
      </c>
      <c r="F18" s="2">
        <v>66.191999999999993</v>
      </c>
      <c r="G18" s="28">
        <v>57.3</v>
      </c>
      <c r="H18" s="43">
        <v>11727</v>
      </c>
      <c r="I18" s="26">
        <v>37614</v>
      </c>
      <c r="J18" s="2" t="str">
        <f>IFERROR(VLOOKUP(B18,'Key Dates (Operational Metros)'!A:D,4,0),"")</f>
        <v>Delhi Metro Rail Corporation</v>
      </c>
      <c r="K18" s="2" t="s">
        <v>101</v>
      </c>
      <c r="L18" s="2">
        <v>2022</v>
      </c>
      <c r="M18" s="2" t="s">
        <v>0</v>
      </c>
      <c r="N18" s="27">
        <v>9</v>
      </c>
      <c r="O18" s="27">
        <v>0</v>
      </c>
      <c r="P18" s="29">
        <v>1</v>
      </c>
    </row>
    <row r="19" spans="1:16" x14ac:dyDescent="0.35">
      <c r="A19" s="2" t="s">
        <v>187</v>
      </c>
      <c r="B19" s="2" t="s">
        <v>51</v>
      </c>
      <c r="C19" s="2" t="s">
        <v>52</v>
      </c>
      <c r="D19" s="24">
        <v>35</v>
      </c>
      <c r="E19" s="25">
        <v>0</v>
      </c>
      <c r="F19" s="2">
        <v>20</v>
      </c>
      <c r="G19" s="28">
        <v>15</v>
      </c>
      <c r="H19" s="43">
        <v>11544</v>
      </c>
      <c r="I19" s="26" t="s">
        <v>99</v>
      </c>
      <c r="J19" s="2" t="s">
        <v>113</v>
      </c>
      <c r="K19" s="2" t="s">
        <v>101</v>
      </c>
      <c r="L19" s="2">
        <v>2025</v>
      </c>
      <c r="M19" s="2" t="s">
        <v>104</v>
      </c>
      <c r="N19" s="27">
        <v>0</v>
      </c>
      <c r="O19" s="27">
        <v>1</v>
      </c>
      <c r="P19" s="2">
        <v>1</v>
      </c>
    </row>
    <row r="20" spans="1:16" x14ac:dyDescent="0.35">
      <c r="A20" s="2" t="s">
        <v>191</v>
      </c>
      <c r="B20" s="2" t="s">
        <v>89</v>
      </c>
      <c r="C20" s="2" t="s">
        <v>56</v>
      </c>
      <c r="D20" s="24">
        <v>44.7</v>
      </c>
      <c r="E20" s="25">
        <v>29.7</v>
      </c>
      <c r="F20" s="2">
        <v>0</v>
      </c>
      <c r="G20" s="28">
        <v>70</v>
      </c>
      <c r="H20" s="43">
        <v>11185</v>
      </c>
      <c r="I20" s="26">
        <v>43490</v>
      </c>
      <c r="J20" s="2" t="str">
        <f>IFERROR(VLOOKUP(B20,'Key Dates (Operational Metros)'!A:D,4,0),"")</f>
        <v>Noida Metro Rail Corporation</v>
      </c>
      <c r="K20" s="2" t="s">
        <v>101</v>
      </c>
      <c r="L20" s="2">
        <v>2019</v>
      </c>
      <c r="M20" s="2" t="s">
        <v>0</v>
      </c>
      <c r="N20" s="27">
        <v>1</v>
      </c>
      <c r="O20" s="27">
        <v>2</v>
      </c>
      <c r="P20" s="2">
        <v>0</v>
      </c>
    </row>
    <row r="21" spans="1:16" x14ac:dyDescent="0.35">
      <c r="A21" s="2" t="s">
        <v>181</v>
      </c>
      <c r="B21" s="2" t="s">
        <v>97</v>
      </c>
      <c r="C21" s="2" t="s">
        <v>26</v>
      </c>
      <c r="D21" s="24">
        <v>32.4</v>
      </c>
      <c r="E21" s="25">
        <v>8.98</v>
      </c>
      <c r="F21" s="2">
        <v>15.08</v>
      </c>
      <c r="G21" s="28">
        <v>8.6</v>
      </c>
      <c r="H21" s="43">
        <v>11076</v>
      </c>
      <c r="I21" s="26">
        <v>44558</v>
      </c>
      <c r="J21" s="2" t="str">
        <f>IFERROR(VLOOKUP(B21,'Key Dates (Operational Metros)'!A:D,4,0),"")</f>
        <v>Uttar Pradesh Metro Rail Corporation</v>
      </c>
      <c r="K21" s="2" t="s">
        <v>101</v>
      </c>
      <c r="L21" s="2">
        <v>2021</v>
      </c>
      <c r="M21" s="2" t="s">
        <v>0</v>
      </c>
      <c r="N21" s="27">
        <v>1</v>
      </c>
      <c r="O21" s="27">
        <v>1</v>
      </c>
      <c r="P21" s="2">
        <v>0</v>
      </c>
    </row>
    <row r="22" spans="1:16" x14ac:dyDescent="0.35">
      <c r="A22" s="2" t="s">
        <v>172</v>
      </c>
      <c r="B22" s="2" t="s">
        <v>33</v>
      </c>
      <c r="C22" s="2" t="s">
        <v>34</v>
      </c>
      <c r="D22" s="24">
        <v>77</v>
      </c>
      <c r="E22" s="25">
        <v>0</v>
      </c>
      <c r="F22" s="2">
        <v>0</v>
      </c>
      <c r="G22" s="28"/>
      <c r="H22" s="43">
        <v>10570</v>
      </c>
      <c r="I22" s="26" t="s">
        <v>99</v>
      </c>
      <c r="J22" s="2" t="s">
        <v>107</v>
      </c>
      <c r="K22" s="2" t="s">
        <v>101</v>
      </c>
      <c r="L22" s="2">
        <v>2037</v>
      </c>
      <c r="M22" s="2" t="s">
        <v>127</v>
      </c>
      <c r="N22" s="27">
        <v>0</v>
      </c>
      <c r="O22" s="27">
        <v>3</v>
      </c>
      <c r="P22" s="2">
        <v>0</v>
      </c>
    </row>
    <row r="23" spans="1:16" x14ac:dyDescent="0.35">
      <c r="A23" s="2" t="s">
        <v>173</v>
      </c>
      <c r="B23" s="2" t="s">
        <v>36</v>
      </c>
      <c r="C23" s="2" t="s">
        <v>37</v>
      </c>
      <c r="D23" s="24">
        <v>147</v>
      </c>
      <c r="E23" s="25">
        <v>0</v>
      </c>
      <c r="F23" s="2">
        <v>0</v>
      </c>
      <c r="G23" s="28"/>
      <c r="H23" s="43">
        <v>9424</v>
      </c>
      <c r="I23" s="26" t="s">
        <v>99</v>
      </c>
      <c r="J23" s="2" t="s">
        <v>108</v>
      </c>
      <c r="K23" s="2" t="s">
        <v>101</v>
      </c>
      <c r="L23" s="2">
        <v>2027</v>
      </c>
      <c r="M23" s="2" t="s">
        <v>127</v>
      </c>
      <c r="N23" s="27">
        <v>0</v>
      </c>
      <c r="O23" s="27">
        <v>2</v>
      </c>
      <c r="P23" s="2">
        <v>0</v>
      </c>
    </row>
    <row r="24" spans="1:16" x14ac:dyDescent="0.35">
      <c r="A24" s="2" t="s">
        <v>188</v>
      </c>
      <c r="B24" s="2" t="s">
        <v>53</v>
      </c>
      <c r="C24" s="2" t="s">
        <v>52</v>
      </c>
      <c r="D24" s="24">
        <v>26.3</v>
      </c>
      <c r="E24" s="25">
        <v>0</v>
      </c>
      <c r="F24" s="2">
        <v>11.1</v>
      </c>
      <c r="G24" s="28">
        <v>95.3</v>
      </c>
      <c r="H24" s="43">
        <v>8904</v>
      </c>
      <c r="I24" s="26" t="s">
        <v>99</v>
      </c>
      <c r="J24" s="2" t="s">
        <v>115</v>
      </c>
      <c r="K24" s="2" t="s">
        <v>101</v>
      </c>
      <c r="L24" s="2">
        <v>2020</v>
      </c>
      <c r="M24" s="2" t="s">
        <v>104</v>
      </c>
      <c r="N24" s="27">
        <v>0</v>
      </c>
      <c r="O24" s="27">
        <v>0</v>
      </c>
      <c r="P24" s="2">
        <v>1</v>
      </c>
    </row>
    <row r="25" spans="1:16" x14ac:dyDescent="0.35">
      <c r="A25" s="2" t="s">
        <v>176</v>
      </c>
      <c r="B25" s="2" t="s">
        <v>73</v>
      </c>
      <c r="C25" s="2" t="s">
        <v>41</v>
      </c>
      <c r="D25" s="24">
        <v>43.1</v>
      </c>
      <c r="E25" s="25">
        <v>12.1</v>
      </c>
      <c r="F25" s="2">
        <v>0</v>
      </c>
      <c r="G25" s="28">
        <v>200</v>
      </c>
      <c r="H25" s="43">
        <v>8736</v>
      </c>
      <c r="I25" s="26">
        <v>41592</v>
      </c>
      <c r="J25" s="2" t="str">
        <f>IFERROR(VLOOKUP(B25,'Key Dates (Operational Metros)'!A:D,4,0),"")</f>
        <v>Delhi Metro Rail Corporation</v>
      </c>
      <c r="K25" s="2" t="s">
        <v>101</v>
      </c>
      <c r="L25" s="2">
        <v>2013</v>
      </c>
      <c r="M25" s="2" t="s">
        <v>0</v>
      </c>
      <c r="N25" s="27">
        <v>1</v>
      </c>
      <c r="O25" s="27">
        <v>1</v>
      </c>
      <c r="P25" s="2">
        <v>0</v>
      </c>
    </row>
    <row r="26" spans="1:16" x14ac:dyDescent="0.35">
      <c r="A26" s="2" t="s">
        <v>186</v>
      </c>
      <c r="B26" s="2" t="s">
        <v>50</v>
      </c>
      <c r="C26" s="2" t="s">
        <v>35</v>
      </c>
      <c r="D26" s="24">
        <v>31</v>
      </c>
      <c r="E26" s="25">
        <v>0</v>
      </c>
      <c r="F26" s="2">
        <v>0</v>
      </c>
      <c r="G26" s="28"/>
      <c r="H26" s="43">
        <v>8500</v>
      </c>
      <c r="I26" s="26" t="s">
        <v>99</v>
      </c>
      <c r="J26" s="2" t="s">
        <v>81</v>
      </c>
      <c r="K26" s="2" t="s">
        <v>101</v>
      </c>
      <c r="L26" s="2">
        <v>2027</v>
      </c>
      <c r="M26" s="2" t="s">
        <v>128</v>
      </c>
      <c r="N26" s="27">
        <v>0</v>
      </c>
      <c r="O26" s="27">
        <v>1</v>
      </c>
      <c r="P26" s="2">
        <v>0</v>
      </c>
    </row>
    <row r="27" spans="1:16" x14ac:dyDescent="0.35">
      <c r="A27" s="2" t="s">
        <v>179</v>
      </c>
      <c r="B27" s="2" t="s">
        <v>78</v>
      </c>
      <c r="C27" s="2" t="s">
        <v>44</v>
      </c>
      <c r="D27" s="24">
        <v>35.5</v>
      </c>
      <c r="E27" s="25">
        <v>12</v>
      </c>
      <c r="F27" s="2">
        <v>0</v>
      </c>
      <c r="G27" s="28">
        <v>27.71</v>
      </c>
      <c r="H27" s="43">
        <v>7695</v>
      </c>
      <c r="I27" s="26">
        <v>42158</v>
      </c>
      <c r="J27" s="2" t="str">
        <f>IFERROR(VLOOKUP(B27,'Key Dates (Operational Metros)'!A:D,4,0),"")</f>
        <v>Jaipur Metro Rail Corporation</v>
      </c>
      <c r="K27" s="2" t="s">
        <v>101</v>
      </c>
      <c r="L27" s="2">
        <v>2015</v>
      </c>
      <c r="M27" s="2" t="s">
        <v>0</v>
      </c>
      <c r="N27" s="27">
        <v>1</v>
      </c>
      <c r="O27" s="27">
        <v>1</v>
      </c>
      <c r="P27" s="2">
        <v>0</v>
      </c>
    </row>
    <row r="28" spans="1:16" x14ac:dyDescent="0.35">
      <c r="A28" s="2" t="s">
        <v>178</v>
      </c>
      <c r="B28" s="2" t="s">
        <v>43</v>
      </c>
      <c r="C28" s="2" t="s">
        <v>30</v>
      </c>
      <c r="D28" s="24">
        <v>33.5</v>
      </c>
      <c r="E28" s="25">
        <v>0</v>
      </c>
      <c r="F28" s="2">
        <v>17.2</v>
      </c>
      <c r="G28" s="28">
        <v>57.18</v>
      </c>
      <c r="H28" s="43">
        <v>7500</v>
      </c>
      <c r="I28" s="26" t="s">
        <v>99</v>
      </c>
      <c r="J28" s="2" t="s">
        <v>105</v>
      </c>
      <c r="K28" s="2" t="s">
        <v>101</v>
      </c>
      <c r="L28" s="2">
        <v>2024</v>
      </c>
      <c r="M28" s="2" t="s">
        <v>104</v>
      </c>
      <c r="N28" s="27">
        <v>0</v>
      </c>
      <c r="O28" s="27">
        <v>4</v>
      </c>
      <c r="P28" s="2">
        <v>1</v>
      </c>
    </row>
    <row r="29" spans="1:16" x14ac:dyDescent="0.35">
      <c r="A29" s="2" t="s">
        <v>182</v>
      </c>
      <c r="B29" s="2" t="s">
        <v>82</v>
      </c>
      <c r="C29" s="2" t="s">
        <v>47</v>
      </c>
      <c r="D29" s="24">
        <v>39.1</v>
      </c>
      <c r="E29" s="25">
        <v>27.4</v>
      </c>
      <c r="F29" s="2">
        <v>1.1599999999999999</v>
      </c>
      <c r="G29" s="28">
        <v>0</v>
      </c>
      <c r="H29" s="43">
        <v>7138</v>
      </c>
      <c r="I29" s="26">
        <v>42905</v>
      </c>
      <c r="J29" s="2" t="str">
        <f>IFERROR(VLOOKUP(B29,'Key Dates (Operational Metros)'!A:D,4,0),"")</f>
        <v>Kochi Metro Rail Ltd</v>
      </c>
      <c r="K29" s="2" t="s">
        <v>101</v>
      </c>
      <c r="L29" s="2">
        <v>2017</v>
      </c>
      <c r="M29" s="2" t="s">
        <v>0</v>
      </c>
      <c r="N29" s="27">
        <v>1</v>
      </c>
      <c r="O29" s="27">
        <v>1</v>
      </c>
      <c r="P29" s="2">
        <v>0</v>
      </c>
    </row>
    <row r="30" spans="1:16" x14ac:dyDescent="0.35">
      <c r="A30" s="2" t="s">
        <v>174</v>
      </c>
      <c r="B30" s="2" t="s">
        <v>39</v>
      </c>
      <c r="C30" s="2" t="s">
        <v>27</v>
      </c>
      <c r="D30" s="24">
        <v>100</v>
      </c>
      <c r="E30" s="25">
        <v>0</v>
      </c>
      <c r="F30" s="2">
        <v>0</v>
      </c>
      <c r="G30" s="28"/>
      <c r="H30" s="43">
        <v>7000</v>
      </c>
      <c r="I30" s="26" t="s">
        <v>99</v>
      </c>
      <c r="J30" s="2" t="s">
        <v>94</v>
      </c>
      <c r="K30" s="2" t="s">
        <v>101</v>
      </c>
      <c r="L30" s="2">
        <v>2025</v>
      </c>
      <c r="M30" s="2" t="s">
        <v>104</v>
      </c>
      <c r="N30" s="27">
        <v>0</v>
      </c>
      <c r="O30" s="27">
        <v>4</v>
      </c>
      <c r="P30" s="2">
        <v>0</v>
      </c>
    </row>
    <row r="31" spans="1:16" x14ac:dyDescent="0.35">
      <c r="A31" s="2" t="s">
        <v>170</v>
      </c>
      <c r="B31" s="2" t="s">
        <v>29</v>
      </c>
      <c r="C31" s="2" t="s">
        <v>30</v>
      </c>
      <c r="D31" s="24">
        <v>105</v>
      </c>
      <c r="E31" s="25">
        <v>0</v>
      </c>
      <c r="F31" s="2">
        <v>6.2</v>
      </c>
      <c r="G31" s="28">
        <v>77.13</v>
      </c>
      <c r="H31" s="43">
        <v>6941</v>
      </c>
      <c r="I31" s="26" t="s">
        <v>99</v>
      </c>
      <c r="J31" s="2" t="s">
        <v>105</v>
      </c>
      <c r="K31" s="2" t="s">
        <v>101</v>
      </c>
      <c r="L31" s="2">
        <v>2027</v>
      </c>
      <c r="M31" s="2" t="s">
        <v>104</v>
      </c>
      <c r="N31" s="27">
        <v>0</v>
      </c>
      <c r="O31" s="27">
        <v>5</v>
      </c>
      <c r="P31" s="2">
        <v>1</v>
      </c>
    </row>
    <row r="32" spans="1:16" x14ac:dyDescent="0.35">
      <c r="A32" s="2" t="s">
        <v>194</v>
      </c>
      <c r="B32" s="2" t="s">
        <v>59</v>
      </c>
      <c r="C32" s="2" t="s">
        <v>46</v>
      </c>
      <c r="D32" s="24">
        <v>25</v>
      </c>
      <c r="E32" s="25">
        <v>0</v>
      </c>
      <c r="F32" s="2">
        <v>0</v>
      </c>
      <c r="G32" s="28"/>
      <c r="H32" s="43">
        <v>5734</v>
      </c>
      <c r="I32" s="26" t="s">
        <v>99</v>
      </c>
      <c r="J32" s="2" t="s">
        <v>109</v>
      </c>
      <c r="K32" s="2" t="s">
        <v>110</v>
      </c>
      <c r="L32" s="2">
        <v>2025</v>
      </c>
      <c r="M32" s="2" t="s">
        <v>139</v>
      </c>
      <c r="N32" s="27">
        <v>0</v>
      </c>
      <c r="O32" s="27">
        <v>3</v>
      </c>
      <c r="P32" s="2">
        <v>0</v>
      </c>
    </row>
    <row r="33" spans="1:16" x14ac:dyDescent="0.35">
      <c r="A33" s="2" t="s">
        <v>171</v>
      </c>
      <c r="B33" s="2" t="s">
        <v>31</v>
      </c>
      <c r="C33" s="2" t="s">
        <v>32</v>
      </c>
      <c r="D33" s="24">
        <v>26</v>
      </c>
      <c r="E33" s="25">
        <v>0</v>
      </c>
      <c r="F33" s="2">
        <v>0</v>
      </c>
      <c r="G33" s="28"/>
      <c r="H33" s="43">
        <v>5000</v>
      </c>
      <c r="I33" s="26" t="s">
        <v>99</v>
      </c>
      <c r="J33" s="2" t="s">
        <v>106</v>
      </c>
      <c r="K33" s="2" t="s">
        <v>101</v>
      </c>
      <c r="L33" s="2">
        <v>2023</v>
      </c>
      <c r="M33" s="2" t="s">
        <v>128</v>
      </c>
      <c r="N33" s="27">
        <v>0</v>
      </c>
      <c r="O33" s="27">
        <v>1</v>
      </c>
      <c r="P33" s="2">
        <v>0</v>
      </c>
    </row>
    <row r="34" spans="1:16" x14ac:dyDescent="0.35">
      <c r="A34" s="2" t="s">
        <v>180</v>
      </c>
      <c r="B34" s="2" t="s">
        <v>45</v>
      </c>
      <c r="C34" s="2" t="s">
        <v>46</v>
      </c>
      <c r="D34" s="24">
        <v>23</v>
      </c>
      <c r="E34" s="25">
        <v>0</v>
      </c>
      <c r="F34" s="2">
        <v>0</v>
      </c>
      <c r="G34" s="28"/>
      <c r="H34" s="43">
        <v>4825</v>
      </c>
      <c r="I34" s="26" t="s">
        <v>99</v>
      </c>
      <c r="J34" s="2" t="s">
        <v>109</v>
      </c>
      <c r="K34" s="2" t="s">
        <v>110</v>
      </c>
      <c r="L34" s="2">
        <v>2024</v>
      </c>
      <c r="M34" s="2" t="s">
        <v>139</v>
      </c>
      <c r="N34" s="27">
        <v>0</v>
      </c>
      <c r="O34" s="27">
        <v>2</v>
      </c>
      <c r="P34" s="2">
        <v>0</v>
      </c>
    </row>
    <row r="35" spans="1:16" x14ac:dyDescent="0.35">
      <c r="A35" s="2" t="s">
        <v>175</v>
      </c>
      <c r="B35" s="2" t="s">
        <v>40</v>
      </c>
      <c r="C35" s="2" t="s">
        <v>26</v>
      </c>
      <c r="D35" s="24">
        <v>27.4</v>
      </c>
      <c r="E35" s="25">
        <v>0</v>
      </c>
      <c r="F35" s="2">
        <v>0</v>
      </c>
      <c r="G35" s="28"/>
      <c r="H35" s="43">
        <v>4672</v>
      </c>
      <c r="I35" s="26" t="s">
        <v>99</v>
      </c>
      <c r="J35" s="2" t="s">
        <v>85</v>
      </c>
      <c r="K35" s="2" t="s">
        <v>101</v>
      </c>
      <c r="L35" s="2">
        <v>2024</v>
      </c>
      <c r="M35" s="2" t="s">
        <v>104</v>
      </c>
      <c r="N35" s="27">
        <v>0</v>
      </c>
      <c r="O35" s="27">
        <v>2</v>
      </c>
      <c r="P35" s="2">
        <v>0</v>
      </c>
    </row>
    <row r="36" spans="1:16" x14ac:dyDescent="0.35">
      <c r="A36" s="2" t="s">
        <v>62</v>
      </c>
      <c r="B36" s="2" t="s">
        <v>62</v>
      </c>
      <c r="C36" s="2" t="s">
        <v>47</v>
      </c>
      <c r="D36" s="24">
        <v>21.8</v>
      </c>
      <c r="E36" s="25">
        <v>0</v>
      </c>
      <c r="F36" s="2">
        <v>0</v>
      </c>
      <c r="G36" s="28"/>
      <c r="H36" s="43">
        <v>4219</v>
      </c>
      <c r="I36" s="26" t="s">
        <v>99</v>
      </c>
      <c r="J36" s="2" t="s">
        <v>112</v>
      </c>
      <c r="K36" s="2" t="s">
        <v>110</v>
      </c>
      <c r="L36" s="2">
        <v>2026</v>
      </c>
      <c r="M36" s="2" t="s">
        <v>139</v>
      </c>
      <c r="N36" s="27">
        <v>0</v>
      </c>
      <c r="O36" s="27">
        <v>1</v>
      </c>
      <c r="P36" s="2">
        <v>0</v>
      </c>
    </row>
    <row r="37" spans="1:16" x14ac:dyDescent="0.35">
      <c r="A37" s="2" t="s">
        <v>145</v>
      </c>
      <c r="B37" s="2" t="s">
        <v>24</v>
      </c>
      <c r="C37" s="2" t="s">
        <v>52</v>
      </c>
      <c r="D37" s="24">
        <v>19.5</v>
      </c>
      <c r="E37" s="25">
        <v>19.5</v>
      </c>
      <c r="F37" s="2">
        <v>0</v>
      </c>
      <c r="G37" s="28"/>
      <c r="H37" s="43">
        <v>3000</v>
      </c>
      <c r="I37" s="26">
        <v>41672</v>
      </c>
      <c r="J37" s="2" t="s">
        <v>114</v>
      </c>
      <c r="K37" s="2" t="s">
        <v>110</v>
      </c>
      <c r="L37" s="2">
        <v>2014</v>
      </c>
      <c r="M37" s="2" t="s">
        <v>0</v>
      </c>
      <c r="N37" s="27">
        <v>1</v>
      </c>
      <c r="O37" s="27">
        <v>0</v>
      </c>
      <c r="P37" s="2">
        <v>0</v>
      </c>
    </row>
    <row r="38" spans="1:16" x14ac:dyDescent="0.35">
      <c r="A38" s="2" t="s">
        <v>184</v>
      </c>
      <c r="B38" s="2" t="s">
        <v>49</v>
      </c>
      <c r="C38" s="2" t="s">
        <v>47</v>
      </c>
      <c r="D38" s="24">
        <v>13.3</v>
      </c>
      <c r="E38" s="25">
        <v>0</v>
      </c>
      <c r="F38" s="2">
        <v>0</v>
      </c>
      <c r="G38" s="28"/>
      <c r="H38" s="43">
        <v>2773</v>
      </c>
      <c r="I38" s="26" t="s">
        <v>99</v>
      </c>
      <c r="J38" s="2" t="s">
        <v>112</v>
      </c>
      <c r="K38" s="2" t="s">
        <v>110</v>
      </c>
      <c r="L38" s="2">
        <v>2026</v>
      </c>
      <c r="M38" s="28" t="s">
        <v>139</v>
      </c>
      <c r="N38" s="27">
        <v>0</v>
      </c>
      <c r="O38" s="27">
        <v>1</v>
      </c>
      <c r="P38" s="2">
        <v>0</v>
      </c>
    </row>
    <row r="39" spans="1:16" x14ac:dyDescent="0.35">
      <c r="A39" s="2" t="s">
        <v>189</v>
      </c>
      <c r="B39" s="2" t="s">
        <v>54</v>
      </c>
      <c r="C39" s="2" t="s">
        <v>52</v>
      </c>
      <c r="D39" s="24">
        <v>32</v>
      </c>
      <c r="E39" s="25">
        <v>0</v>
      </c>
      <c r="F39" s="2">
        <v>0</v>
      </c>
      <c r="G39" s="28"/>
      <c r="H39" s="43">
        <v>2001</v>
      </c>
      <c r="I39" s="26" t="s">
        <v>99</v>
      </c>
      <c r="J39" s="2" t="s">
        <v>96</v>
      </c>
      <c r="K39" s="2" t="s">
        <v>101</v>
      </c>
      <c r="L39" s="2">
        <v>2025</v>
      </c>
      <c r="M39" s="28" t="s">
        <v>127</v>
      </c>
      <c r="N39" s="27">
        <v>0</v>
      </c>
      <c r="O39" s="27">
        <v>1</v>
      </c>
      <c r="P39" s="2">
        <v>0</v>
      </c>
    </row>
    <row r="40" spans="1:16" x14ac:dyDescent="0.35">
      <c r="A40" s="2" t="s">
        <v>200</v>
      </c>
      <c r="B40" s="2" t="s">
        <v>67</v>
      </c>
      <c r="C40" s="2" t="s">
        <v>42</v>
      </c>
      <c r="D40" s="24">
        <v>15</v>
      </c>
      <c r="E40" s="25">
        <v>0</v>
      </c>
      <c r="F40" s="2">
        <v>0</v>
      </c>
      <c r="G40" s="28"/>
      <c r="H40" s="43">
        <v>1341</v>
      </c>
      <c r="I40" s="26" t="s">
        <v>99</v>
      </c>
      <c r="J40" s="2" t="s">
        <v>119</v>
      </c>
      <c r="K40" s="2" t="s">
        <v>110</v>
      </c>
      <c r="L40" s="2">
        <v>2025</v>
      </c>
      <c r="M40" s="28" t="s">
        <v>104</v>
      </c>
      <c r="N40" s="27">
        <v>0</v>
      </c>
      <c r="O40" s="27">
        <v>0</v>
      </c>
      <c r="P40" s="2">
        <v>1</v>
      </c>
    </row>
    <row r="41" spans="1:16" x14ac:dyDescent="0.35">
      <c r="A41" s="2" t="s">
        <v>190</v>
      </c>
      <c r="B41" s="2" t="s">
        <v>55</v>
      </c>
      <c r="C41" s="2" t="s">
        <v>52</v>
      </c>
      <c r="D41" s="24">
        <v>268.60000000000002</v>
      </c>
      <c r="E41" s="25">
        <v>0</v>
      </c>
      <c r="F41" s="2">
        <v>0</v>
      </c>
      <c r="G41" s="28"/>
      <c r="H41" s="43">
        <v>334</v>
      </c>
      <c r="I41" s="26" t="s">
        <v>99</v>
      </c>
      <c r="J41" s="2" t="s">
        <v>96</v>
      </c>
      <c r="K41" s="2" t="s">
        <v>101</v>
      </c>
      <c r="L41" s="2">
        <v>2022</v>
      </c>
      <c r="M41" s="2" t="s">
        <v>139</v>
      </c>
      <c r="N41" s="27">
        <v>0</v>
      </c>
      <c r="O41" s="27">
        <v>4</v>
      </c>
      <c r="P41" s="2">
        <v>0</v>
      </c>
    </row>
  </sheetData>
  <autoFilter ref="A1:P41" xr:uid="{5D559666-5554-4355-9A91-957EEE58484C}">
    <sortState xmlns:xlrd2="http://schemas.microsoft.com/office/spreadsheetml/2017/richdata2" ref="A2:P41">
      <sortCondition descending="1" ref="H1:H4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A6B2-0710-45E7-BA54-DA0FE80F8A17}">
  <dimension ref="A2:AK17"/>
  <sheetViews>
    <sheetView topLeftCell="R1" zoomScale="80" zoomScaleNormal="80" workbookViewId="0">
      <selection activeCell="AK18" sqref="AK18"/>
    </sheetView>
  </sheetViews>
  <sheetFormatPr defaultRowHeight="14.5" x14ac:dyDescent="0.35"/>
  <cols>
    <col min="1" max="1" width="9.6328125" bestFit="1" customWidth="1"/>
    <col min="11" max="11" width="16" customWidth="1"/>
    <col min="25" max="25" width="11.453125" style="17" customWidth="1"/>
    <col min="27" max="27" width="14.453125" customWidth="1"/>
    <col min="28" max="28" width="15.36328125" customWidth="1"/>
    <col min="29" max="29" width="13.54296875" customWidth="1"/>
    <col min="30" max="30" width="10.6328125" customWidth="1"/>
    <col min="31" max="31" width="13.26953125" customWidth="1"/>
    <col min="32" max="32" width="12" bestFit="1" customWidth="1"/>
  </cols>
  <sheetData>
    <row r="2" spans="1:37" ht="58" x14ac:dyDescent="0.35">
      <c r="A2" s="5" t="s">
        <v>140</v>
      </c>
      <c r="B2" s="38" t="s">
        <v>141</v>
      </c>
      <c r="C2" s="39"/>
      <c r="D2" s="39"/>
      <c r="E2" s="39"/>
      <c r="F2" s="39"/>
      <c r="G2" s="40"/>
      <c r="H2" s="38" t="s">
        <v>142</v>
      </c>
      <c r="I2" s="39"/>
      <c r="J2" s="39"/>
      <c r="K2" s="6" t="s">
        <v>143</v>
      </c>
      <c r="L2" s="41" t="s">
        <v>148</v>
      </c>
      <c r="M2" s="42"/>
      <c r="N2" s="42"/>
      <c r="O2" s="10" t="s">
        <v>149</v>
      </c>
      <c r="P2" s="37" t="s">
        <v>151</v>
      </c>
      <c r="Q2" s="37"/>
      <c r="R2" s="37"/>
      <c r="S2" s="37" t="s">
        <v>152</v>
      </c>
      <c r="T2" s="37"/>
      <c r="U2" s="37"/>
      <c r="V2" s="37" t="s">
        <v>153</v>
      </c>
      <c r="W2" s="37"/>
      <c r="X2" s="37"/>
      <c r="Y2" s="18" t="s">
        <v>161</v>
      </c>
      <c r="Z2" s="18" t="s">
        <v>162</v>
      </c>
      <c r="AA2" s="8" t="s">
        <v>163</v>
      </c>
      <c r="AB2" s="8" t="s">
        <v>164</v>
      </c>
      <c r="AC2" s="8" t="s">
        <v>165</v>
      </c>
      <c r="AD2" s="8" t="s">
        <v>166</v>
      </c>
      <c r="AE2" s="8" t="s">
        <v>167</v>
      </c>
      <c r="AF2" s="11" t="s">
        <v>154</v>
      </c>
      <c r="AG2" s="11" t="s">
        <v>155</v>
      </c>
      <c r="AH2" s="11" t="s">
        <v>156</v>
      </c>
      <c r="AI2" s="11" t="s">
        <v>157</v>
      </c>
      <c r="AJ2" s="11" t="s">
        <v>158</v>
      </c>
      <c r="AK2" s="11" t="s">
        <v>159</v>
      </c>
    </row>
    <row r="3" spans="1:37" x14ac:dyDescent="0.35">
      <c r="A3" s="5"/>
      <c r="B3" s="3">
        <v>2018</v>
      </c>
      <c r="C3" s="3">
        <v>2019</v>
      </c>
      <c r="D3" s="3">
        <v>2020</v>
      </c>
      <c r="E3" s="3">
        <v>2021</v>
      </c>
      <c r="F3" s="3">
        <v>2022</v>
      </c>
      <c r="G3" s="3">
        <v>2023</v>
      </c>
      <c r="H3" s="3">
        <v>2018</v>
      </c>
      <c r="I3" s="3">
        <v>2019</v>
      </c>
      <c r="J3" s="3">
        <v>2020</v>
      </c>
      <c r="K3" s="3">
        <v>2020</v>
      </c>
      <c r="L3" s="3">
        <v>2018</v>
      </c>
      <c r="M3" s="3">
        <v>2019</v>
      </c>
      <c r="N3" s="3">
        <v>2020</v>
      </c>
      <c r="O3" s="12" t="s">
        <v>150</v>
      </c>
      <c r="P3" s="3">
        <v>2018</v>
      </c>
      <c r="Q3" s="3">
        <v>2019</v>
      </c>
      <c r="R3" s="3">
        <v>2020</v>
      </c>
      <c r="S3" s="3">
        <v>2018</v>
      </c>
      <c r="T3" s="3">
        <v>2019</v>
      </c>
      <c r="U3" s="3">
        <v>2020</v>
      </c>
      <c r="V3" s="3">
        <v>2018</v>
      </c>
      <c r="W3" s="3">
        <v>2019</v>
      </c>
      <c r="X3" s="3">
        <v>2020</v>
      </c>
      <c r="Y3" s="19">
        <v>2020</v>
      </c>
      <c r="Z3" s="3">
        <v>2020</v>
      </c>
      <c r="AA3" s="19">
        <v>2020</v>
      </c>
      <c r="AB3" s="3">
        <v>2020</v>
      </c>
      <c r="AC3" s="19">
        <v>2020</v>
      </c>
      <c r="AD3" s="3">
        <v>2020</v>
      </c>
      <c r="AE3" s="19">
        <v>2020</v>
      </c>
      <c r="AF3" s="3">
        <v>2020</v>
      </c>
      <c r="AG3" s="19">
        <v>2020</v>
      </c>
      <c r="AH3" s="3">
        <v>2020</v>
      </c>
      <c r="AI3" s="19">
        <v>2020</v>
      </c>
      <c r="AJ3" s="3">
        <v>2020</v>
      </c>
      <c r="AK3" s="19">
        <v>2020</v>
      </c>
    </row>
    <row r="4" spans="1:37" x14ac:dyDescent="0.35">
      <c r="A4" s="5" t="s">
        <v>144</v>
      </c>
      <c r="B4" s="2">
        <v>28.5</v>
      </c>
      <c r="C4" s="2">
        <v>29.4</v>
      </c>
      <c r="D4" s="2">
        <v>30.3</v>
      </c>
      <c r="E4" s="2">
        <v>31.1</v>
      </c>
      <c r="F4" s="2">
        <v>31.7</v>
      </c>
      <c r="G4" s="2">
        <v>35</v>
      </c>
      <c r="H4" s="2">
        <v>252</v>
      </c>
      <c r="I4" s="2">
        <v>344</v>
      </c>
      <c r="J4" s="2">
        <v>389</v>
      </c>
      <c r="K4" s="2">
        <v>12.8</v>
      </c>
      <c r="L4" s="7">
        <v>2.54</v>
      </c>
      <c r="M4" s="7">
        <v>4.03</v>
      </c>
      <c r="N4" s="9">
        <v>5.7</v>
      </c>
      <c r="O4" s="13">
        <v>65938</v>
      </c>
      <c r="P4" s="2">
        <v>6.8</v>
      </c>
      <c r="Q4" s="2">
        <v>7</v>
      </c>
      <c r="R4" s="2">
        <v>7.2</v>
      </c>
      <c r="S4" s="2">
        <v>2.5</v>
      </c>
      <c r="T4" s="2">
        <v>4</v>
      </c>
      <c r="U4" s="2">
        <v>5.7</v>
      </c>
      <c r="V4" s="14">
        <v>0.38</v>
      </c>
      <c r="W4" s="14">
        <v>0.57999999999999996</v>
      </c>
      <c r="X4" s="14">
        <v>0.79</v>
      </c>
      <c r="Y4" s="32">
        <v>5951</v>
      </c>
      <c r="Z4" s="33">
        <v>1064</v>
      </c>
      <c r="AA4" s="34">
        <v>4215</v>
      </c>
      <c r="AB4" s="34">
        <v>3426</v>
      </c>
      <c r="AC4" s="34">
        <v>1736</v>
      </c>
      <c r="AD4" s="33">
        <v>-626</v>
      </c>
      <c r="AE4" s="33">
        <v>-541</v>
      </c>
      <c r="AF4" s="2">
        <v>89.1</v>
      </c>
      <c r="AG4" s="16">
        <v>0.25</v>
      </c>
      <c r="AH4" s="2">
        <v>2634</v>
      </c>
      <c r="AI4" s="16">
        <v>0.75</v>
      </c>
      <c r="AJ4" s="4">
        <v>70433</v>
      </c>
      <c r="AK4" s="2">
        <v>181</v>
      </c>
    </row>
    <row r="5" spans="1:37" x14ac:dyDescent="0.35">
      <c r="A5" s="5" t="s">
        <v>145</v>
      </c>
      <c r="B5" s="2">
        <v>20</v>
      </c>
      <c r="C5" s="2">
        <v>20.2</v>
      </c>
      <c r="D5" s="2">
        <v>20.399999999999999</v>
      </c>
      <c r="E5" s="2">
        <v>27.07</v>
      </c>
      <c r="F5" s="2">
        <v>27.12</v>
      </c>
      <c r="G5" s="2">
        <v>23</v>
      </c>
      <c r="H5" s="2">
        <v>11</v>
      </c>
      <c r="I5" s="2">
        <v>11</v>
      </c>
      <c r="J5" s="2">
        <v>11</v>
      </c>
      <c r="K5" s="2">
        <v>0.5</v>
      </c>
      <c r="L5" s="7">
        <v>0.38</v>
      </c>
      <c r="M5" s="7">
        <v>0.34</v>
      </c>
      <c r="N5" s="9">
        <v>0.45</v>
      </c>
      <c r="O5" s="13">
        <v>40650</v>
      </c>
      <c r="P5" s="2">
        <v>0.6</v>
      </c>
      <c r="Q5" s="2">
        <v>0.6</v>
      </c>
      <c r="R5" s="2">
        <v>0.6</v>
      </c>
      <c r="S5" s="2">
        <v>0.4</v>
      </c>
      <c r="T5" s="2">
        <v>0.3</v>
      </c>
      <c r="U5" s="2">
        <v>0.5</v>
      </c>
      <c r="V5" s="14">
        <v>0.68</v>
      </c>
      <c r="W5" s="14">
        <v>0.56999999999999995</v>
      </c>
      <c r="X5" s="14">
        <v>0.74</v>
      </c>
      <c r="Y5" s="35">
        <v>346</v>
      </c>
      <c r="Z5" s="33">
        <v>-10</v>
      </c>
      <c r="AA5" s="34">
        <v>155</v>
      </c>
      <c r="AB5" s="34">
        <v>423</v>
      </c>
      <c r="AC5" s="34">
        <v>191</v>
      </c>
      <c r="AD5" s="33">
        <v>-242</v>
      </c>
      <c r="AE5" s="33">
        <v>-242</v>
      </c>
      <c r="AF5" s="2"/>
      <c r="AG5" s="2"/>
      <c r="AH5" s="2">
        <v>11.1</v>
      </c>
      <c r="AI5" s="16">
        <v>1</v>
      </c>
      <c r="AJ5" s="4">
        <v>4321</v>
      </c>
      <c r="AK5" s="2">
        <v>389</v>
      </c>
    </row>
    <row r="6" spans="1:37" x14ac:dyDescent="0.35">
      <c r="A6" s="5" t="s">
        <v>146</v>
      </c>
      <c r="B6" s="2">
        <v>11.4</v>
      </c>
      <c r="C6" s="2">
        <v>11.9</v>
      </c>
      <c r="D6" s="2">
        <v>12.3</v>
      </c>
      <c r="E6" s="2">
        <v>12.7</v>
      </c>
      <c r="F6" s="2">
        <v>13.2</v>
      </c>
      <c r="G6" s="2">
        <v>13.6</v>
      </c>
      <c r="H6" s="2">
        <v>42</v>
      </c>
      <c r="I6" s="2">
        <v>42</v>
      </c>
      <c r="J6" s="2">
        <v>42</v>
      </c>
      <c r="K6" s="2">
        <v>3.4</v>
      </c>
      <c r="L6" s="7">
        <v>0.31</v>
      </c>
      <c r="M6" s="7">
        <v>0.34</v>
      </c>
      <c r="N6" s="9">
        <v>0.4</v>
      </c>
      <c r="O6" s="13">
        <v>9456</v>
      </c>
      <c r="P6" s="2">
        <v>1.3</v>
      </c>
      <c r="Q6" s="2">
        <v>1.4</v>
      </c>
      <c r="R6" s="2">
        <v>1.5</v>
      </c>
      <c r="S6" s="2">
        <v>0.3</v>
      </c>
      <c r="T6" s="2">
        <v>0.3</v>
      </c>
      <c r="U6" s="2">
        <v>0.4</v>
      </c>
      <c r="V6" s="14">
        <v>0.24</v>
      </c>
      <c r="W6" s="14">
        <v>0.24</v>
      </c>
      <c r="X6" s="14">
        <v>0.27</v>
      </c>
      <c r="Y6" s="35">
        <v>419</v>
      </c>
      <c r="Z6" s="33">
        <v>57</v>
      </c>
      <c r="AA6" s="34">
        <v>360</v>
      </c>
      <c r="AB6" s="34">
        <v>711</v>
      </c>
      <c r="AC6" s="34">
        <v>58</v>
      </c>
      <c r="AD6" s="33">
        <v>-596</v>
      </c>
      <c r="AE6" s="33">
        <v>-599</v>
      </c>
      <c r="AF6" s="2">
        <v>88</v>
      </c>
      <c r="AG6" s="16">
        <v>0.21</v>
      </c>
      <c r="AH6" s="2">
        <v>33.5</v>
      </c>
      <c r="AI6" s="2">
        <v>792</v>
      </c>
      <c r="AJ6" s="4">
        <v>13845</v>
      </c>
      <c r="AK6" s="2">
        <v>327</v>
      </c>
    </row>
    <row r="7" spans="1:37" x14ac:dyDescent="0.35">
      <c r="A7" s="5" t="s">
        <v>147</v>
      </c>
      <c r="B7" s="2">
        <v>10.5</v>
      </c>
      <c r="C7" s="2">
        <v>10.7</v>
      </c>
      <c r="D7" s="2">
        <v>10.97</v>
      </c>
      <c r="E7" s="2">
        <v>11.2</v>
      </c>
      <c r="F7" s="2">
        <v>11.5</v>
      </c>
      <c r="G7" s="2">
        <v>11.9</v>
      </c>
      <c r="H7" s="2">
        <v>34</v>
      </c>
      <c r="I7" s="2">
        <v>45</v>
      </c>
      <c r="J7" s="2">
        <v>45</v>
      </c>
      <c r="K7" s="2">
        <v>4.0999999999999996</v>
      </c>
      <c r="L7" s="7">
        <v>0.02</v>
      </c>
      <c r="M7" s="7">
        <v>0.08</v>
      </c>
      <c r="N7" s="9">
        <v>0.12</v>
      </c>
      <c r="O7" s="13">
        <v>2553</v>
      </c>
      <c r="P7" s="2">
        <v>0.8</v>
      </c>
      <c r="Q7" s="2">
        <v>0.9</v>
      </c>
      <c r="R7" s="2">
        <v>0.9</v>
      </c>
      <c r="S7" s="2">
        <v>0.02</v>
      </c>
      <c r="T7" s="2">
        <v>0.1</v>
      </c>
      <c r="U7" s="2">
        <v>0.1</v>
      </c>
      <c r="V7" s="14">
        <v>0.03</v>
      </c>
      <c r="W7" s="14">
        <v>0.09</v>
      </c>
      <c r="X7" s="14">
        <v>0.13</v>
      </c>
      <c r="Y7" s="35">
        <v>165</v>
      </c>
      <c r="Z7" s="33">
        <v>122</v>
      </c>
      <c r="AA7" s="34">
        <v>197</v>
      </c>
      <c r="AB7" s="34">
        <v>616</v>
      </c>
      <c r="AC7" s="34">
        <v>-32</v>
      </c>
      <c r="AD7" s="33">
        <v>-525</v>
      </c>
      <c r="AE7" s="33">
        <v>-527</v>
      </c>
      <c r="AF7" s="2">
        <v>24.8</v>
      </c>
      <c r="AG7" s="16">
        <v>0.55000000000000004</v>
      </c>
      <c r="AH7" s="2">
        <v>203</v>
      </c>
      <c r="AI7" s="16">
        <v>0.45</v>
      </c>
      <c r="AJ7" s="4">
        <v>11667</v>
      </c>
      <c r="AK7" s="2">
        <v>259</v>
      </c>
    </row>
    <row r="14" spans="1:37" x14ac:dyDescent="0.35">
      <c r="AH14">
        <v>235.58</v>
      </c>
    </row>
    <row r="15" spans="1:37" x14ac:dyDescent="0.35">
      <c r="AH15">
        <v>315.89</v>
      </c>
    </row>
    <row r="16" spans="1:37" x14ac:dyDescent="0.35">
      <c r="AH16">
        <f>AH15-AH14</f>
        <v>80.309999999999974</v>
      </c>
    </row>
    <row r="17" spans="34:34" x14ac:dyDescent="0.35">
      <c r="AH17">
        <f>AH16/AH14</f>
        <v>0.34090330248747758</v>
      </c>
    </row>
  </sheetData>
  <mergeCells count="6">
    <mergeCell ref="V2:X2"/>
    <mergeCell ref="B2:G2"/>
    <mergeCell ref="L2:N2"/>
    <mergeCell ref="P2:R2"/>
    <mergeCell ref="S2:U2"/>
    <mergeCell ref="H2:J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4DD5-63BC-4EA9-B83F-9070F9371E70}">
  <dimension ref="A1:J8"/>
  <sheetViews>
    <sheetView workbookViewId="0">
      <selection activeCell="E14" sqref="E14"/>
    </sheetView>
  </sheetViews>
  <sheetFormatPr defaultRowHeight="14.5" x14ac:dyDescent="0.35"/>
  <cols>
    <col min="1" max="1" width="9.1796875" bestFit="1" customWidth="1"/>
    <col min="2" max="2" width="11.90625" customWidth="1"/>
    <col min="3" max="3" width="13.7265625" customWidth="1"/>
    <col min="4" max="4" width="12.453125" customWidth="1"/>
    <col min="5" max="5" width="13.1796875" customWidth="1"/>
    <col min="6" max="6" width="10.6328125" bestFit="1" customWidth="1"/>
    <col min="7" max="7" width="10.81640625" bestFit="1" customWidth="1"/>
  </cols>
  <sheetData>
    <row r="1" spans="1:10" ht="43.5" x14ac:dyDescent="0.35">
      <c r="A1" s="3" t="s">
        <v>140</v>
      </c>
      <c r="B1" s="6" t="s">
        <v>154</v>
      </c>
      <c r="C1" s="6" t="s">
        <v>155</v>
      </c>
      <c r="D1" s="6" t="s">
        <v>156</v>
      </c>
      <c r="E1" s="6" t="s">
        <v>157</v>
      </c>
      <c r="F1" s="6" t="s">
        <v>158</v>
      </c>
      <c r="G1" s="6" t="s">
        <v>159</v>
      </c>
    </row>
    <row r="2" spans="1:10" x14ac:dyDescent="0.35">
      <c r="A2" s="3" t="s">
        <v>144</v>
      </c>
      <c r="B2" s="2">
        <v>89.1</v>
      </c>
      <c r="C2" s="16">
        <v>0.25</v>
      </c>
      <c r="D2" s="2">
        <v>2634</v>
      </c>
      <c r="E2" s="16">
        <v>0.75</v>
      </c>
      <c r="F2" s="4">
        <v>70433</v>
      </c>
      <c r="G2" s="2">
        <v>181</v>
      </c>
    </row>
    <row r="3" spans="1:10" x14ac:dyDescent="0.35">
      <c r="A3" s="3" t="s">
        <v>145</v>
      </c>
      <c r="B3" s="2">
        <v>33.5</v>
      </c>
      <c r="C3" s="16">
        <v>0.11</v>
      </c>
      <c r="D3" s="2">
        <v>11.1</v>
      </c>
      <c r="E3" s="16">
        <v>1</v>
      </c>
      <c r="F3" s="4">
        <v>4321</v>
      </c>
      <c r="G3" s="2">
        <v>389</v>
      </c>
    </row>
    <row r="4" spans="1:10" x14ac:dyDescent="0.35">
      <c r="A4" s="3" t="s">
        <v>146</v>
      </c>
      <c r="B4" s="2">
        <v>88</v>
      </c>
      <c r="C4" s="16">
        <v>0.21</v>
      </c>
      <c r="D4" s="2">
        <v>33.5</v>
      </c>
      <c r="E4" s="2">
        <v>792</v>
      </c>
      <c r="F4" s="4">
        <v>13845</v>
      </c>
      <c r="G4" s="2">
        <v>327</v>
      </c>
    </row>
    <row r="5" spans="1:10" x14ac:dyDescent="0.35">
      <c r="A5" s="3" t="s">
        <v>147</v>
      </c>
      <c r="B5" s="2">
        <v>24.8</v>
      </c>
      <c r="C5" s="16">
        <v>0.55000000000000004</v>
      </c>
      <c r="D5" s="2">
        <v>203</v>
      </c>
      <c r="E5" s="16">
        <v>0.45</v>
      </c>
      <c r="F5" s="4">
        <v>11667</v>
      </c>
      <c r="G5" s="2">
        <v>259</v>
      </c>
      <c r="J5">
        <v>149.27000000000001</v>
      </c>
    </row>
    <row r="6" spans="1:10" x14ac:dyDescent="0.35">
      <c r="A6" s="3" t="s">
        <v>183</v>
      </c>
      <c r="B6" s="2">
        <v>8.9</v>
      </c>
      <c r="C6" s="16">
        <v>0.06</v>
      </c>
      <c r="J6">
        <v>8.9</v>
      </c>
    </row>
    <row r="7" spans="1:10" x14ac:dyDescent="0.35">
      <c r="J7">
        <f>J5-J6</f>
        <v>140.37</v>
      </c>
    </row>
    <row r="8" spans="1:10" x14ac:dyDescent="0.35">
      <c r="J8">
        <f>J7/J5</f>
        <v>0.94037649896161313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34168-0572-459C-9583-F9DDFB980966}">
  <dimension ref="A1:H23"/>
  <sheetViews>
    <sheetView zoomScale="80" zoomScaleNormal="80" workbookViewId="0"/>
  </sheetViews>
  <sheetFormatPr defaultRowHeight="14.5" x14ac:dyDescent="0.35"/>
  <cols>
    <col min="1" max="1" width="29.7265625" bestFit="1" customWidth="1"/>
    <col min="2" max="2" width="21" bestFit="1" customWidth="1"/>
    <col min="3" max="3" width="30.36328125" bestFit="1" customWidth="1"/>
    <col min="4" max="4" width="30.36328125" customWidth="1"/>
    <col min="5" max="5" width="21.90625" bestFit="1" customWidth="1"/>
    <col min="6" max="6" width="21.7265625" bestFit="1" customWidth="1"/>
    <col min="7" max="7" width="36.6328125" bestFit="1" customWidth="1"/>
    <col min="8" max="8" width="17.08984375" bestFit="1" customWidth="1"/>
  </cols>
  <sheetData>
    <row r="1" spans="1:8" x14ac:dyDescent="0.35">
      <c r="A1" t="s">
        <v>201</v>
      </c>
      <c r="B1" t="s">
        <v>202</v>
      </c>
      <c r="C1" t="s">
        <v>203</v>
      </c>
      <c r="D1" t="s">
        <v>320</v>
      </c>
      <c r="E1" t="s">
        <v>204</v>
      </c>
      <c r="F1" t="s">
        <v>205</v>
      </c>
      <c r="G1" t="s">
        <v>206</v>
      </c>
      <c r="H1" t="s">
        <v>207</v>
      </c>
    </row>
    <row r="2" spans="1:8" x14ac:dyDescent="0.35">
      <c r="A2" t="s">
        <v>208</v>
      </c>
      <c r="B2" t="s">
        <v>209</v>
      </c>
      <c r="C2" t="s">
        <v>210</v>
      </c>
      <c r="E2" t="s">
        <v>211</v>
      </c>
      <c r="F2" t="s">
        <v>209</v>
      </c>
      <c r="G2" t="s">
        <v>212</v>
      </c>
      <c r="H2" t="s">
        <v>213</v>
      </c>
    </row>
    <row r="3" spans="1:8" x14ac:dyDescent="0.35">
      <c r="A3" t="s">
        <v>214</v>
      </c>
      <c r="B3" t="s">
        <v>215</v>
      </c>
      <c r="C3" t="s">
        <v>216</v>
      </c>
      <c r="E3" t="s">
        <v>209</v>
      </c>
      <c r="F3" t="s">
        <v>217</v>
      </c>
      <c r="G3" t="s">
        <v>218</v>
      </c>
      <c r="H3" t="s">
        <v>219</v>
      </c>
    </row>
    <row r="4" spans="1:8" x14ac:dyDescent="0.35">
      <c r="A4" t="s">
        <v>220</v>
      </c>
      <c r="B4" t="s">
        <v>221</v>
      </c>
      <c r="C4" t="s">
        <v>222</v>
      </c>
      <c r="E4" t="s">
        <v>209</v>
      </c>
      <c r="F4" t="s">
        <v>223</v>
      </c>
      <c r="G4" t="s">
        <v>224</v>
      </c>
      <c r="H4" t="s">
        <v>225</v>
      </c>
    </row>
    <row r="5" spans="1:8" x14ac:dyDescent="0.35">
      <c r="A5" t="s">
        <v>226</v>
      </c>
      <c r="B5" t="s">
        <v>209</v>
      </c>
      <c r="C5" t="s">
        <v>227</v>
      </c>
      <c r="E5" t="s">
        <v>228</v>
      </c>
      <c r="F5" t="s">
        <v>229</v>
      </c>
      <c r="G5" t="s">
        <v>230</v>
      </c>
      <c r="H5" t="s">
        <v>213</v>
      </c>
    </row>
    <row r="6" spans="1:8" x14ac:dyDescent="0.35">
      <c r="A6" t="s">
        <v>231</v>
      </c>
      <c r="B6" t="s">
        <v>232</v>
      </c>
      <c r="C6" t="s">
        <v>233</v>
      </c>
      <c r="E6" t="s">
        <v>234</v>
      </c>
      <c r="F6" t="s">
        <v>235</v>
      </c>
      <c r="G6" t="s">
        <v>236</v>
      </c>
      <c r="H6" t="s">
        <v>237</v>
      </c>
    </row>
    <row r="7" spans="1:8" x14ac:dyDescent="0.35">
      <c r="A7" t="s">
        <v>238</v>
      </c>
      <c r="B7" t="s">
        <v>239</v>
      </c>
      <c r="C7" t="s">
        <v>240</v>
      </c>
      <c r="E7" t="s">
        <v>209</v>
      </c>
      <c r="F7" t="s">
        <v>241</v>
      </c>
      <c r="G7" t="s">
        <v>242</v>
      </c>
      <c r="H7" t="s">
        <v>243</v>
      </c>
    </row>
    <row r="8" spans="1:8" x14ac:dyDescent="0.35">
      <c r="A8" t="s">
        <v>244</v>
      </c>
      <c r="B8" t="s">
        <v>6</v>
      </c>
      <c r="C8" t="s">
        <v>209</v>
      </c>
      <c r="E8" t="s">
        <v>209</v>
      </c>
      <c r="F8" t="s">
        <v>245</v>
      </c>
      <c r="G8" t="s">
        <v>246</v>
      </c>
      <c r="H8" t="s">
        <v>247</v>
      </c>
    </row>
    <row r="9" spans="1:8" x14ac:dyDescent="0.35">
      <c r="A9" t="s">
        <v>248</v>
      </c>
      <c r="B9" t="s">
        <v>249</v>
      </c>
      <c r="C9" t="s">
        <v>209</v>
      </c>
      <c r="E9" t="s">
        <v>209</v>
      </c>
      <c r="F9" t="s">
        <v>250</v>
      </c>
      <c r="G9" t="s">
        <v>251</v>
      </c>
      <c r="H9" t="s">
        <v>252</v>
      </c>
    </row>
    <row r="10" spans="1:8" x14ac:dyDescent="0.35">
      <c r="A10" t="s">
        <v>253</v>
      </c>
      <c r="B10" t="s">
        <v>254</v>
      </c>
      <c r="C10" t="s">
        <v>255</v>
      </c>
      <c r="E10" t="s">
        <v>256</v>
      </c>
      <c r="F10" t="s">
        <v>257</v>
      </c>
      <c r="G10" t="s">
        <v>230</v>
      </c>
      <c r="H10" t="s">
        <v>213</v>
      </c>
    </row>
    <row r="11" spans="1:8" x14ac:dyDescent="0.35">
      <c r="A11" t="s">
        <v>258</v>
      </c>
      <c r="B11" t="s">
        <v>259</v>
      </c>
      <c r="C11" t="s">
        <v>209</v>
      </c>
      <c r="E11" t="s">
        <v>209</v>
      </c>
      <c r="F11" t="s">
        <v>260</v>
      </c>
      <c r="G11" t="s">
        <v>261</v>
      </c>
      <c r="H11" t="s">
        <v>262</v>
      </c>
    </row>
    <row r="12" spans="1:8" x14ac:dyDescent="0.35">
      <c r="A12" t="s">
        <v>263</v>
      </c>
      <c r="B12" t="s">
        <v>264</v>
      </c>
      <c r="C12" t="s">
        <v>265</v>
      </c>
      <c r="E12" t="s">
        <v>209</v>
      </c>
      <c r="F12" t="s">
        <v>266</v>
      </c>
      <c r="G12" t="s">
        <v>212</v>
      </c>
      <c r="H12" t="s">
        <v>267</v>
      </c>
    </row>
    <row r="13" spans="1:8" x14ac:dyDescent="0.35">
      <c r="A13" t="s">
        <v>268</v>
      </c>
      <c r="B13" t="s">
        <v>269</v>
      </c>
      <c r="C13" t="s">
        <v>270</v>
      </c>
      <c r="E13" t="s">
        <v>271</v>
      </c>
      <c r="F13" t="s">
        <v>209</v>
      </c>
      <c r="G13" t="s">
        <v>272</v>
      </c>
      <c r="H13" t="s">
        <v>273</v>
      </c>
    </row>
    <row r="14" spans="1:8" x14ac:dyDescent="0.35">
      <c r="A14" t="s">
        <v>274</v>
      </c>
      <c r="B14" t="s">
        <v>10</v>
      </c>
      <c r="C14" t="s">
        <v>275</v>
      </c>
      <c r="E14" t="s">
        <v>1</v>
      </c>
      <c r="F14" t="s">
        <v>276</v>
      </c>
      <c r="G14" t="s">
        <v>277</v>
      </c>
      <c r="H14" t="s">
        <v>278</v>
      </c>
    </row>
    <row r="15" spans="1:8" x14ac:dyDescent="0.35">
      <c r="A15" t="s">
        <v>279</v>
      </c>
      <c r="B15" t="s">
        <v>280</v>
      </c>
      <c r="C15" t="s">
        <v>209</v>
      </c>
      <c r="E15" t="s">
        <v>209</v>
      </c>
      <c r="F15" t="s">
        <v>281</v>
      </c>
      <c r="G15" t="s">
        <v>212</v>
      </c>
      <c r="H15" t="s">
        <v>282</v>
      </c>
    </row>
    <row r="16" spans="1:8" x14ac:dyDescent="0.35">
      <c r="A16" t="s">
        <v>283</v>
      </c>
      <c r="B16" t="s">
        <v>209</v>
      </c>
      <c r="C16" t="s">
        <v>284</v>
      </c>
      <c r="E16" t="s">
        <v>209</v>
      </c>
      <c r="F16" t="s">
        <v>285</v>
      </c>
      <c r="G16" t="s">
        <v>286</v>
      </c>
      <c r="H16" t="s">
        <v>213</v>
      </c>
    </row>
    <row r="17" spans="1:8" x14ac:dyDescent="0.35">
      <c r="A17" t="s">
        <v>287</v>
      </c>
      <c r="B17" t="s">
        <v>288</v>
      </c>
      <c r="C17" t="s">
        <v>289</v>
      </c>
      <c r="E17" t="s">
        <v>290</v>
      </c>
      <c r="F17" t="s">
        <v>291</v>
      </c>
      <c r="G17" t="s">
        <v>292</v>
      </c>
      <c r="H17" t="s">
        <v>293</v>
      </c>
    </row>
    <row r="18" spans="1:8" x14ac:dyDescent="0.35">
      <c r="A18" t="s">
        <v>294</v>
      </c>
      <c r="B18" t="s">
        <v>14</v>
      </c>
      <c r="C18" t="s">
        <v>209</v>
      </c>
      <c r="E18" t="s">
        <v>295</v>
      </c>
      <c r="F18" t="s">
        <v>209</v>
      </c>
      <c r="G18" t="s">
        <v>296</v>
      </c>
      <c r="H18" t="s">
        <v>297</v>
      </c>
    </row>
    <row r="19" spans="1:8" x14ac:dyDescent="0.35">
      <c r="A19" t="s">
        <v>298</v>
      </c>
      <c r="B19" t="s">
        <v>209</v>
      </c>
      <c r="C19" t="s">
        <v>299</v>
      </c>
      <c r="E19" t="s">
        <v>209</v>
      </c>
      <c r="F19" t="s">
        <v>300</v>
      </c>
      <c r="G19" t="s">
        <v>301</v>
      </c>
      <c r="H19" t="s">
        <v>213</v>
      </c>
    </row>
    <row r="20" spans="1:8" x14ac:dyDescent="0.35">
      <c r="A20" t="s">
        <v>302</v>
      </c>
      <c r="B20" t="s">
        <v>15</v>
      </c>
      <c r="C20" t="s">
        <v>209</v>
      </c>
      <c r="E20" t="s">
        <v>303</v>
      </c>
      <c r="F20" t="s">
        <v>304</v>
      </c>
      <c r="G20" t="s">
        <v>305</v>
      </c>
      <c r="H20" t="s">
        <v>306</v>
      </c>
    </row>
    <row r="21" spans="1:8" x14ac:dyDescent="0.35">
      <c r="A21" t="s">
        <v>307</v>
      </c>
      <c r="B21" t="s">
        <v>209</v>
      </c>
      <c r="C21" t="s">
        <v>308</v>
      </c>
      <c r="E21" t="s">
        <v>309</v>
      </c>
      <c r="F21" t="s">
        <v>209</v>
      </c>
      <c r="G21" t="s">
        <v>310</v>
      </c>
      <c r="H21" t="s">
        <v>213</v>
      </c>
    </row>
    <row r="22" spans="1:8" x14ac:dyDescent="0.35">
      <c r="A22" t="s">
        <v>311</v>
      </c>
      <c r="B22" t="s">
        <v>312</v>
      </c>
      <c r="C22" t="s">
        <v>313</v>
      </c>
      <c r="E22" t="s">
        <v>314</v>
      </c>
      <c r="F22" t="s">
        <v>315</v>
      </c>
      <c r="G22" t="s">
        <v>316</v>
      </c>
      <c r="H22" t="s">
        <v>317</v>
      </c>
    </row>
    <row r="23" spans="1:8" x14ac:dyDescent="0.35">
      <c r="A23" t="s">
        <v>318</v>
      </c>
      <c r="B23" t="s">
        <v>209</v>
      </c>
      <c r="C23" t="s">
        <v>319</v>
      </c>
      <c r="E23" t="s">
        <v>209</v>
      </c>
      <c r="F23" t="s">
        <v>209</v>
      </c>
      <c r="G23" t="s">
        <v>218</v>
      </c>
      <c r="H23" t="s">
        <v>213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AB8B-B289-43BA-9C9E-F385290AF3FE}">
  <dimension ref="A1"/>
  <sheetViews>
    <sheetView workbookViewId="0">
      <selection activeCell="G22" sqref="G22"/>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0DF8-C0EF-45AA-BE22-AA7E34B1944A}">
  <dimension ref="A1:H10"/>
  <sheetViews>
    <sheetView tabSelected="1" workbookViewId="0">
      <selection activeCell="J10" sqref="J10:J18"/>
    </sheetView>
  </sheetViews>
  <sheetFormatPr defaultRowHeight="14.5" x14ac:dyDescent="0.35"/>
  <cols>
    <col min="1" max="1" width="10" bestFit="1" customWidth="1"/>
    <col min="2" max="2" width="35.1796875" bestFit="1" customWidth="1"/>
    <col min="7" max="7" width="17.90625" bestFit="1" customWidth="1"/>
  </cols>
  <sheetData>
    <row r="1" spans="1:8" x14ac:dyDescent="0.35">
      <c r="F1" t="s">
        <v>144</v>
      </c>
    </row>
    <row r="2" spans="1:8" x14ac:dyDescent="0.35">
      <c r="A2" t="s">
        <v>140</v>
      </c>
      <c r="B2" t="s">
        <v>361</v>
      </c>
    </row>
    <row r="3" spans="1:8" x14ac:dyDescent="0.35">
      <c r="A3" t="s">
        <v>146</v>
      </c>
      <c r="B3">
        <v>3</v>
      </c>
      <c r="F3" s="36" t="s">
        <v>322</v>
      </c>
      <c r="G3" t="s">
        <v>363</v>
      </c>
      <c r="H3" t="s">
        <v>364</v>
      </c>
    </row>
    <row r="4" spans="1:8" x14ac:dyDescent="0.35">
      <c r="A4" t="s">
        <v>147</v>
      </c>
      <c r="B4">
        <v>4</v>
      </c>
      <c r="F4">
        <v>2006</v>
      </c>
      <c r="G4">
        <v>33</v>
      </c>
      <c r="H4">
        <v>14900</v>
      </c>
    </row>
    <row r="5" spans="1:8" x14ac:dyDescent="0.35">
      <c r="A5" t="s">
        <v>144</v>
      </c>
      <c r="B5">
        <v>12</v>
      </c>
      <c r="F5">
        <v>2007</v>
      </c>
      <c r="G5">
        <v>65</v>
      </c>
      <c r="H5">
        <v>9550</v>
      </c>
    </row>
    <row r="6" spans="1:8" x14ac:dyDescent="0.35">
      <c r="A6" t="s">
        <v>177</v>
      </c>
      <c r="B6">
        <v>7</v>
      </c>
      <c r="F6">
        <v>2008</v>
      </c>
      <c r="G6">
        <v>68</v>
      </c>
      <c r="H6" s="15">
        <v>11300</v>
      </c>
    </row>
    <row r="7" spans="1:8" x14ac:dyDescent="0.35">
      <c r="A7" t="s">
        <v>183</v>
      </c>
      <c r="B7">
        <v>2</v>
      </c>
      <c r="F7">
        <v>2009</v>
      </c>
      <c r="G7">
        <v>76</v>
      </c>
      <c r="H7" s="15">
        <v>11600</v>
      </c>
    </row>
    <row r="8" spans="1:8" x14ac:dyDescent="0.35">
      <c r="A8" t="s">
        <v>185</v>
      </c>
      <c r="B8">
        <v>6</v>
      </c>
      <c r="F8">
        <v>2010</v>
      </c>
      <c r="G8">
        <v>156</v>
      </c>
      <c r="H8">
        <v>9900</v>
      </c>
    </row>
    <row r="9" spans="1:8" x14ac:dyDescent="0.35">
      <c r="A9" t="s">
        <v>145</v>
      </c>
      <c r="B9">
        <v>0.5</v>
      </c>
      <c r="F9" t="s">
        <v>362</v>
      </c>
      <c r="H9" s="15">
        <v>11450</v>
      </c>
    </row>
    <row r="10" spans="1:8" x14ac:dyDescent="0.35">
      <c r="A10" t="s">
        <v>193</v>
      </c>
      <c r="B10">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C80E-DD5D-4488-8974-6FA618396089}">
  <dimension ref="A1:S20"/>
  <sheetViews>
    <sheetView topLeftCell="A2" workbookViewId="0">
      <selection activeCell="I5" sqref="I5"/>
    </sheetView>
  </sheetViews>
  <sheetFormatPr defaultRowHeight="14.5" x14ac:dyDescent="0.35"/>
  <cols>
    <col min="4" max="4" width="10" bestFit="1" customWidth="1"/>
    <col min="5" max="5" width="7.6328125" bestFit="1" customWidth="1"/>
    <col min="7" max="7" width="7.54296875" bestFit="1" customWidth="1"/>
    <col min="8" max="9" width="9.54296875" bestFit="1" customWidth="1"/>
    <col min="10" max="10" width="10" bestFit="1" customWidth="1"/>
    <col min="11" max="11" width="7.6328125" bestFit="1" customWidth="1"/>
  </cols>
  <sheetData>
    <row r="1" spans="1:19" x14ac:dyDescent="0.35">
      <c r="A1" t="s">
        <v>341</v>
      </c>
      <c r="H1" t="s">
        <v>365</v>
      </c>
    </row>
    <row r="2" spans="1:19" x14ac:dyDescent="0.35">
      <c r="A2" t="s">
        <v>322</v>
      </c>
      <c r="B2" t="s">
        <v>144</v>
      </c>
      <c r="C2" t="s">
        <v>146</v>
      </c>
      <c r="D2" t="s">
        <v>177</v>
      </c>
      <c r="E2" t="s">
        <v>147</v>
      </c>
      <c r="F2" t="s">
        <v>145</v>
      </c>
      <c r="H2" t="s">
        <v>144</v>
      </c>
      <c r="I2" t="s">
        <v>146</v>
      </c>
      <c r="J2" t="s">
        <v>177</v>
      </c>
      <c r="K2" t="s">
        <v>147</v>
      </c>
      <c r="L2" t="s">
        <v>366</v>
      </c>
    </row>
    <row r="3" spans="1:19" x14ac:dyDescent="0.35">
      <c r="A3" t="s">
        <v>323</v>
      </c>
      <c r="B3">
        <v>124000</v>
      </c>
    </row>
    <row r="4" spans="1:19" x14ac:dyDescent="0.35">
      <c r="A4" t="s">
        <v>324</v>
      </c>
      <c r="B4">
        <v>268000</v>
      </c>
      <c r="N4" t="s">
        <v>140</v>
      </c>
      <c r="O4" t="s">
        <v>335</v>
      </c>
      <c r="P4" t="s">
        <v>336</v>
      </c>
      <c r="Q4" t="s">
        <v>337</v>
      </c>
      <c r="R4" t="s">
        <v>338</v>
      </c>
      <c r="S4" t="s">
        <v>339</v>
      </c>
    </row>
    <row r="5" spans="1:19" x14ac:dyDescent="0.35">
      <c r="A5" t="s">
        <v>325</v>
      </c>
      <c r="B5">
        <v>484000</v>
      </c>
      <c r="N5" t="s">
        <v>144</v>
      </c>
      <c r="O5">
        <v>18.59</v>
      </c>
      <c r="P5">
        <v>16.260000000000002</v>
      </c>
      <c r="Q5">
        <v>17.03</v>
      </c>
      <c r="R5">
        <v>38.24</v>
      </c>
      <c r="S5">
        <v>16.07</v>
      </c>
    </row>
    <row r="6" spans="1:19" x14ac:dyDescent="0.35">
      <c r="A6" t="s">
        <v>326</v>
      </c>
      <c r="B6">
        <v>625000</v>
      </c>
      <c r="N6" t="s">
        <v>146</v>
      </c>
      <c r="O6">
        <v>7.65</v>
      </c>
      <c r="P6">
        <v>10.09</v>
      </c>
      <c r="Q6">
        <v>12.32</v>
      </c>
      <c r="R6">
        <v>13.19</v>
      </c>
      <c r="S6">
        <v>18.54</v>
      </c>
    </row>
    <row r="7" spans="1:19" x14ac:dyDescent="0.35">
      <c r="A7" t="s">
        <v>327</v>
      </c>
      <c r="B7">
        <v>722000</v>
      </c>
      <c r="N7" t="s">
        <v>147</v>
      </c>
      <c r="O7">
        <v>0.93</v>
      </c>
      <c r="P7">
        <v>1.08</v>
      </c>
      <c r="Q7">
        <v>2.04</v>
      </c>
      <c r="R7">
        <v>2.54</v>
      </c>
      <c r="S7">
        <v>4.34</v>
      </c>
    </row>
    <row r="8" spans="1:19" x14ac:dyDescent="0.35">
      <c r="A8" t="s">
        <v>328</v>
      </c>
      <c r="B8">
        <v>919000</v>
      </c>
      <c r="N8" t="s">
        <v>145</v>
      </c>
      <c r="O8">
        <v>1.75</v>
      </c>
      <c r="P8">
        <v>1.75</v>
      </c>
      <c r="Q8">
        <v>1.75</v>
      </c>
      <c r="R8">
        <v>1.75</v>
      </c>
      <c r="S8">
        <v>1.75</v>
      </c>
    </row>
    <row r="9" spans="1:19" x14ac:dyDescent="0.35">
      <c r="A9" t="s">
        <v>329</v>
      </c>
      <c r="B9">
        <v>1259000</v>
      </c>
    </row>
    <row r="10" spans="1:19" x14ac:dyDescent="0.35">
      <c r="A10" t="s">
        <v>330</v>
      </c>
      <c r="B10">
        <v>1660000</v>
      </c>
    </row>
    <row r="11" spans="1:19" x14ac:dyDescent="0.35">
      <c r="A11" t="s">
        <v>331</v>
      </c>
      <c r="B11">
        <v>1926000</v>
      </c>
    </row>
    <row r="12" spans="1:19" x14ac:dyDescent="0.35">
      <c r="A12" t="s">
        <v>332</v>
      </c>
      <c r="B12">
        <v>2205000</v>
      </c>
    </row>
    <row r="13" spans="1:19" x14ac:dyDescent="0.35">
      <c r="A13" t="s">
        <v>333</v>
      </c>
      <c r="B13">
        <v>2403000</v>
      </c>
    </row>
    <row r="14" spans="1:19" x14ac:dyDescent="0.35">
      <c r="A14" t="s">
        <v>334</v>
      </c>
      <c r="B14">
        <v>2615000</v>
      </c>
      <c r="H14">
        <v>16.07</v>
      </c>
      <c r="N14" t="s">
        <v>322</v>
      </c>
      <c r="O14" t="s">
        <v>144</v>
      </c>
      <c r="P14" t="s">
        <v>146</v>
      </c>
      <c r="Q14" t="s">
        <v>147</v>
      </c>
      <c r="R14" t="s">
        <v>145</v>
      </c>
    </row>
    <row r="15" spans="1:19" x14ac:dyDescent="0.35">
      <c r="A15" t="s">
        <v>335</v>
      </c>
      <c r="B15">
        <v>2800000</v>
      </c>
      <c r="C15">
        <v>1.48</v>
      </c>
      <c r="E15">
        <v>10923</v>
      </c>
      <c r="F15">
        <v>2.86</v>
      </c>
      <c r="H15">
        <v>18.59</v>
      </c>
      <c r="I15">
        <v>7.65</v>
      </c>
      <c r="K15">
        <v>92209</v>
      </c>
      <c r="L15">
        <v>1.75</v>
      </c>
      <c r="N15" t="s">
        <v>335</v>
      </c>
      <c r="O15">
        <v>18.59</v>
      </c>
      <c r="P15">
        <v>7.65</v>
      </c>
      <c r="Q15">
        <f>K15/100000</f>
        <v>0.92208999999999997</v>
      </c>
      <c r="R15">
        <v>1.75</v>
      </c>
    </row>
    <row r="16" spans="1:19" x14ac:dyDescent="0.35">
      <c r="A16" t="s">
        <v>336</v>
      </c>
      <c r="B16">
        <v>2587000</v>
      </c>
      <c r="C16">
        <v>3.4</v>
      </c>
      <c r="D16">
        <v>0.67</v>
      </c>
      <c r="E16">
        <v>23301</v>
      </c>
      <c r="F16">
        <v>2.89</v>
      </c>
      <c r="H16">
        <v>16.260000000000002</v>
      </c>
      <c r="I16">
        <v>10.09</v>
      </c>
      <c r="K16">
        <v>108694</v>
      </c>
      <c r="L16">
        <v>1.75</v>
      </c>
      <c r="N16" t="s">
        <v>336</v>
      </c>
      <c r="O16">
        <v>16.260000000000002</v>
      </c>
      <c r="P16">
        <v>10.09</v>
      </c>
      <c r="Q16">
        <f t="shared" ref="Q16:Q19" si="0">K16/100000</f>
        <v>1.08694</v>
      </c>
      <c r="R16">
        <v>1.75</v>
      </c>
    </row>
    <row r="17" spans="1:18" x14ac:dyDescent="0.35">
      <c r="A17" t="s">
        <v>337</v>
      </c>
      <c r="B17">
        <v>2593000</v>
      </c>
      <c r="C17">
        <v>4.5199999999999996</v>
      </c>
      <c r="D17">
        <v>1.26</v>
      </c>
      <c r="E17">
        <v>50312</v>
      </c>
      <c r="F17">
        <v>3.2</v>
      </c>
      <c r="H17">
        <v>17.03</v>
      </c>
      <c r="I17">
        <v>12.32</v>
      </c>
      <c r="K17">
        <v>204903</v>
      </c>
      <c r="L17">
        <v>1.75</v>
      </c>
      <c r="N17" t="s">
        <v>337</v>
      </c>
      <c r="O17">
        <v>17.03</v>
      </c>
      <c r="P17">
        <v>12.32</v>
      </c>
      <c r="Q17">
        <f t="shared" si="0"/>
        <v>2.0490300000000001</v>
      </c>
      <c r="R17">
        <v>1.75</v>
      </c>
    </row>
    <row r="18" spans="1:18" x14ac:dyDescent="0.35">
      <c r="A18" t="s">
        <v>338</v>
      </c>
      <c r="B18">
        <v>2780000</v>
      </c>
      <c r="C18">
        <v>4.8899999999999997</v>
      </c>
      <c r="D18">
        <v>2.76</v>
      </c>
      <c r="E18">
        <v>92000</v>
      </c>
      <c r="F18">
        <v>3.4</v>
      </c>
      <c r="H18">
        <v>38.24</v>
      </c>
      <c r="I18">
        <v>13.19</v>
      </c>
      <c r="K18">
        <v>253989</v>
      </c>
      <c r="L18">
        <v>1.75</v>
      </c>
      <c r="N18" t="s">
        <v>338</v>
      </c>
      <c r="O18">
        <v>38.24</v>
      </c>
      <c r="P18">
        <v>13.19</v>
      </c>
      <c r="Q18">
        <f t="shared" si="0"/>
        <v>2.5398900000000002</v>
      </c>
      <c r="R18">
        <v>1.75</v>
      </c>
    </row>
    <row r="19" spans="1:18" x14ac:dyDescent="0.35">
      <c r="A19" t="s">
        <v>339</v>
      </c>
      <c r="B19">
        <v>878000</v>
      </c>
      <c r="C19">
        <v>0.96</v>
      </c>
      <c r="D19">
        <v>0.65</v>
      </c>
      <c r="E19">
        <v>45393</v>
      </c>
      <c r="F19">
        <v>3.67</v>
      </c>
      <c r="I19">
        <v>18.54</v>
      </c>
      <c r="K19">
        <v>433644</v>
      </c>
      <c r="L19">
        <v>1.75</v>
      </c>
      <c r="N19" t="s">
        <v>339</v>
      </c>
      <c r="O19">
        <v>16.07</v>
      </c>
      <c r="P19">
        <v>18.54</v>
      </c>
      <c r="Q19">
        <f t="shared" si="0"/>
        <v>4.3364399999999996</v>
      </c>
      <c r="R19">
        <v>1.75</v>
      </c>
    </row>
    <row r="20" spans="1:18" x14ac:dyDescent="0.35">
      <c r="A20" t="s">
        <v>340</v>
      </c>
      <c r="B20">
        <v>2516000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8BA7A-F5B7-452D-83BF-73E30F458CED}">
  <dimension ref="A1:C10"/>
  <sheetViews>
    <sheetView workbookViewId="0"/>
  </sheetViews>
  <sheetFormatPr defaultRowHeight="14.5" x14ac:dyDescent="0.35"/>
  <cols>
    <col min="1" max="1" width="9.08984375" bestFit="1" customWidth="1"/>
    <col min="2" max="2" width="11.1796875" bestFit="1" customWidth="1"/>
    <col min="3" max="3" width="18.08984375" bestFit="1" customWidth="1"/>
  </cols>
  <sheetData>
    <row r="1" spans="1:3" x14ac:dyDescent="0.35">
      <c r="A1" t="s">
        <v>322</v>
      </c>
      <c r="B1" t="s">
        <v>342</v>
      </c>
      <c r="C1" t="s">
        <v>343</v>
      </c>
    </row>
    <row r="2" spans="1:3" x14ac:dyDescent="0.35">
      <c r="A2" t="s">
        <v>344</v>
      </c>
      <c r="B2" s="15">
        <v>4166000</v>
      </c>
      <c r="C2" t="s">
        <v>345</v>
      </c>
    </row>
    <row r="3" spans="1:3" x14ac:dyDescent="0.35">
      <c r="A3" t="s">
        <v>346</v>
      </c>
      <c r="B3" s="15">
        <v>6636000</v>
      </c>
      <c r="C3" t="s">
        <v>347</v>
      </c>
    </row>
    <row r="4" spans="1:3" x14ac:dyDescent="0.35">
      <c r="A4" t="s">
        <v>348</v>
      </c>
      <c r="B4" s="15">
        <v>7255000</v>
      </c>
      <c r="C4" t="s">
        <v>349</v>
      </c>
    </row>
    <row r="5" spans="1:3" x14ac:dyDescent="0.35">
      <c r="A5" t="s">
        <v>350</v>
      </c>
      <c r="B5" s="15">
        <v>11400000</v>
      </c>
      <c r="C5" t="s">
        <v>351</v>
      </c>
    </row>
    <row r="6" spans="1:3" x14ac:dyDescent="0.35">
      <c r="A6" t="s">
        <v>352</v>
      </c>
      <c r="B6" s="15">
        <v>16800000</v>
      </c>
      <c r="C6" t="s">
        <v>353</v>
      </c>
    </row>
    <row r="7" spans="1:3" x14ac:dyDescent="0.35">
      <c r="A7" t="s">
        <v>354</v>
      </c>
      <c r="B7" s="15">
        <v>54225130</v>
      </c>
      <c r="C7" t="s">
        <v>355</v>
      </c>
    </row>
    <row r="8" spans="1:3" x14ac:dyDescent="0.35">
      <c r="A8" t="s">
        <v>356</v>
      </c>
      <c r="B8" s="15">
        <v>109206905</v>
      </c>
      <c r="C8" t="s">
        <v>357</v>
      </c>
    </row>
    <row r="9" spans="1:3" x14ac:dyDescent="0.35">
      <c r="A9" t="s">
        <v>358</v>
      </c>
      <c r="B9" s="15">
        <v>133738555</v>
      </c>
      <c r="C9" t="s">
        <v>359</v>
      </c>
    </row>
    <row r="10" spans="1:3" x14ac:dyDescent="0.35">
      <c r="A10" t="s">
        <v>150</v>
      </c>
      <c r="B10" s="15">
        <v>174219000</v>
      </c>
      <c r="C10" t="s">
        <v>360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I Y 0 e V w I v P d q m A A A A 9 g A A A B I A H A B D b 2 5 m a W c v U G F j a 2 F n Z S 5 4 b W w g o h g A K K A U A A A A A A A A A A A A A A A A A A A A A A A A A A A A h Y + 9 D o I w H M R f h X S n H 8 i g 5 E 8 Z n E z E m J g Y 1 6 Z U a I R i a L G 8 m 4 O P 5 C u I U d T N 8 e 5 + l 9 z d r z f I h q Y O L q q z u j U p Y p i i Q B n Z F t q U K e r d M Z y j j M N W y J M o V T D C x i a D 1 S m q n D s n h H j v s Z / h t i t J R C k j h 3 y 9 k 5 V q R K i N d c J I h T 6 t 4 n 8 L c d i / x v A I M 7 b A M Y 0 x B T K Z k G v z B a J x 7 z P 9 M W H Z 1 6 7 v F F c m X G 2 A T B L I + w N / A F B L A w Q U A A I A C A A h j R 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Y 0 e V 5 R P F N B 3 A g A A I Q k A A B M A H A B G b 3 J t d W x h c y 9 T Z W N 0 a W 9 u M S 5 t I K I Y A C i g F A A A A A A A A A A A A A A A A A A A A A A A A A A A A M V V T U / b Q B C 9 R 8 p / G B k J 2 Z J J C P 0 4 t O J A w 6 F V W 0 p x U A + I w 5 I M x K 2 9 a + 2 O o R b N f + + s 1 y F O b A d Q W 9 W y Z O v N e O b N z N u x w S n F S k L k n q O 3 / V 6 / Z + Z C 4 w x 2 v M 9 I W s G Z i B M 4 1 e o 7 + x i I J X y Q s 1 h 4 c A g J U r 8 H f E U q 1 1 N k 5 B t e D U 7 F D f r 2 Z a w k o S T j e 3 O i z L w Z D l M b U H M 8 U j N R D K Y q H W b s 7 f A 9 a 9 j L q k R 7 s e T b J g q C 0 G U 5 F i T 2 O Y n L d r + / u L D I Z W X d 8 c Z z I W + Y + K T I 0 N K b i K s E B x M t p L l W O h 2 r J E + l N R q / D B X e 3 3 s O H H k h E B u A 8 C c t Q l j i B x 3 4 i w 7 8 Z Q f + q g N / v Y Y v g o d S u N 2 p I q 7 l P Y o Z a r M q p 7 J U u L 9 R d Q g X l c N R k k R T k Q h t D k n n e B m 0 t m n 0 S J 9 a m N i u V W o A P y J B G D S q O 0 G 6 U / p H A / + S o R Z W a C J p 2 M 6 H r B f D X E s l N s z L l G N l q N N 4 j M Q a 6 m p q l C W x D W D L g 6 u C v Z M 4 j Q n 1 q g m l i / P w N z s V Q k v d 5 Q c c w n 0 5 4 Y z v i o e 4 v v e L X b 7 m 3 L + I C g 4 / N r d B n W 8 V Z 9 A W f H D g L d q H d v D o 0 L o r b Z n e o K n + J p W O l p 6 h F C n T c q l q M n W G C v Y 3 + X e x W I J e J w u v f P f W O a T q t p 2 D N a w 4 b J I N G 8 J Z B P 1 e L L s C r y / H j 1 j Y j Y Q G / J q s o d y Z J v h P 6 3 G 0 W o + j z f X 4 5 J 1 S B n r u J v m j R f K s R V H v d h T L K S 4 9 Z j y N 0 u M o p 7 n S M R V w w g P f 0 G 5 9 w m s F r I / 3 U 2 w I 1 D X U s + 3 C u W T q U F 9 U b u B / 6 f 9 I c 3 z Q w E 3 u F L B t + M N / / H O 0 L d w F d + S 2 j a F r 3 7 e 0 6 w T v 4 E z l f G 4 a 3 k c Z F 2 g P 3 B Y f 7 n O m z H Y f x 0 z p h o E L 0 V Q e 2 i d r 4 j d Q S w E C L Q A U A A I A C A A h j R 5 X A i 8 9 2 q Y A A A D 2 A A A A E g A A A A A A A A A A A A A A A A A A A A A A Q 2 9 u Z m l n L 1 B h Y 2 t h Z 2 U u e G 1 s U E s B A i 0 A F A A C A A g A I Y 0 e V w / K 6 a u k A A A A 6 Q A A A B M A A A A A A A A A A A A A A A A A 8 g A A A F t D b 2 5 0 Z W 5 0 X 1 R 5 c G V z X S 5 4 b W x Q S w E C L Q A U A A I A C A A h j R 5 X l E 8 U 0 H c C A A A h C Q A A E w A A A A A A A A A A A A A A A A D j A Q A A R m 9 y b X V s Y X M v U 2 V j d G l v b j E u b V B L B Q Y A A A A A A w A D A M I A A A C 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E L A A A A A A A A O I 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X R y b y U y M F J h a W w l M j B Q c m 9 q Z W N 0 c y U y M G l u J T I w S W 5 k a W 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M t M D g t M j R U M D g 6 N D k 6 N T E u O T g 1 N z U y M V o i I C 8 + P E V u d H J 5 I F R 5 c G U 9 I k Z p b G x D b 2 x 1 b W 5 U e X B l c y I g V m F s d W U 9 I n N C Z 1 l H Q m d Z R y I g L z 4 8 R W 5 0 c n k g V H l w Z T 0 i R m l s b E N v b H V t b k 5 h b W V z I i B W Y W x 1 Z T 0 i c 1 s m c X V v d D t Q c m 9 q Z W N 0 J n F 1 b 3 Q 7 L C Z x d W 9 0 O 1 N 0 Y X R l J n F 1 b 3 Q 7 L C Z x d W 9 0 O 0 5 l d H d v c m s m c X V v d D s s J n F 1 b 3 Q 7 T 3 B l c m F 0 a W 9 u Y W w m c X V v d D s s J n F 1 b 3 Q 7 V S 9 D b 2 5 z d H J 1 Y 3 R p b 2 4 m c X V v d D s s J n F 1 b 3 Q 7 U H J v a m V j d C B D b 3 N 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W V 0 c m 8 g U m F p b C B Q c m 9 q Z W N 0 c y B p b i B J b m R p Y S 9 B d X R v U m V t b 3 Z l Z E N v b H V t b n M x L n t Q c m 9 q Z W N 0 L D B 9 J n F 1 b 3 Q 7 L C Z x d W 9 0 O 1 N l Y 3 R p b 2 4 x L 0 1 l d H J v I F J h a W w g U H J v a m V j d H M g a W 4 g S W 5 k a W E v Q X V 0 b 1 J l b W 9 2 Z W R D b 2 x 1 b W 5 z M S 5 7 U 3 R h d G U s M X 0 m c X V v d D s s J n F 1 b 3 Q 7 U 2 V j d G l v b j E v T W V 0 c m 8 g U m F p b C B Q c m 9 q Z W N 0 c y B p b i B J b m R p Y S 9 B d X R v U m V t b 3 Z l Z E N v b H V t b n M x L n t O Z X R 3 b 3 J r L D J 9 J n F 1 b 3 Q 7 L C Z x d W 9 0 O 1 N l Y 3 R p b 2 4 x L 0 1 l d H J v I F J h a W w g U H J v a m V j d H M g a W 4 g S W 5 k a W E v Q X V 0 b 1 J l b W 9 2 Z W R D b 2 x 1 b W 5 z M S 5 7 T 3 B l c m F 0 a W 9 u Y W w s M 3 0 m c X V v d D s s J n F 1 b 3 Q 7 U 2 V j d G l v b j E v T W V 0 c m 8 g U m F p b C B Q c m 9 q Z W N 0 c y B p b i B J b m R p Y S 9 B d X R v U m V t b 3 Z l Z E N v b H V t b n M x L n t V L 0 N v b n N 0 c n V j d G l v b i w 0 f S Z x d W 9 0 O y w m c X V v d D t T Z W N 0 a W 9 u M S 9 N Z X R y b y B S Y W l s I F B y b 2 p l Y 3 R z I G l u I E l u Z G l h L 0 F 1 d G 9 S Z W 1 v d m V k Q 2 9 s d W 1 u c z E u e 1 B y b 2 p l Y 3 Q g Q 2 9 z d C w 1 f S Z x d W 9 0 O 1 0 s J n F 1 b 3 Q 7 Q 2 9 s d W 1 u Q 2 9 1 b n Q m c X V v d D s 6 N i w m c X V v d D t L Z X l D b 2 x 1 b W 5 O Y W 1 l c y Z x d W 9 0 O z p b X S w m c X V v d D t D b 2 x 1 b W 5 J Z G V u d G l 0 a W V z J n F 1 b 3 Q 7 O l s m c X V v d D t T Z W N 0 a W 9 u M S 9 N Z X R y b y B S Y W l s I F B y b 2 p l Y 3 R z I G l u I E l u Z G l h L 0 F 1 d G 9 S Z W 1 v d m V k Q 2 9 s d W 1 u c z E u e 1 B y b 2 p l Y 3 Q s M H 0 m c X V v d D s s J n F 1 b 3 Q 7 U 2 V j d G l v b j E v T W V 0 c m 8 g U m F p b C B Q c m 9 q Z W N 0 c y B p b i B J b m R p Y S 9 B d X R v U m V t b 3 Z l Z E N v b H V t b n M x L n t T d G F 0 Z S w x f S Z x d W 9 0 O y w m c X V v d D t T Z W N 0 a W 9 u M S 9 N Z X R y b y B S Y W l s I F B y b 2 p l Y 3 R z I G l u I E l u Z G l h L 0 F 1 d G 9 S Z W 1 v d m V k Q 2 9 s d W 1 u c z E u e 0 5 l d H d v c m s s M n 0 m c X V v d D s s J n F 1 b 3 Q 7 U 2 V j d G l v b j E v T W V 0 c m 8 g U m F p b C B Q c m 9 q Z W N 0 c y B p b i B J b m R p Y S 9 B d X R v U m V t b 3 Z l Z E N v b H V t b n M x L n t P c G V y Y X R p b 2 5 h b C w z f S Z x d W 9 0 O y w m c X V v d D t T Z W N 0 a W 9 u M S 9 N Z X R y b y B S Y W l s I F B y b 2 p l Y 3 R z I G l u I E l u Z G l h L 0 F 1 d G 9 S Z W 1 v d m V k Q 2 9 s d W 1 u c z E u e 1 U v Q 2 9 u c 3 R y d W N 0 a W 9 u L D R 9 J n F 1 b 3 Q 7 L C Z x d W 9 0 O 1 N l Y 3 R p b 2 4 x L 0 1 l d H J v I F J h a W w g U H J v a m V j d H M g a W 4 g S W 5 k a W E v Q X V 0 b 1 J l b W 9 2 Z W R D b 2 x 1 b W 5 z M S 5 7 U H J v a m V j d C B D b 3 N 0 L D V 9 J n F 1 b 3 Q 7 X S w m c X V v d D t S Z W x h d G l v b n N o a X B J b m Z v J n F 1 b 3 Q 7 O l t d f S I g L z 4 8 L 1 N 0 Y W J s Z U V u d H J p Z X M + P C 9 J d G V t P j x J d G V t P j x J d G V t T G 9 j Y X R p b 2 4 + P E l 0 Z W 1 U e X B l P k Z v c m 1 1 b G E 8 L 0 l 0 Z W 1 U e X B l P j x J d G V t U G F 0 a D 5 T Z W N 0 a W 9 u M S 9 N Z X R y b y U y M F J h a W w l M j B Q c m 9 q Z W N 0 c y U y M G l u J T I w S W 5 k a W E v U 2 9 1 c m N l P C 9 J d G V t U G F 0 a D 4 8 L 0 l 0 Z W 1 M b 2 N h d G l v b j 4 8 U 3 R h Y m x l R W 5 0 c m l l c y A v P j w v S X R l b T 4 8 S X R l b T 4 8 S X R l b U x v Y 2 F 0 a W 9 u P j x J d G V t V H l w Z T 5 G b 3 J t d W x h P C 9 J d G V t V H l w Z T 4 8 S X R l b V B h d G g + U 2 V j d G l v b j E v T W V 0 c m 8 l M j B S Y W l s J T I w U H J v a m V j d H M l M j B p b i U y M E l u Z G l h L 0 R h d G E w P C 9 J d G V t U G F 0 a D 4 8 L 0 l 0 Z W 1 M b 2 N h d G l v b j 4 8 U 3 R h Y m x l R W 5 0 c m l l c y A v P j w v S X R l b T 4 8 S X R l b T 4 8 S X R l b U x v Y 2 F 0 a W 9 u P j x J d G V t V H l w Z T 5 G b 3 J t d W x h P C 9 J d G V t V H l w Z T 4 8 S X R l b V B h d G g + U 2 V j d G l v b j E v T W V 0 c m 8 l M j B S Y W l s J T I w U H J v a m V j d H M l M j B p b i U y M E l u Z G l h L 0 N o Y W 5 n Z W Q l M j B U e X B l P C 9 J d G V t U G F 0 a D 4 8 L 0 l 0 Z W 1 M b 2 N h d G l v b j 4 8 U 3 R h Y m x l R W 5 0 c m l l c y A v P j w v S X R l b T 4 8 S X R l b T 4 8 S X R l b U x v Y 2 F 0 a W 9 u P j x J d G V t V H l w Z T 5 G b 3 J t d W x h P C 9 J d G V t V H l w Z T 4 8 S X R l b V B h d G g + U 2 V j d G l v b j E v T W V 0 c m 8 l M j B S Y W l s J T I w U H J v a m V j d H M l M j B p b i U y M E l u Z G l h L 1 B y b 2 1 v d G V k J T I w S G V h Z G V y c z w v S X R l b V B h d G g + P C 9 J d G V t T G 9 j Y X R p b 2 4 + P F N 0 Y W J s Z U V u d H J p Z X M g L z 4 8 L 0 l 0 Z W 0 + P E l 0 Z W 0 + P E l 0 Z W 1 M b 2 N h d G l v b j 4 8 S X R l b V R 5 c G U + R m 9 y b X V s Y T w v S X R l b V R 5 c G U + P E l 0 Z W 1 Q Y X R o P l N l Y 3 R p b 2 4 x L 0 1 l d H J v J T I w U m F p b C U y M F B y b 2 p l Y 3 R z J T I w a W 4 l M j B J b m R p Y S 9 D a G F u Z 2 V k J T I w V H l w Z T E 8 L 0 l 0 Z W 1 Q Y X R o P j w v S X R l b U x v Y 2 F 0 a W 9 u P j x T d G F i b G V F b n R y a W V z I C 8 + P C 9 J d G V t P j x J d G V t P j x J d G V t T G 9 j Y X R p b 2 4 + P E l 0 Z W 1 U e X B l P k Z v c m 1 1 b G E 8 L 0 l 0 Z W 1 U e X B l P j x J d G V t U G F 0 a D 5 T Z W N 0 a W 9 u M S 9 N Z X R y b y U y M F J h a W w l M j B Q c m 9 q Z W N 0 c y U y M G l u J T I w S W 5 k a W E v U 3 B s a X Q l M j B D b 2 x 1 b W 4 l M j B i e S U y M E R l b G l t a X R l c j w v S X R l b V B h d G g + P C 9 J d G V t T G 9 j Y X R p b 2 4 + P F N 0 Y W J s Z U V u d H J p Z X M g L z 4 8 L 0 l 0 Z W 0 + P E l 0 Z W 0 + P E l 0 Z W 1 M b 2 N h d G l v b j 4 8 S X R l b V R 5 c G U + R m 9 y b X V s Y T w v S X R l b V R 5 c G U + P E l 0 Z W 1 Q Y X R o P l N l Y 3 R p b 2 4 x L 0 1 l d H J v J T I w U m F p b C U y M F B y b 2 p l Y 3 R z J T I w a W 4 l M j B J b m R p Y S 9 D a G F u Z 2 V k J T I w V H l w Z T I 8 L 0 l 0 Z W 1 Q Y X R o P j w v S X R l b U x v Y 2 F 0 a W 9 u P j x T d G F i b G V F b n R y a W V z I C 8 + P C 9 J d G V t P j x J d G V t P j x J d G V t T G 9 j Y X R p b 2 4 + P E l 0 Z W 1 U e X B l P k Z v c m 1 1 b G E 8 L 0 l 0 Z W 1 U e X B l P j x J d G V t U G F 0 a D 5 T Z W N 0 a W 9 u M S 9 N Z X R y b y U y M F J h a W w l M j B Q c m 9 q Z W N 0 c y U y M G l u J T I w S W 5 k a W E v U m V u Y W 1 l Z C U y M E N v b H V t b n M 8 L 0 l 0 Z W 1 Q Y X R o P j w v S X R l b U x v Y 2 F 0 a W 9 u P j x T d G F i b G V F b n R y a W V z I C 8 + P C 9 J d G V t P j x J d G V t P j x J d G V t T G 9 j Y X R p b 2 4 + P E l 0 Z W 1 U e X B l P k Z v c m 1 1 b G E 8 L 0 l 0 Z W 1 U e X B l P j x J d G V t U G F 0 a D 5 T Z W N 0 a W 9 u M S 9 N Z X R y b y U y M F J h a W w l M j B Q c m 9 q Z W N 0 c y U y M G l u J T I w S W 5 k a W E v U m V t b 3 Z l Z C U y M E N v b H V t b n M 8 L 0 l 0 Z W 1 Q Y X R o P j w v S X R l b U x v Y 2 F 0 a W 9 u P j x T d G F i b G V F b n R y a W V z I C 8 + P C 9 J d G V t P j x J d G V t P j x J d G V t T G 9 j Y X R p b 2 4 + P E l 0 Z W 1 U e X B l P k Z v c m 1 1 b G E 8 L 0 l 0 Z W 1 U e X B l P j x J d G V t U G F 0 a D 5 T Z W N 0 a W 9 u M S 9 L Z X k l M j B E Y X R l c y U y M C h P c G V y Y X R p b 2 5 h b C U y M E 1 l d H J v c 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2 V 5 X 0 R h d G V z X 1 9 P c G V y Y X R p b 2 5 h b F 9 N Z X R y b 3 M 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D g t M j R U M D g 6 N T Q 6 M T k u M j A w M j c 1 M l o i I C 8 + P E V u d H J 5 I F R 5 c G U 9 I k Z p b G x D b 2 x 1 b W 5 U e X B l c y I g V m F s d W U 9 I n N C Z 1 l K Q m c 9 P S I g L z 4 8 R W 5 0 c n k g V H l w Z T 0 i R m l s b E N v b H V t b k 5 h b W V z I i B W Y W x 1 Z T 0 i c 1 s m c X V v d D t Q c m 9 q Z W N 0 J n F 1 b 3 Q 7 L C Z x d W 9 0 O 0 9 w Z X J h d G l v b m F s J n F 1 b 3 Q 7 L C Z x d W 9 0 O 0 9 w Z X J h d G l v b m F s I F N p b m N l J n F 1 b 3 Q 7 L C Z x d W 9 0 O 0 F 1 d G h v c m l 0 e S B O Y W 1 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S 2 V 5 I E R h d G V z I C h P c G V y Y X R p b 2 5 h b C B N Z X R y b 3 M p L 0 F 1 d G 9 S Z W 1 v d m V k Q 2 9 s d W 1 u c z E u e 1 B y b 2 p l Y 3 Q s M H 0 m c X V v d D s s J n F 1 b 3 Q 7 U 2 V j d G l v b j E v S 2 V 5 I E R h d G V z I C h P c G V y Y X R p b 2 5 h b C B N Z X R y b 3 M p L 0 F 1 d G 9 S Z W 1 v d m V k Q 2 9 s d W 1 u c z E u e 0 9 w Z X J h d G l v b m F s L D F 9 J n F 1 b 3 Q 7 L C Z x d W 9 0 O 1 N l Y 3 R p b 2 4 x L 0 t l e S B E Y X R l c y A o T 3 B l c m F 0 a W 9 u Y W w g T W V 0 c m 9 z K S 9 B d X R v U m V t b 3 Z l Z E N v b H V t b n M x L n t P c G V y Y X R p b 2 5 h b C B T a W 5 j Z S w y f S Z x d W 9 0 O y w m c X V v d D t T Z W N 0 a W 9 u M S 9 L Z X k g R G F 0 Z X M g K E 9 w Z X J h d G l v b m F s I E 1 l d H J v c y k v Q X V 0 b 1 J l b W 9 2 Z W R D b 2 x 1 b W 5 z M S 5 7 Q X V 0 a G 9 y a X R 5 I E 5 h b W U s M 3 0 m c X V v d D t d L C Z x d W 9 0 O 0 N v b H V t b k N v d W 5 0 J n F 1 b 3 Q 7 O j Q s J n F 1 b 3 Q 7 S 2 V 5 Q 2 9 s d W 1 u T m F t Z X M m c X V v d D s 6 W 1 0 s J n F 1 b 3 Q 7 Q 2 9 s d W 1 u S W R l b n R p d G l l c y Z x d W 9 0 O z p b J n F 1 b 3 Q 7 U 2 V j d G l v b j E v S 2 V 5 I E R h d G V z I C h P c G V y Y X R p b 2 5 h b C B N Z X R y b 3 M p L 0 F 1 d G 9 S Z W 1 v d m V k Q 2 9 s d W 1 u c z E u e 1 B y b 2 p l Y 3 Q s M H 0 m c X V v d D s s J n F 1 b 3 Q 7 U 2 V j d G l v b j E v S 2 V 5 I E R h d G V z I C h P c G V y Y X R p b 2 5 h b C B N Z X R y b 3 M p L 0 F 1 d G 9 S Z W 1 v d m V k Q 2 9 s d W 1 u c z E u e 0 9 w Z X J h d G l v b m F s L D F 9 J n F 1 b 3 Q 7 L C Z x d W 9 0 O 1 N l Y 3 R p b 2 4 x L 0 t l e S B E Y X R l c y A o T 3 B l c m F 0 a W 9 u Y W w g T W V 0 c m 9 z K S 9 B d X R v U m V t b 3 Z l Z E N v b H V t b n M x L n t P c G V y Y X R p b 2 5 h b C B T a W 5 j Z S w y f S Z x d W 9 0 O y w m c X V v d D t T Z W N 0 a W 9 u M S 9 L Z X k g R G F 0 Z X M g K E 9 w Z X J h d G l v b m F s I E 1 l d H J v c y k v Q X V 0 b 1 J l b W 9 2 Z W R D b 2 x 1 b W 5 z M S 5 7 Q X V 0 a G 9 y a X R 5 I E 5 h b W U s M 3 0 m c X V v d D t d L C Z x d W 9 0 O 1 J l b G F 0 a W 9 u c 2 h p c E l u Z m 8 m c X V v d D s 6 W 1 1 9 I i A v P j w v U 3 R h Y m x l R W 5 0 c m l l c z 4 8 L 0 l 0 Z W 0 + P E l 0 Z W 0 + P E l 0 Z W 1 M b 2 N h d G l v b j 4 8 S X R l b V R 5 c G U + R m 9 y b X V s Y T w v S X R l b V R 5 c G U + P E l 0 Z W 1 Q Y X R o P l N l Y 3 R p b 2 4 x L 0 t l e S U y M E R h d G V z J T I w K E 9 w Z X J h d G l v b m F s J T I w T W V 0 c m 9 z K S 9 T b 3 V y Y 2 U 8 L 0 l 0 Z W 1 Q Y X R o P j w v S X R l b U x v Y 2 F 0 a W 9 u P j x T d G F i b G V F b n R y a W V z I C 8 + P C 9 J d G V t P j x J d G V t P j x J d G V t T G 9 j Y X R p b 2 4 + P E l 0 Z W 1 U e X B l P k Z v c m 1 1 b G E 8 L 0 l 0 Z W 1 U e X B l P j x J d G V t U G F 0 a D 5 T Z W N 0 a W 9 u M S 9 L Z X k l M j B E Y X R l c y U y M C h P c G V y Y X R p b 2 5 h b C U y M E 1 l d H J v c y k v R G F 0 Y T E 8 L 0 l 0 Z W 1 Q Y X R o P j w v S X R l b U x v Y 2 F 0 a W 9 u P j x T d G F i b G V F b n R y a W V z I C 8 + P C 9 J d G V t P j x J d G V t P j x J d G V t T G 9 j Y X R p b 2 4 + P E l 0 Z W 1 U e X B l P k Z v c m 1 1 b G E 8 L 0 l 0 Z W 1 U e X B l P j x J d G V t U G F 0 a D 5 T Z W N 0 a W 9 u M S 9 L Z X k l M j B E Y X R l c y U y M C h P c G V y Y X R p b 2 5 h b C U y M E 1 l d H J v c y k v U H J v b W 9 0 Z W Q l M j B I Z W F k Z X J z P C 9 J d G V t U G F 0 a D 4 8 L 0 l 0 Z W 1 M b 2 N h d G l v b j 4 8 U 3 R h Y m x l R W 5 0 c m l l c y A v P j w v S X R l b T 4 8 S X R l b T 4 8 S X R l b U x v Y 2 F 0 a W 9 u P j x J d G V t V H l w Z T 5 G b 3 J t d W x h P C 9 J d G V t V H l w Z T 4 8 S X R l b V B h d G g + U 2 V j d G l v b j E v S 2 V 5 J T I w R G F 0 Z X M l M j A o T 3 B l c m F 0 a W 9 u Y W w l M j B N Z X R y b 3 M p L 0 N o Y W 5 n Z W Q l M j B U e X B l P C 9 J d G V t U G F 0 a D 4 8 L 0 l 0 Z W 1 M b 2 N h d G l v b j 4 8 U 3 R h Y m x l R W 5 0 c m l l c y A v P j w v S X R l b T 4 8 S X R l b T 4 8 S X R l b U x v Y 2 F 0 a W 9 u P j x J d G V t V H l w Z T 5 G b 3 J t d W x h P C 9 J d G V t V H l w Z T 4 8 S X R l b V B h d G g + U 2 V j d G l v b j E v T G l z d C U y M G 9 m J T I w T 3 B l c m F 0 a W 9 u Y W w l M j A l M j Y l M j B V b m R l c i U y M E N v b n N 0 c n V j d G l v b i U y M E 1 l d H J v J T I w U H J v a m V j d H M l M j B p b i U y M E l u Z G l 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b 2 Z f T 3 B l c m F 0 a W 9 u Y W x f X 1 9 V b m R l c l 9 D b 2 5 z d H J 1 Y 3 R p b 2 5 f T W V 0 c m 9 f U H J v a m V j d H N f a W 5 f S W 5 k a W 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g t M z B U M T I 6 M T E 6 M D M u N j g w M j g 0 M 1 o i I C 8 + P E V u d H J 5 I F R 5 c G U 9 I k Z p b G x D b 2 x 1 b W 5 U e X B l c y I g V m F s d W U 9 I n N C Z 1 l H Q m d Z R 0 J n P T 0 i I C 8 + P E V u d H J 5 I F R 5 c G U 9 I k Z p b G x D b 2 x 1 b W 5 O Y W 1 l c y I g V m F s d W U 9 I n N b J n F 1 b 3 Q 7 Q 2 l 0 e S B c d T A w M j Y g U 3 R h d G U m c X V v d D s s J n F 1 b 3 Q 7 T 3 B l c m F 0 a W 9 u Y W w g T m V 0 d 2 9 y a y Z x d W 9 0 O y w m c X V v d D t V b m R l c i B D b 2 5 z d H J 1 Y 3 R p b 2 4 g T m V 3 I F J v d X R l c y Z x d W 9 0 O y w m c X V v d D t B c H B y b 3 Z l Z C B O Z X c g U m 9 1 d G V z J n F 1 b 3 Q 7 L C Z x d W 9 0 O 1 B y b 3 B v c 2 V k I E 5 l d y B S b 3 V 0 Z X M m c X V v d D s s J n F 1 b 3 Q 7 T 3 B l c m F 0 b 3 I m c X V v d D s s J n F 1 b 3 Q 7 U 3 R h c n Q g 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x p c 3 Q g b 2 Y g T 3 B l c m F 0 a W 9 u Y W w g X H U w M D I 2 I F V u Z G V y I E N v b n N 0 c n V j d G l v b i B N Z X R y b y B Q c m 9 q Z W N 0 c y B p b i B J b m R p Y S 9 B d X R v U m V t b 3 Z l Z E N v b H V t b n M x L n t D a X R 5 I F x 1 M D A y N i B T d G F 0 Z S w w f S Z x d W 9 0 O y w m c X V v d D t T Z W N 0 a W 9 u M S 9 M a X N 0 I G 9 m I E 9 w Z X J h d G l v b m F s I F x 1 M D A y N i B V b m R l c i B D b 2 5 z d H J 1 Y 3 R p b 2 4 g T W V 0 c m 8 g U H J v a m V j d H M g a W 4 g S W 5 k a W E v Q X V 0 b 1 J l b W 9 2 Z W R D b 2 x 1 b W 5 z M S 5 7 T 3 B l c m F 0 a W 9 u Y W w g T m V 0 d 2 9 y a y w x f S Z x d W 9 0 O y w m c X V v d D t T Z W N 0 a W 9 u M S 9 M a X N 0 I G 9 m I E 9 w Z X J h d G l v b m F s I F x 1 M D A y N i B V b m R l c i B D b 2 5 z d H J 1 Y 3 R p b 2 4 g T W V 0 c m 8 g U H J v a m V j d H M g a W 4 g S W 5 k a W E v Q X V 0 b 1 J l b W 9 2 Z W R D b 2 x 1 b W 5 z M S 5 7 V W 5 k Z X I g Q 2 9 u c 3 R y d W N 0 a W 9 u I E 5 l d y B S b 3 V 0 Z X M s M n 0 m c X V v d D s s J n F 1 b 3 Q 7 U 2 V j d G l v b j E v T G l z d C B v Z i B P c G V y Y X R p b 2 5 h b C B c d T A w M j Y g V W 5 k Z X I g Q 2 9 u c 3 R y d W N 0 a W 9 u I E 1 l d H J v I F B y b 2 p l Y 3 R z I G l u I E l u Z G l h L 0 F 1 d G 9 S Z W 1 v d m V k Q 2 9 s d W 1 u c z E u e 0 F w c H J v d m V k I E 5 l d y B S b 3 V 0 Z X M s M 3 0 m c X V v d D s s J n F 1 b 3 Q 7 U 2 V j d G l v b j E v T G l z d C B v Z i B P c G V y Y X R p b 2 5 h b C B c d T A w M j Y g V W 5 k Z X I g Q 2 9 u c 3 R y d W N 0 a W 9 u I E 1 l d H J v I F B y b 2 p l Y 3 R z I G l u I E l u Z G l h L 0 F 1 d G 9 S Z W 1 v d m V k Q 2 9 s d W 1 u c z E u e 1 B y b 3 B v c 2 V k I E 5 l d y B S b 3 V 0 Z X M s N H 0 m c X V v d D s s J n F 1 b 3 Q 7 U 2 V j d G l v b j E v T G l z d C B v Z i B P c G V y Y X R p b 2 5 h b C B c d T A w M j Y g V W 5 k Z X I g Q 2 9 u c 3 R y d W N 0 a W 9 u I E 1 l d H J v I F B y b 2 p l Y 3 R z I G l u I E l u Z G l h L 0 F 1 d G 9 S Z W 1 v d m V k Q 2 9 s d W 1 u c z E u e 0 9 w Z X J h d G 9 y L D V 9 J n F 1 b 3 Q 7 L C Z x d W 9 0 O 1 N l Y 3 R p b 2 4 x L 0 x p c 3 Q g b 2 Y g T 3 B l c m F 0 a W 9 u Y W w g X H U w M D I 2 I F V u Z G V y I E N v b n N 0 c n V j d G l v b i B N Z X R y b y B Q c m 9 q Z W N 0 c y B p b i B J b m R p Y S 9 B d X R v U m V t b 3 Z l Z E N v b H V t b n M x L n t T d G F y d C B E Y X R l L D Z 9 J n F 1 b 3 Q 7 X S w m c X V v d D t D b 2 x 1 b W 5 D b 3 V u d C Z x d W 9 0 O z o 3 L C Z x d W 9 0 O 0 t l e U N v b H V t b k 5 h b W V z J n F 1 b 3 Q 7 O l t d L C Z x d W 9 0 O 0 N v b H V t b k l k Z W 5 0 a X R p Z X M m c X V v d D s 6 W y Z x d W 9 0 O 1 N l Y 3 R p b 2 4 x L 0 x p c 3 Q g b 2 Y g T 3 B l c m F 0 a W 9 u Y W w g X H U w M D I 2 I F V u Z G V y I E N v b n N 0 c n V j d G l v b i B N Z X R y b y B Q c m 9 q Z W N 0 c y B p b i B J b m R p Y S 9 B d X R v U m V t b 3 Z l Z E N v b H V t b n M x L n t D a X R 5 I F x 1 M D A y N i B T d G F 0 Z S w w f S Z x d W 9 0 O y w m c X V v d D t T Z W N 0 a W 9 u M S 9 M a X N 0 I G 9 m I E 9 w Z X J h d G l v b m F s I F x 1 M D A y N i B V b m R l c i B D b 2 5 z d H J 1 Y 3 R p b 2 4 g T W V 0 c m 8 g U H J v a m V j d H M g a W 4 g S W 5 k a W E v Q X V 0 b 1 J l b W 9 2 Z W R D b 2 x 1 b W 5 z M S 5 7 T 3 B l c m F 0 a W 9 u Y W w g T m V 0 d 2 9 y a y w x f S Z x d W 9 0 O y w m c X V v d D t T Z W N 0 a W 9 u M S 9 M a X N 0 I G 9 m I E 9 w Z X J h d G l v b m F s I F x 1 M D A y N i B V b m R l c i B D b 2 5 z d H J 1 Y 3 R p b 2 4 g T W V 0 c m 8 g U H J v a m V j d H M g a W 4 g S W 5 k a W E v Q X V 0 b 1 J l b W 9 2 Z W R D b 2 x 1 b W 5 z M S 5 7 V W 5 k Z X I g Q 2 9 u c 3 R y d W N 0 a W 9 u I E 5 l d y B S b 3 V 0 Z X M s M n 0 m c X V v d D s s J n F 1 b 3 Q 7 U 2 V j d G l v b j E v T G l z d C B v Z i B P c G V y Y X R p b 2 5 h b C B c d T A w M j Y g V W 5 k Z X I g Q 2 9 u c 3 R y d W N 0 a W 9 u I E 1 l d H J v I F B y b 2 p l Y 3 R z I G l u I E l u Z G l h L 0 F 1 d G 9 S Z W 1 v d m V k Q 2 9 s d W 1 u c z E u e 0 F w c H J v d m V k I E 5 l d y B S b 3 V 0 Z X M s M 3 0 m c X V v d D s s J n F 1 b 3 Q 7 U 2 V j d G l v b j E v T G l z d C B v Z i B P c G V y Y X R p b 2 5 h b C B c d T A w M j Y g V W 5 k Z X I g Q 2 9 u c 3 R y d W N 0 a W 9 u I E 1 l d H J v I F B y b 2 p l Y 3 R z I G l u I E l u Z G l h L 0 F 1 d G 9 S Z W 1 v d m V k Q 2 9 s d W 1 u c z E u e 1 B y b 3 B v c 2 V k I E 5 l d y B S b 3 V 0 Z X M s N H 0 m c X V v d D s s J n F 1 b 3 Q 7 U 2 V j d G l v b j E v T G l z d C B v Z i B P c G V y Y X R p b 2 5 h b C B c d T A w M j Y g V W 5 k Z X I g Q 2 9 u c 3 R y d W N 0 a W 9 u I E 1 l d H J v I F B y b 2 p l Y 3 R z I G l u I E l u Z G l h L 0 F 1 d G 9 S Z W 1 v d m V k Q 2 9 s d W 1 u c z E u e 0 9 w Z X J h d G 9 y L D V 9 J n F 1 b 3 Q 7 L C Z x d W 9 0 O 1 N l Y 3 R p b 2 4 x L 0 x p c 3 Q g b 2 Y g T 3 B l c m F 0 a W 9 u Y W w g X H U w M D I 2 I F V u Z G V y I E N v b n N 0 c n V j d G l v b i B N Z X R y b y B Q c m 9 q Z W N 0 c y B p b i B J b m R p Y S 9 B d X R v U m V t b 3 Z l Z E N v b H V t b n M x L n t T d G F y d C B E Y X R l L D Z 9 J n F 1 b 3 Q 7 X S w m c X V v d D t S Z W x h d G l v b n N o a X B J b m Z v J n F 1 b 3 Q 7 O l t d f S I g L z 4 8 L 1 N 0 Y W J s Z U V u d H J p Z X M + P C 9 J d G V t P j x J d G V t P j x J d G V t T G 9 j Y X R p b 2 4 + P E l 0 Z W 1 U e X B l P k Z v c m 1 1 b G E 8 L 0 l 0 Z W 1 U e X B l P j x J d G V t U G F 0 a D 5 T Z W N 0 a W 9 u M S 9 M a X N 0 J T I w b 2 Y l M j B P c G V y Y X R p b 2 5 h b C U y M C U y N i U y M F V u Z G V y J T I w Q 2 9 u c 3 R y d W N 0 a W 9 u J T I w T W V 0 c m 8 l M j B Q c m 9 q Z W N 0 c y U y M G l u J T I w S W 5 k a W E v U 2 9 1 c m N l P C 9 J d G V t U G F 0 a D 4 8 L 0 l 0 Z W 1 M b 2 N h d G l v b j 4 8 U 3 R h Y m x l R W 5 0 c m l l c y A v P j w v S X R l b T 4 8 S X R l b T 4 8 S X R l b U x v Y 2 F 0 a W 9 u P j x J d G V t V H l w Z T 5 G b 3 J t d W x h P C 9 J d G V t V H l w Z T 4 8 S X R l b V B h d G g + U 2 V j d G l v b j E v T G l z d C U y M G 9 m J T I w T 3 B l c m F 0 a W 9 u Y W w l M j A l M j Y l M j B V b m R l c i U y M E N v b n N 0 c n V j d G l v b i U y M E 1 l d H J v J T I w U H J v a m V j d H M l M j B p b i U y M E l u Z G l h L 0 R h d G E w P C 9 J d G V t U G F 0 a D 4 8 L 0 l 0 Z W 1 M b 2 N h d G l v b j 4 8 U 3 R h Y m x l R W 5 0 c m l l c y A v P j w v S X R l b T 4 8 S X R l b T 4 8 S X R l b U x v Y 2 F 0 a W 9 u P j x J d G V t V H l w Z T 5 G b 3 J t d W x h P C 9 J d G V t V H l w Z T 4 8 S X R l b V B h d G g + U 2 V j d G l v b j E v T G l z d C U y M G 9 m J T I w T 3 B l c m F 0 a W 9 u Y W w l M j A l M j Y l M j B V b m R l c i U y M E N v b n N 0 c n V j d G l v b i U y M E 1 l d H J v J T I w U H J v a m V j d H M l M j B p b i U y M E l u Z G l h L 0 N o Y W 5 n Z W Q l M j B U e X B l P C 9 J d G V t U G F 0 a D 4 8 L 0 l 0 Z W 1 M b 2 N h d G l v b j 4 8 U 3 R h Y m x l R W 5 0 c m l l c y A v P j w v S X R l b T 4 8 L 0 l 0 Z W 1 z P j w v T G 9 j Y W x Q Y W N r Y W d l T W V 0 Y W R h d G F G a W x l P h Y A A A B Q S w U G A A A A A A A A A A A A A A A A A A A A A A A A J g E A A A E A A A D Q j J 3 f A R X R E Y x 6 A M B P w p f r A Q A A A B D 7 I U T P j X 9 B r H o h H G j I q t I A A A A A A g A A A A A A E G Y A A A A B A A A g A A A A g J u p e r M s X 4 w 0 L D i B M s G 5 g X n d o u Y u 9 M s 7 5 3 T V O b J Y y O I A A A A A D o A A A A A C A A A g A A A A U W u 1 L c w I X 5 A 0 q 4 I r N P D I E l A f 1 n G Y 6 / H y x U J j O J R l R N t Q A A A A z p / K o 0 F s V + v a u c x y C d F U w i 6 4 D t M D K T 7 Q T u I Q o A f p h Q K K E K k 8 w 0 q B E c H h G A z o 2 o U 6 3 5 m X x w H C i g C X 8 7 x V N O / O x j M m N G k R D b y m s Y n y n G I 3 X 6 R A A A A A U o W K K L I x E 1 3 c V V U I X c P 5 e 9 m 3 u t K w I 7 b 1 9 U A 8 X L f 1 o S f 4 l X s 0 F 5 J J D j F G a 9 i H Z G Y A l S z g V 9 s + o U r + Y x I u 6 d O d Z w = = < / D a t a M a s h u p > 
</file>

<file path=customXml/itemProps1.xml><?xml version="1.0" encoding="utf-8"?>
<ds:datastoreItem xmlns:ds="http://schemas.openxmlformats.org/officeDocument/2006/customXml" ds:itemID="{33086D8E-C60D-4493-8010-5371CB26DE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Key Dates (Operational Metros)</vt:lpstr>
      <vt:lpstr>Metro Rail Projects</vt:lpstr>
      <vt:lpstr>Overview</vt:lpstr>
      <vt:lpstr>Cost</vt:lpstr>
      <vt:lpstr>List of Operational &amp; Under Con</vt:lpstr>
      <vt:lpstr>Sheet4</vt:lpstr>
      <vt:lpstr>Sheet3</vt:lpstr>
      <vt:lpstr>Delhi</vt:lpstr>
      <vt:lpstr>Bangalore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 Maddula</dc:creator>
  <cp:lastModifiedBy>Sandhya Maddula</cp:lastModifiedBy>
  <dcterms:created xsi:type="dcterms:W3CDTF">2023-08-24T08:08:08Z</dcterms:created>
  <dcterms:modified xsi:type="dcterms:W3CDTF">2023-09-07T10:18:44Z</dcterms:modified>
</cp:coreProperties>
</file>