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66925"/>
  <mc:AlternateContent xmlns:mc="http://schemas.openxmlformats.org/markup-compatibility/2006">
    <mc:Choice Requires="x15">
      <x15ac:absPath xmlns:x15ac="http://schemas.microsoft.com/office/spreadsheetml/2010/11/ac" url="F:\BA skills\excel\"/>
    </mc:Choice>
  </mc:AlternateContent>
  <xr:revisionPtr revIDLastSave="0" documentId="13_ncr:1_{925CCF80-8EBE-4000-ABA7-601446D30595}" xr6:coauthVersionLast="47" xr6:coauthVersionMax="47" xr10:uidLastSave="{00000000-0000-0000-0000-000000000000}"/>
  <bookViews>
    <workbookView xWindow="-108" yWindow="-108" windowWidth="23256" windowHeight="12456" firstSheet="1" activeTab="6" xr2:uid="{00000000-000D-0000-FFFF-FFFF00000000}"/>
  </bookViews>
  <sheets>
    <sheet name="Instructions" sheetId="8" r:id="rId1"/>
    <sheet name="Raw data" sheetId="1" r:id="rId2"/>
    <sheet name="analysis" sheetId="14" r:id="rId3"/>
    <sheet name="analysis 1.0" sheetId="15" r:id="rId4"/>
    <sheet name="Dashboard_charts" sheetId="17" r:id="rId5"/>
    <sheet name="Dashboard" sheetId="16" r:id="rId6"/>
    <sheet name="DASHBOARD FINAL" sheetId="18" r:id="rId7"/>
    <sheet name="MyLinks" sheetId="12" state="hidden" r:id="rId8"/>
  </sheets>
  <definedNames>
    <definedName name="_xlcn.WorksheetConnection_SampleData.xlsxTable11" hidden="1">Table1[]</definedName>
    <definedName name="Slicer_Item">#N/A</definedName>
    <definedName name="Slicer_Region">#N/A</definedName>
    <definedName name="Slicer_Rep">#N/A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mple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6" l="1"/>
  <c r="G45" i="1"/>
  <c r="I2" i="1"/>
  <c r="I45"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F64637-B74A-4775-8D2B-AECDC3FA252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24082EB-552D-4619-A887-330BBA99A1D2}" name="WorksheetConnection_SampleData.xlsx!Table1" type="102" refreshedVersion="8" minRefreshableVersion="5">
    <extLst>
      <ext xmlns:x15="http://schemas.microsoft.com/office/spreadsheetml/2010/11/main" uri="{DE250136-89BD-433C-8126-D09CA5730AF9}">
        <x15:connection id="Table1" autoDelete="1">
          <x15:rangePr sourceName="_xlcn.WorksheetConnection_SampleData.xlsxTable11"/>
        </x15:connection>
      </ext>
    </extLst>
  </connection>
</connections>
</file>

<file path=xl/sharedStrings.xml><?xml version="1.0" encoding="utf-8"?>
<sst xmlns="http://schemas.openxmlformats.org/spreadsheetml/2006/main" count="258" uniqueCount="91">
  <si>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</si>
  <si>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</si>
  <si>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</si>
  <si>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</si>
  <si>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</si>
  <si>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</si>
  <si>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</si>
  <si>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</si>
  <si>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</si>
  <si>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</si>
  <si>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</si>
  <si>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</si>
  <si>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</si>
  <si>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</si>
  <si>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</si>
  <si>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</si>
  <si>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</si>
  <si>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</si>
  <si>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</si>
  <si>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</si>
  <si>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</si>
  <si>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</si>
  <si>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</si>
  <si>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Contextures Recommends</t>
  </si>
  <si>
    <t>Excel Pivot Tables Blog</t>
  </si>
  <si>
    <t>Contextures Excel Blog</t>
  </si>
  <si>
    <t>Contextures Excel Tips Website</t>
  </si>
  <si>
    <t>Central</t>
  </si>
  <si>
    <t>West</t>
  </si>
  <si>
    <t>East</t>
  </si>
  <si>
    <t>Contextures Sites &amp; News</t>
  </si>
  <si>
    <t>Contextures Excel Newsletter</t>
  </si>
  <si>
    <t>Hundreds of tutorials, tips and sample files</t>
  </si>
  <si>
    <t>Pivot table tutorials and tips, with comments and questions</t>
  </si>
  <si>
    <t>Online Instruction Page</t>
  </si>
  <si>
    <t>Notes</t>
  </si>
  <si>
    <t>•</t>
  </si>
  <si>
    <t>Named Excel Tables</t>
  </si>
  <si>
    <t>Sample Data for Excel</t>
  </si>
  <si>
    <t>The Total column could be changed to a formula, to multiply the Units and Cost columns.</t>
  </si>
  <si>
    <t>Get emails with Excel tips, links, and news</t>
  </si>
  <si>
    <t>Excel tools and training, recommended by Debra</t>
  </si>
  <si>
    <t>Excel Products</t>
  </si>
  <si>
    <t>SalesOrders sheet has office supply sales data for a fictional company</t>
  </si>
  <si>
    <t xml:space="preserve">Each row represents an order. </t>
  </si>
  <si>
    <t>Excel tutorials and tips, with comments and questions</t>
  </si>
  <si>
    <t>VLOOKUP Function Examples</t>
  </si>
  <si>
    <t>More Sample Data</t>
  </si>
  <si>
    <t>Athletes Sample Data</t>
  </si>
  <si>
    <t>Workplace Safety Sample Data</t>
  </si>
  <si>
    <t>Work Orders Sample Data</t>
  </si>
  <si>
    <t>Insurance Policies Sample Data</t>
  </si>
  <si>
    <t>Food Nutrients Sample Data</t>
  </si>
  <si>
    <t>Food Sales Sample Data</t>
  </si>
  <si>
    <t>Hockey Player Sample Data</t>
  </si>
  <si>
    <t>Related tutorials - for Practice Ideas</t>
  </si>
  <si>
    <t>Excel Drop Down Lists</t>
  </si>
  <si>
    <t>Excel Pivot Tables Intro</t>
  </si>
  <si>
    <t>Excel Formulas and Functions</t>
  </si>
  <si>
    <t>Revenue per unit</t>
  </si>
  <si>
    <t>Sales by region</t>
  </si>
  <si>
    <t>Row Labels</t>
  </si>
  <si>
    <t>Sum of Total</t>
  </si>
  <si>
    <t>Grand Total</t>
  </si>
  <si>
    <t>Count of Total</t>
  </si>
  <si>
    <t>Regions</t>
  </si>
  <si>
    <t>(blank)</t>
  </si>
  <si>
    <t>Items</t>
  </si>
  <si>
    <t>Reps</t>
  </si>
  <si>
    <t>items</t>
  </si>
  <si>
    <t>(All)</t>
  </si>
  <si>
    <t>Sum of Total sales</t>
  </si>
  <si>
    <t>Sales by Item</t>
  </si>
  <si>
    <t>Month</t>
  </si>
  <si>
    <t>Monthly Sales Trend</t>
  </si>
  <si>
    <t>April</t>
  </si>
  <si>
    <t>August</t>
  </si>
  <si>
    <t>December</t>
  </si>
  <si>
    <t>February</t>
  </si>
  <si>
    <t>January</t>
  </si>
  <si>
    <t>July</t>
  </si>
  <si>
    <t>June</t>
  </si>
  <si>
    <t>March</t>
  </si>
  <si>
    <t>May</t>
  </si>
  <si>
    <t>November</t>
  </si>
  <si>
    <t>October</t>
  </si>
  <si>
    <t>September</t>
  </si>
  <si>
    <t>Months</t>
  </si>
  <si>
    <t>Top 5 Reps</t>
  </si>
  <si>
    <t xml:space="preserve"> </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</si>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</sst>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1" x14ac:knownFonts="1">
    <font>
      <sz val="14"/>
      <name val="Calibri"/>
      <family val="2"/>
      <scheme val="minor"/>
    </font>
    <font>
      <sz val="12"/>
      <name val="Arial Narrow"/>
      <family val="2"/>
    </font>
    <font>
      <sz val="11"/>
      <name val="Calibri"/>
      <family val="2"/>
      <scheme val="minor"/>
    </font>
    <font>
      <b/>
      <sz val="15"/>
      <color theme="3"/>
      <name val="Calibri"/>
      <family val="2"/>
      <scheme val="minor"/>
    </font>
    <font>
      <u/>
      <sz val="14"/>
      <color rgb="FF0000FF"/>
      <name val="Calibri"/>
      <family val="2"/>
      <scheme val="minor"/>
    </font>
    <font>
      <b/>
      <sz val="16"/>
      <color rgb="FF5A8B39"/>
      <name val="Calibri"/>
      <family val="2"/>
      <scheme val="minor"/>
    </font>
    <font>
      <u/>
      <sz val="14"/>
      <color rgb="FF974D6E"/>
      <name val="Calibri"/>
      <family val="2"/>
    </font>
    <font>
      <sz val="12"/>
      <name val="Calibri"/>
      <family val="2"/>
      <scheme val="minor"/>
    </font>
    <font>
      <b/>
      <sz val="14"/>
      <color theme="1"/>
      <name val="Calibri"/>
      <family val="2"/>
      <scheme val="minor"/>
    </font>
    <font>
      <b/>
      <sz val="14"/>
      <name val="Calibri"/>
      <family val="2"/>
      <scheme val="minor"/>
    </font>
    <font>
      <b/>
      <sz val="16"/>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s>
  <borders count="2">
    <border>
      <left/>
      <right/>
      <top/>
      <bottom/>
      <diagonal/>
    </border>
    <border>
      <left/>
      <right/>
      <top/>
      <bottom style="thick">
        <color theme="4"/>
      </bottom>
      <diagonal/>
    </border>
  </borders>
  <cellStyleXfs count="6">
    <xf numFmtId="0" fontId="0" fillId="0" borderId="0"/>
    <xf numFmtId="43" fontId="1" fillId="0" borderId="0" applyFon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xf numFmtId="0" fontId="3" fillId="0" borderId="1" applyNumberFormat="0" applyFill="0" applyBorder="0" applyAlignment="0" applyProtection="0"/>
    <xf numFmtId="0" fontId="5" fillId="0" borderId="0" applyNumberFormat="0" applyFill="0" applyAlignment="0" applyProtection="0"/>
  </cellStyleXfs>
  <cellXfs count="32">
    <xf numFmtId="0" fontId="0" fillId="0" borderId="0" xfId="0"/>
    <xf numFmtId="0" fontId="4" fillId="0" borderId="0" xfId="2" applyAlignment="1"/>
    <xf numFmtId="0" fontId="5" fillId="0" borderId="0" xfId="5"/>
    <xf numFmtId="0" fontId="5" fillId="0" borderId="0" xfId="5" applyAlignment="1">
      <alignment horizontal="left"/>
    </xf>
    <xf numFmtId="0" fontId="0" fillId="0" borderId="0" xfId="0" applyAlignment="1">
      <alignment horizontal="right"/>
    </xf>
    <xf numFmtId="0" fontId="2" fillId="0" borderId="0" xfId="0" applyFont="1" applyAlignment="1">
      <alignment vertical="center"/>
    </xf>
    <xf numFmtId="0" fontId="0" fillId="0" borderId="0" xfId="0" applyAlignment="1">
      <alignment horizontal="right" vertical="top" wrapText="1"/>
    </xf>
    <xf numFmtId="0" fontId="0" fillId="0" borderId="0" xfId="0" applyAlignment="1">
      <alignment horizontal="left" vertical="center"/>
    </xf>
    <xf numFmtId="0" fontId="4" fillId="0" borderId="0" xfId="2" applyAlignment="1" applyProtection="1"/>
    <xf numFmtId="0" fontId="2" fillId="0" borderId="0" xfId="0" applyFont="1" applyAlignment="1">
      <alignment horizontal="left"/>
    </xf>
    <xf numFmtId="0" fontId="0" fillId="0" borderId="0" xfId="0" applyAlignment="1">
      <alignment horizontal="left"/>
    </xf>
    <xf numFmtId="0" fontId="4" fillId="0" borderId="0" xfId="2"/>
    <xf numFmtId="14" fontId="0" fillId="0" borderId="0" xfId="0" applyNumberFormat="1" applyAlignment="1">
      <alignment vertical="center"/>
    </xf>
    <xf numFmtId="14" fontId="0" fillId="0" borderId="0" xfId="0" applyNumberFormat="1" applyAlignment="1">
      <alignment horizontal="center" vertical="center"/>
    </xf>
    <xf numFmtId="0" fontId="0" fillId="0" borderId="0" xfId="0" applyAlignment="1">
      <alignment vertical="center"/>
    </xf>
    <xf numFmtId="1" fontId="0" fillId="0" borderId="0" xfId="0" applyNumberFormat="1" applyAlignment="1" applyProtection="1">
      <alignment horizontal="left" vertical="center"/>
      <protection locked="0"/>
    </xf>
    <xf numFmtId="1" fontId="0" fillId="0" borderId="0" xfId="0" applyNumberFormat="1" applyAlignment="1" applyProtection="1">
      <alignment vertical="center"/>
      <protection locked="0"/>
    </xf>
    <xf numFmtId="1" fontId="2" fillId="0" borderId="0" xfId="0" applyNumberFormat="1" applyFont="1" applyAlignment="1" applyProtection="1">
      <alignment vertical="center"/>
      <protection locked="0"/>
    </xf>
    <xf numFmtId="2" fontId="0" fillId="0" borderId="0" xfId="0" applyNumberFormat="1" applyAlignment="1">
      <alignment horizontal="left" vertical="center"/>
    </xf>
    <xf numFmtId="2" fontId="0" fillId="0" borderId="0" xfId="1" applyNumberFormat="1" applyFont="1" applyFill="1" applyBorder="1" applyAlignment="1" applyProtection="1">
      <alignment vertical="center"/>
    </xf>
    <xf numFmtId="2" fontId="2" fillId="0" borderId="0" xfId="0" applyNumberFormat="1" applyFont="1" applyAlignment="1">
      <alignment vertical="center"/>
    </xf>
    <xf numFmtId="0" fontId="7" fillId="0" borderId="0" xfId="0" applyFont="1" applyAlignment="1">
      <alignment vertical="center"/>
    </xf>
    <xf numFmtId="0" fontId="0" fillId="0" borderId="0" xfId="0" pivotButton="1"/>
    <xf numFmtId="2" fontId="0" fillId="0" borderId="0" xfId="0" applyNumberFormat="1"/>
    <xf numFmtId="0" fontId="9" fillId="2" borderId="0" xfId="0" applyFont="1" applyFill="1"/>
    <xf numFmtId="0" fontId="9" fillId="3" borderId="0" xfId="0" applyFont="1" applyFill="1"/>
    <xf numFmtId="0" fontId="8" fillId="4" borderId="0" xfId="0" applyFont="1" applyFill="1"/>
    <xf numFmtId="0" fontId="10" fillId="5" borderId="0" xfId="0" applyFont="1" applyFill="1"/>
    <xf numFmtId="14" fontId="2" fillId="0" borderId="0" xfId="0" applyNumberFormat="1" applyFont="1" applyAlignment="1">
      <alignment vertical="center"/>
    </xf>
    <xf numFmtId="0" fontId="0" fillId="0" borderId="0" xfId="0" applyAlignment="1">
      <alignment horizontal="center"/>
    </xf>
    <xf numFmtId="164" fontId="0" fillId="0" borderId="0" xfId="0" applyNumberFormat="1" applyAlignment="1">
      <alignment horizontal="center"/>
    </xf>
    <xf numFmtId="0" fontId="0" fillId="0" borderId="0" xfId="0" applyNumberFormat="1"/>
  </cellXfs>
  <cellStyles count="6">
    <cellStyle name="Comma" xfId="1" builtinId="3"/>
    <cellStyle name="Followed Hyperlink" xfId="3" builtinId="9" customBuiltin="1"/>
    <cellStyle name="Heading 1" xfId="4" builtinId="16" customBuiltin="1"/>
    <cellStyle name="Heading 2" xfId="5" builtinId="17" customBuiltin="1"/>
    <cellStyle name="Hyperlink" xfId="2" builtinId="8" customBuiltin="1"/>
    <cellStyle name="Normal" xfId="0" builtinId="0" customBuiltin="1"/>
  </cellStyles>
  <dxfs count="17">
    <dxf>
      <font>
        <b val="0"/>
        <i val="0"/>
        <strike val="0"/>
        <condense val="0"/>
        <extend val="0"/>
        <outline val="0"/>
        <shadow val="0"/>
        <u val="none"/>
        <vertAlign val="baseline"/>
        <sz val="11"/>
        <color auto="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alignment horizontal="general" vertical="center" textRotation="0" wrapText="0" indent="0" justifyLastLine="0" shrinkToFit="0" readingOrder="0"/>
    </dxf>
    <dxf>
      <numFmt numFmtId="2" formatCode="0.00"/>
    </dxf>
    <dxf>
      <font>
        <b val="0"/>
        <i val="0"/>
        <strike val="0"/>
        <condense val="0"/>
        <extend val="0"/>
        <outline val="0"/>
        <shadow val="0"/>
        <u val="none"/>
        <vertAlign val="baseline"/>
        <sz val="11"/>
        <color auto="1"/>
        <name val="Calibri"/>
        <family val="2"/>
        <scheme val="minor"/>
      </font>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alignment horizontal="general" vertical="center" textRotation="0" wrapText="0" indent="0" justifyLastLine="0" shrinkToFit="0" readingOrder="0"/>
      <protection locked="0" hidden="0"/>
    </dxf>
    <dxf>
      <numFmt numFmtId="1" formatCode="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auto="1"/>
        <name val="Calibri"/>
        <family val="2"/>
        <scheme val="minor"/>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auto="1"/>
        <name val="Calibri"/>
        <family val="2"/>
        <scheme val="minor"/>
      </font>
      <numFmt numFmtId="19" formatCode="m/d/yyyy"/>
      <alignment horizontal="general" vertical="center" textRotation="0" wrapText="0" indent="0" justifyLastLine="0" shrinkToFit="0" readingOrder="0"/>
    </dxf>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Dashboard_charts!$A$4:$A$8</c:f>
              <c:strCache>
                <c:ptCount val="4"/>
                <c:pt idx="0">
                  <c:v>Central</c:v>
                </c:pt>
                <c:pt idx="1">
                  <c:v>East</c:v>
                </c:pt>
                <c:pt idx="2">
                  <c:v>West</c:v>
                </c:pt>
                <c:pt idx="3">
                  <c:v>(blank)</c:v>
                </c:pt>
              </c:strCache>
            </c:strRef>
          </c:cat>
          <c:val>
            <c:numRef>
              <c:f>Dashboard_charts!$B$4:$B$8</c:f>
              <c:numCache>
                <c:formatCode>General</c:formatCode>
                <c:ptCount val="4"/>
                <c:pt idx="0">
                  <c:v>11139.069999999998</c:v>
                </c:pt>
                <c:pt idx="1">
                  <c:v>6002.09</c:v>
                </c:pt>
                <c:pt idx="2">
                  <c:v>2486.7199999999998</c:v>
                </c:pt>
              </c:numCache>
            </c:numRef>
          </c:val>
          <c:extLst>
            <c:ext xmlns:c16="http://schemas.microsoft.com/office/drawing/2014/chart" uri="{C3380CC4-5D6E-409C-BE32-E72D297353CC}">
              <c16:uniqueId val="{00000000-B364-4C28-A84C-F8BA8A25823C}"/>
            </c:ext>
          </c:extLst>
        </c:ser>
        <c:dLbls>
          <c:showLegendKey val="0"/>
          <c:showVal val="0"/>
          <c:showCatName val="0"/>
          <c:showSerName val="0"/>
          <c:showPercent val="0"/>
          <c:showBubbleSize val="0"/>
        </c:dLbls>
        <c:gapWidth val="100"/>
        <c:overlap val="-24"/>
        <c:axId val="370006576"/>
        <c:axId val="369999376"/>
      </c:barChart>
      <c:catAx>
        <c:axId val="370006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999376"/>
        <c:crosses val="autoZero"/>
        <c:auto val="1"/>
        <c:lblAlgn val="ctr"/>
        <c:lblOffset val="100"/>
        <c:noMultiLvlLbl val="0"/>
      </c:catAx>
      <c:valAx>
        <c:axId val="369999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00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dashboard.xlsx]Dashboard_charts!PivotTable23</c:name>
    <c:fmtId val="1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by Item</a:t>
            </a:r>
          </a:p>
        </c:rich>
      </c:tx>
      <c:layout>
        <c:manualLayout>
          <c:xMode val="edge"/>
          <c:yMode val="edge"/>
          <c:x val="0.21768070520790167"/>
          <c:y val="0.11722551534990709"/>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Dashboard_charts!$B$17</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37D-4BBA-AFA1-4E4B62D0137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37D-4BBA-AFA1-4E4B62D0137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37D-4BBA-AFA1-4E4B62D0137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37D-4BBA-AFA1-4E4B62D0137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37D-4BBA-AFA1-4E4B62D0137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37D-4BBA-AFA1-4E4B62D0137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37D-4BBA-AFA1-4E4B62D0137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137D-4BBA-AFA1-4E4B62D0137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137D-4BBA-AFA1-4E4B62D0137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137D-4BBA-AFA1-4E4B62D0137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Dashboard_charts!$A$18:$A$23</c:f>
              <c:strCache>
                <c:ptCount val="5"/>
                <c:pt idx="0">
                  <c:v>Binder</c:v>
                </c:pt>
                <c:pt idx="1">
                  <c:v>Desk</c:v>
                </c:pt>
                <c:pt idx="2">
                  <c:v>Pen</c:v>
                </c:pt>
                <c:pt idx="3">
                  <c:v>Pen Set</c:v>
                </c:pt>
                <c:pt idx="4">
                  <c:v>Pencil</c:v>
                </c:pt>
              </c:strCache>
            </c:strRef>
          </c:cat>
          <c:val>
            <c:numRef>
              <c:f>Dashboard_charts!$B$18:$B$23</c:f>
              <c:numCache>
                <c:formatCode>0.00</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A-137D-4BBA-AFA1-4E4B62D0137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dashboard.xlsx]Dashboard_charts!PivotTable25</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Dashboard_charts!$B$32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Dashboard_charts!$A$33:$A$45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Dashboard_charts!$B$33:$B$45</c:f>
              <c:numCache>
                <c:formatCode>General</c:formatCode>
                <c:ptCount val="12"/>
                <c:pt idx="0">
                  <c:v>1059.03</c:v>
                </c:pt>
                <c:pt idx="1">
                  <c:v>2005.55</c:v>
                </c:pt>
                <c:pt idx="2">
                  <c:v>3288.47</c:v>
                </c:pt>
                <c:pt idx="3">
                  <c:v>2044.33</c:v>
                </c:pt>
                <c:pt idx="4">
                  <c:v>1602.09</c:v>
                </c:pt>
                <c:pt idx="5">
                  <c:v>2673.2299999999996</c:v>
                </c:pt>
                <c:pt idx="6">
                  <c:v>1613.5</c:v>
                </c:pt>
                <c:pt idx="7">
                  <c:v>556.87</c:v>
                </c:pt>
                <c:pt idx="8">
                  <c:v>1300.3499999999999</c:v>
                </c:pt>
                <c:pt idx="9">
                  <c:v>833.78</c:v>
                </c:pt>
                <c:pt idx="10">
                  <c:v>1984.5699999999997</c:v>
                </c:pt>
                <c:pt idx="11">
                  <c:v>666.11</c:v>
                </c:pt>
              </c:numCache>
            </c:numRef>
          </c:val>
          <c:smooth val="0"/>
          <c:extLst>
            <c:ext xmlns:c16="http://schemas.microsoft.com/office/drawing/2014/chart" uri="{C3380CC4-5D6E-409C-BE32-E72D297353CC}">
              <c16:uniqueId val="{00000000-AFE3-4D9E-9492-C1BF31265220}"/>
            </c:ext>
          </c:extLst>
        </c:ser>
        <c:dLbls>
          <c:showLegendKey val="0"/>
          <c:showVal val="0"/>
          <c:showCatName val="0"/>
          <c:showSerName val="0"/>
          <c:showPercent val="0"/>
          <c:showBubbleSize val="0"/>
        </c:dLbls>
        <c:marker val="1"/>
        <c:smooth val="0"/>
        <c:axId val="369992656"/>
        <c:axId val="369972496"/>
      </c:lineChart>
      <c:catAx>
        <c:axId val="369992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72496"/>
        <c:crosses val="autoZero"/>
        <c:auto val="1"/>
        <c:lblAlgn val="ctr"/>
        <c:lblOffset val="100"/>
        <c:noMultiLvlLbl val="0"/>
      </c:catAx>
      <c:valAx>
        <c:axId val="3699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9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dashboard.xlsx]Dashboard_charts!PivotTable26</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Reps</a:t>
            </a:r>
          </a:p>
        </c:rich>
      </c:tx>
      <c:layout>
        <c:manualLayout>
          <c:xMode val="edge"/>
          <c:yMode val="edge"/>
          <c:x val="0.30702426564495527"/>
          <c:y val="0.164996420901932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Dashboard_charts!$B$48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Dashboard_charts!$A$49:$A$54</c:f>
              <c:strCache>
                <c:ptCount val="5"/>
                <c:pt idx="0">
                  <c:v>Gill</c:v>
                </c:pt>
                <c:pt idx="1">
                  <c:v>Jardine</c:v>
                </c:pt>
                <c:pt idx="2">
                  <c:v>Jones</c:v>
                </c:pt>
                <c:pt idx="3">
                  <c:v>Kivell</c:v>
                </c:pt>
                <c:pt idx="4">
                  <c:v>Parent</c:v>
                </c:pt>
              </c:strCache>
            </c:strRef>
          </c:cat>
          <c:val>
            <c:numRef>
              <c:f>Dashboard_charts!$B$49:$B$54</c:f>
              <c:numCache>
                <c:formatCode>General</c:formatCode>
                <c:ptCount val="5"/>
                <c:pt idx="0">
                  <c:v>1749.8700000000001</c:v>
                </c:pt>
                <c:pt idx="1">
                  <c:v>2812.19</c:v>
                </c:pt>
                <c:pt idx="2">
                  <c:v>2363.04</c:v>
                </c:pt>
                <c:pt idx="3">
                  <c:v>3109.44</c:v>
                </c:pt>
                <c:pt idx="4">
                  <c:v>3102.2999999999997</c:v>
                </c:pt>
              </c:numCache>
            </c:numRef>
          </c:val>
          <c:extLst>
            <c:ext xmlns:c16="http://schemas.microsoft.com/office/drawing/2014/chart" uri="{C3380CC4-5D6E-409C-BE32-E72D297353CC}">
              <c16:uniqueId val="{00000000-3BC0-44A6-8817-41E49C7B74CF}"/>
            </c:ext>
          </c:extLst>
        </c:ser>
        <c:dLbls>
          <c:showLegendKey val="0"/>
          <c:showVal val="1"/>
          <c:showCatName val="0"/>
          <c:showSerName val="0"/>
          <c:showPercent val="0"/>
          <c:showBubbleSize val="0"/>
        </c:dLbls>
        <c:gapWidth val="150"/>
        <c:shape val="box"/>
        <c:axId val="480053200"/>
        <c:axId val="480050320"/>
        <c:axId val="0"/>
      </c:bar3DChart>
      <c:catAx>
        <c:axId val="480053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320"/>
        <c:crosses val="autoZero"/>
        <c:auto val="1"/>
        <c:lblAlgn val="ctr"/>
        <c:lblOffset val="100"/>
        <c:noMultiLvlLbl val="0"/>
      </c:catAx>
      <c:valAx>
        <c:axId val="4800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Item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Dashboard_charts!$B$17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A12-42FA-92FA-B9CAC950F0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A12-42FA-92FA-B9CAC950F0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A12-42FA-92FA-B9CAC950F00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A12-42FA-92FA-B9CAC950F00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A12-42FA-92FA-B9CAC950F002}"/>
              </c:ext>
            </c:extLst>
          </c:dPt>
          <c:cat>
            <c:strRef>
              <c:f>Dashboard_charts!$A$18:$A$23</c:f>
              <c:strCache>
                <c:ptCount val="5"/>
                <c:pt idx="0">
                  <c:v>Binder</c:v>
                </c:pt>
                <c:pt idx="1">
                  <c:v>Desk</c:v>
                </c:pt>
                <c:pt idx="2">
                  <c:v>Pen</c:v>
                </c:pt>
                <c:pt idx="3">
                  <c:v>Pen Set</c:v>
                </c:pt>
                <c:pt idx="4">
                  <c:v>Pencil</c:v>
                </c:pt>
              </c:strCache>
            </c:strRef>
          </c:cat>
          <c:val>
            <c:numRef>
              <c:f>Dashboard_charts!$B$18:$B$23</c:f>
              <c:numCache>
                <c:formatCode>0.00</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A4EE-4030-9623-CFB216F8CCF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Dashboard_charts!$B$32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Dashboard_charts!$A$33:$A$45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Dashboard_charts!$B$33:$B$45</c:f>
              <c:numCache>
                <c:formatCode>General</c:formatCode>
                <c:ptCount val="12"/>
                <c:pt idx="0">
                  <c:v>1059.03</c:v>
                </c:pt>
                <c:pt idx="1">
                  <c:v>2005.55</c:v>
                </c:pt>
                <c:pt idx="2">
                  <c:v>3288.47</c:v>
                </c:pt>
                <c:pt idx="3">
                  <c:v>2044.33</c:v>
                </c:pt>
                <c:pt idx="4">
                  <c:v>1602.09</c:v>
                </c:pt>
                <c:pt idx="5">
                  <c:v>2673.2299999999996</c:v>
                </c:pt>
                <c:pt idx="6">
                  <c:v>1613.5</c:v>
                </c:pt>
                <c:pt idx="7">
                  <c:v>556.87</c:v>
                </c:pt>
                <c:pt idx="8">
                  <c:v>1300.3499999999999</c:v>
                </c:pt>
                <c:pt idx="9">
                  <c:v>833.78</c:v>
                </c:pt>
                <c:pt idx="10">
                  <c:v>1984.5699999999997</c:v>
                </c:pt>
                <c:pt idx="11">
                  <c:v>666.11</c:v>
                </c:pt>
              </c:numCache>
            </c:numRef>
          </c:val>
          <c:smooth val="0"/>
          <c:extLst>
            <c:ext xmlns:c16="http://schemas.microsoft.com/office/drawing/2014/chart" uri="{C3380CC4-5D6E-409C-BE32-E72D297353CC}">
              <c16:uniqueId val="{00000000-9DFC-47C0-81EA-4BEE7EDDD47E}"/>
            </c:ext>
          </c:extLst>
        </c:ser>
        <c:dLbls>
          <c:showLegendKey val="0"/>
          <c:showVal val="0"/>
          <c:showCatName val="0"/>
          <c:showSerName val="0"/>
          <c:showPercent val="0"/>
          <c:showBubbleSize val="0"/>
        </c:dLbls>
        <c:marker val="1"/>
        <c:smooth val="0"/>
        <c:axId val="369992656"/>
        <c:axId val="369972496"/>
      </c:lineChart>
      <c:catAx>
        <c:axId val="369992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972496"/>
        <c:crosses val="autoZero"/>
        <c:auto val="1"/>
        <c:lblAlgn val="ctr"/>
        <c:lblOffset val="100"/>
        <c:noMultiLvlLbl val="0"/>
      </c:catAx>
      <c:valAx>
        <c:axId val="369972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99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dashboard.xlsx]Dashboard_charts!PivotTable26</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Reps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Dashboard_charts!$B$48</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Dashboard_charts!$A$49:$A$54</c:f>
              <c:strCache>
                <c:ptCount val="5"/>
                <c:pt idx="0">
                  <c:v>Gill</c:v>
                </c:pt>
                <c:pt idx="1">
                  <c:v>Jardine</c:v>
                </c:pt>
                <c:pt idx="2">
                  <c:v>Jones</c:v>
                </c:pt>
                <c:pt idx="3">
                  <c:v>Kivell</c:v>
                </c:pt>
                <c:pt idx="4">
                  <c:v>Parent</c:v>
                </c:pt>
              </c:strCache>
            </c:strRef>
          </c:cat>
          <c:val>
            <c:numRef>
              <c:f>Dashboard_charts!$B$49:$B$54</c:f>
              <c:numCache>
                <c:formatCode>General</c:formatCode>
                <c:ptCount val="5"/>
                <c:pt idx="0">
                  <c:v>1749.8700000000001</c:v>
                </c:pt>
                <c:pt idx="1">
                  <c:v>2812.19</c:v>
                </c:pt>
                <c:pt idx="2">
                  <c:v>2363.04</c:v>
                </c:pt>
                <c:pt idx="3">
                  <c:v>3109.44</c:v>
                </c:pt>
                <c:pt idx="4">
                  <c:v>3102.2999999999997</c:v>
                </c:pt>
              </c:numCache>
            </c:numRef>
          </c:val>
          <c:extLst>
            <c:ext xmlns:c16="http://schemas.microsoft.com/office/drawing/2014/chart" uri="{C3380CC4-5D6E-409C-BE32-E72D297353CC}">
              <c16:uniqueId val="{00000000-9380-4457-83E1-52413C209818}"/>
            </c:ext>
          </c:extLst>
        </c:ser>
        <c:dLbls>
          <c:showLegendKey val="0"/>
          <c:showVal val="1"/>
          <c:showCatName val="0"/>
          <c:showSerName val="0"/>
          <c:showPercent val="0"/>
          <c:showBubbleSize val="0"/>
        </c:dLbls>
        <c:gapWidth val="84"/>
        <c:gapDepth val="53"/>
        <c:shape val="box"/>
        <c:axId val="480053200"/>
        <c:axId val="480050320"/>
        <c:axId val="0"/>
      </c:bar3DChart>
      <c:catAx>
        <c:axId val="480053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0050320"/>
        <c:crosses val="autoZero"/>
        <c:auto val="1"/>
        <c:lblAlgn val="ctr"/>
        <c:lblOffset val="100"/>
        <c:noMultiLvlLbl val="0"/>
      </c:catAx>
      <c:valAx>
        <c:axId val="480050320"/>
        <c:scaling>
          <c:orientation val="minMax"/>
        </c:scaling>
        <c:delete val="1"/>
        <c:axPos val="l"/>
        <c:numFmt formatCode="General" sourceLinked="1"/>
        <c:majorTickMark val="out"/>
        <c:minorTickMark val="none"/>
        <c:tickLblPos val="nextTo"/>
        <c:crossAx val="4800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Dashboard_charts!$A$4:$A$8</c:f>
              <c:strCache>
                <c:ptCount val="4"/>
                <c:pt idx="0">
                  <c:v>Central</c:v>
                </c:pt>
                <c:pt idx="1">
                  <c:v>East</c:v>
                </c:pt>
                <c:pt idx="2">
                  <c:v>West</c:v>
                </c:pt>
                <c:pt idx="3">
                  <c:v>(blank)</c:v>
                </c:pt>
              </c:strCache>
            </c:strRef>
          </c:cat>
          <c:val>
            <c:numRef>
              <c:f>Dashboard_charts!$B$4:$B$8</c:f>
              <c:numCache>
                <c:formatCode>General</c:formatCode>
                <c:ptCount val="4"/>
                <c:pt idx="0">
                  <c:v>11139.069999999998</c:v>
                </c:pt>
                <c:pt idx="1">
                  <c:v>6002.09</c:v>
                </c:pt>
                <c:pt idx="2">
                  <c:v>2486.7199999999998</c:v>
                </c:pt>
              </c:numCache>
            </c:numRef>
          </c:val>
          <c:extLst>
            <c:ext xmlns:c16="http://schemas.microsoft.com/office/drawing/2014/chart" uri="{C3380CC4-5D6E-409C-BE32-E72D297353CC}">
              <c16:uniqueId val="{00000000-ACFD-4AC8-AE38-73052B964643}"/>
            </c:ext>
          </c:extLst>
        </c:ser>
        <c:dLbls>
          <c:showLegendKey val="0"/>
          <c:showVal val="0"/>
          <c:showCatName val="0"/>
          <c:showSerName val="0"/>
          <c:showPercent val="0"/>
          <c:showBubbleSize val="0"/>
        </c:dLbls>
        <c:gapWidth val="100"/>
        <c:overlap val="-24"/>
        <c:axId val="370006576"/>
        <c:axId val="369999376"/>
      </c:barChart>
      <c:catAx>
        <c:axId val="370006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999376"/>
        <c:crosses val="autoZero"/>
        <c:auto val="1"/>
        <c:lblAlgn val="ctr"/>
        <c:lblOffset val="100"/>
        <c:noMultiLvlLbl val="0"/>
      </c:catAx>
      <c:valAx>
        <c:axId val="369999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00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Item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Dashboard_charts!$B$17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FE7-4BA6-8C16-4A22CEDB31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FE7-4BA6-8C16-4A22CEDB317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FE7-4BA6-8C16-4A22CEDB317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FE7-4BA6-8C16-4A22CEDB317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FE7-4BA6-8C16-4A22CEDB3175}"/>
              </c:ext>
            </c:extLst>
          </c:dPt>
          <c:cat>
            <c:strRef>
              <c:f>Dashboard_charts!$A$18:$A$23</c:f>
              <c:strCache>
                <c:ptCount val="5"/>
                <c:pt idx="0">
                  <c:v>Binder</c:v>
                </c:pt>
                <c:pt idx="1">
                  <c:v>Desk</c:v>
                </c:pt>
                <c:pt idx="2">
                  <c:v>Pen</c:v>
                </c:pt>
                <c:pt idx="3">
                  <c:v>Pen Set</c:v>
                </c:pt>
                <c:pt idx="4">
                  <c:v>Pencil</c:v>
                </c:pt>
              </c:strCache>
            </c:strRef>
          </c:cat>
          <c:val>
            <c:numRef>
              <c:f>Dashboard_charts!$B$18:$B$23</c:f>
              <c:numCache>
                <c:formatCode>0.00</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A-CFE7-4BA6-8C16-4A22CEDB317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dashboard.xlsx]Dashboard_charts!PivotTable25</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Dashboard_charts!$B$32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Dashboard_charts!$A$33:$A$45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Dashboard_charts!$B$33:$B$45</c:f>
              <c:numCache>
                <c:formatCode>General</c:formatCode>
                <c:ptCount val="12"/>
                <c:pt idx="0">
                  <c:v>1059.03</c:v>
                </c:pt>
                <c:pt idx="1">
                  <c:v>2005.55</c:v>
                </c:pt>
                <c:pt idx="2">
                  <c:v>3288.47</c:v>
                </c:pt>
                <c:pt idx="3">
                  <c:v>2044.33</c:v>
                </c:pt>
                <c:pt idx="4">
                  <c:v>1602.09</c:v>
                </c:pt>
                <c:pt idx="5">
                  <c:v>2673.2299999999996</c:v>
                </c:pt>
                <c:pt idx="6">
                  <c:v>1613.5</c:v>
                </c:pt>
                <c:pt idx="7">
                  <c:v>556.87</c:v>
                </c:pt>
                <c:pt idx="8">
                  <c:v>1300.3499999999999</c:v>
                </c:pt>
                <c:pt idx="9">
                  <c:v>833.78</c:v>
                </c:pt>
                <c:pt idx="10">
                  <c:v>1984.5699999999997</c:v>
                </c:pt>
                <c:pt idx="11">
                  <c:v>666.11</c:v>
                </c:pt>
              </c:numCache>
            </c:numRef>
          </c:val>
          <c:smooth val="0"/>
          <c:extLst>
            <c:ext xmlns:c16="http://schemas.microsoft.com/office/drawing/2014/chart" uri="{C3380CC4-5D6E-409C-BE32-E72D297353CC}">
              <c16:uniqueId val="{00000000-16C7-4491-8157-DFAC97346DD5}"/>
            </c:ext>
          </c:extLst>
        </c:ser>
        <c:dLbls>
          <c:showLegendKey val="0"/>
          <c:showVal val="0"/>
          <c:showCatName val="0"/>
          <c:showSerName val="0"/>
          <c:showPercent val="0"/>
          <c:showBubbleSize val="0"/>
        </c:dLbls>
        <c:marker val="1"/>
        <c:smooth val="0"/>
        <c:axId val="369992656"/>
        <c:axId val="369972496"/>
      </c:lineChart>
      <c:catAx>
        <c:axId val="369992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972496"/>
        <c:crosses val="autoZero"/>
        <c:auto val="1"/>
        <c:lblAlgn val="ctr"/>
        <c:lblOffset val="100"/>
        <c:noMultiLvlLbl val="0"/>
      </c:catAx>
      <c:valAx>
        <c:axId val="369972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99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dashboard.xlsx]Dashboard_charts!PivotTable26</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Reps</a:t>
            </a:r>
          </a:p>
        </c:rich>
      </c:tx>
      <c:layout>
        <c:manualLayout>
          <c:xMode val="edge"/>
          <c:yMode val="edge"/>
          <c:x val="0.30702426564495527"/>
          <c:y val="0.1649964209019327"/>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Dashboard_charts!$B$48</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Dashboard_charts!$A$49:$A$54</c:f>
              <c:strCache>
                <c:ptCount val="5"/>
                <c:pt idx="0">
                  <c:v>Gill</c:v>
                </c:pt>
                <c:pt idx="1">
                  <c:v>Jardine</c:v>
                </c:pt>
                <c:pt idx="2">
                  <c:v>Jones</c:v>
                </c:pt>
                <c:pt idx="3">
                  <c:v>Kivell</c:v>
                </c:pt>
                <c:pt idx="4">
                  <c:v>Parent</c:v>
                </c:pt>
              </c:strCache>
            </c:strRef>
          </c:cat>
          <c:val>
            <c:numRef>
              <c:f>Dashboard_charts!$B$49:$B$54</c:f>
              <c:numCache>
                <c:formatCode>General</c:formatCode>
                <c:ptCount val="5"/>
                <c:pt idx="0">
                  <c:v>1749.8700000000001</c:v>
                </c:pt>
                <c:pt idx="1">
                  <c:v>2812.19</c:v>
                </c:pt>
                <c:pt idx="2">
                  <c:v>2363.04</c:v>
                </c:pt>
                <c:pt idx="3">
                  <c:v>3109.44</c:v>
                </c:pt>
                <c:pt idx="4">
                  <c:v>3102.2999999999997</c:v>
                </c:pt>
              </c:numCache>
            </c:numRef>
          </c:val>
          <c:extLst>
            <c:ext xmlns:c16="http://schemas.microsoft.com/office/drawing/2014/chart" uri="{C3380CC4-5D6E-409C-BE32-E72D297353CC}">
              <c16:uniqueId val="{00000000-9C03-41D1-941D-EF1BF7A8579A}"/>
            </c:ext>
          </c:extLst>
        </c:ser>
        <c:dLbls>
          <c:showLegendKey val="0"/>
          <c:showVal val="1"/>
          <c:showCatName val="0"/>
          <c:showSerName val="0"/>
          <c:showPercent val="0"/>
          <c:showBubbleSize val="0"/>
        </c:dLbls>
        <c:gapWidth val="84"/>
        <c:gapDepth val="53"/>
        <c:shape val="box"/>
        <c:axId val="480053200"/>
        <c:axId val="480050320"/>
        <c:axId val="0"/>
      </c:bar3DChart>
      <c:catAx>
        <c:axId val="480053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0050320"/>
        <c:crosses val="autoZero"/>
        <c:auto val="1"/>
        <c:lblAlgn val="ctr"/>
        <c:lblOffset val="100"/>
        <c:noMultiLvlLbl val="0"/>
      </c:catAx>
      <c:valAx>
        <c:axId val="480050320"/>
        <c:scaling>
          <c:orientation val="minMax"/>
        </c:scaling>
        <c:delete val="1"/>
        <c:axPos val="l"/>
        <c:numFmt formatCode="General" sourceLinked="1"/>
        <c:majorTickMark val="out"/>
        <c:minorTickMark val="none"/>
        <c:tickLblPos val="nextTo"/>
        <c:crossAx val="4800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dashboard.xlsx]Dashboard_charts!PivotTable22</c:name>
    <c:fmtId val="8"/>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by Region</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Dashboard_charts!$B$3</c:f>
              <c:strCache>
                <c:ptCount val="1"/>
                <c:pt idx="0">
                  <c:v>Total</c:v>
                </c:pt>
              </c:strCache>
            </c:strRef>
          </c:tx>
          <c:spPr>
            <a:solidFill>
              <a:schemeClr val="accent1">
                <a:alpha val="70000"/>
              </a:schemeClr>
            </a:solidFill>
            <a:ln>
              <a:noFill/>
            </a:ln>
            <a:effectLst/>
          </c:spPr>
          <c:invertIfNegative val="0"/>
          <c:cat>
            <c:strRef>
              <c:f>Dashboard_charts!$A$4:$A$8</c:f>
              <c:strCache>
                <c:ptCount val="4"/>
                <c:pt idx="0">
                  <c:v>Central</c:v>
                </c:pt>
                <c:pt idx="1">
                  <c:v>East</c:v>
                </c:pt>
                <c:pt idx="2">
                  <c:v>West</c:v>
                </c:pt>
                <c:pt idx="3">
                  <c:v>(blank)</c:v>
                </c:pt>
              </c:strCache>
            </c:strRef>
          </c:cat>
          <c:val>
            <c:numRef>
              <c:f>Dashboard_charts!$B$4:$B$8</c:f>
              <c:numCache>
                <c:formatCode>General</c:formatCode>
                <c:ptCount val="4"/>
                <c:pt idx="0">
                  <c:v>11139.069999999998</c:v>
                </c:pt>
                <c:pt idx="1">
                  <c:v>6002.09</c:v>
                </c:pt>
                <c:pt idx="2">
                  <c:v>2486.7199999999998</c:v>
                </c:pt>
              </c:numCache>
            </c:numRef>
          </c:val>
          <c:extLst>
            <c:ext xmlns:c16="http://schemas.microsoft.com/office/drawing/2014/chart" uri="{C3380CC4-5D6E-409C-BE32-E72D297353CC}">
              <c16:uniqueId val="{00000000-DD86-47B7-9A9D-F440E87974F9}"/>
            </c:ext>
          </c:extLst>
        </c:ser>
        <c:dLbls>
          <c:showLegendKey val="0"/>
          <c:showVal val="0"/>
          <c:showCatName val="0"/>
          <c:showSerName val="0"/>
          <c:showPercent val="0"/>
          <c:showBubbleSize val="0"/>
        </c:dLbls>
        <c:gapWidth val="80"/>
        <c:overlap val="25"/>
        <c:axId val="370006576"/>
        <c:axId val="369999376"/>
      </c:barChart>
      <c:catAx>
        <c:axId val="3700065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69999376"/>
        <c:crosses val="autoZero"/>
        <c:auto val="1"/>
        <c:lblAlgn val="ctr"/>
        <c:lblOffset val="100"/>
        <c:noMultiLvlLbl val="0"/>
      </c:catAx>
      <c:valAx>
        <c:axId val="36999937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7000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ontextures.com/"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0.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12.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1.xml"/><Relationship Id="rId5" Type="http://schemas.openxmlformats.org/officeDocument/2006/relationships/image" Target="../media/image6.png"/><Relationship Id="rId10" Type="http://schemas.openxmlformats.org/officeDocument/2006/relationships/chart" Target="../charts/chart10.xml"/><Relationship Id="rId4" Type="http://schemas.openxmlformats.org/officeDocument/2006/relationships/image" Target="../media/image5.svg"/><Relationship Id="rId9" Type="http://schemas.openxmlformats.org/officeDocument/2006/relationships/chart" Target="../charts/chart9.xml"/><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xdr:row>
      <xdr:rowOff>0</xdr:rowOff>
    </xdr:from>
    <xdr:to>
      <xdr:col>2</xdr:col>
      <xdr:colOff>1076801</xdr:colOff>
      <xdr:row>2</xdr:row>
      <xdr:rowOff>89380</xdr:rowOff>
    </xdr:to>
    <xdr:pic>
      <xdr:nvPicPr>
        <xdr:cNvPr id="3" name="Picture 2" descr="A black background with red and blue lights&#10;&#10;Description automatically generated">
          <a:hlinkClick xmlns:r="http://schemas.openxmlformats.org/officeDocument/2006/relationships" r:id="rId1"/>
          <a:extLst>
            <a:ext uri="{FF2B5EF4-FFF2-40B4-BE49-F238E27FC236}">
              <a16:creationId xmlns:a16="http://schemas.microsoft.com/office/drawing/2014/main" id="{B064ECEE-B190-40C1-B51D-8A988F1054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725" y="95250"/>
          <a:ext cx="1972151" cy="3275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1</xdr:row>
      <xdr:rowOff>45720</xdr:rowOff>
    </xdr:from>
    <xdr:to>
      <xdr:col>8</xdr:col>
      <xdr:colOff>613410</xdr:colOff>
      <xdr:row>12</xdr:row>
      <xdr:rowOff>160020</xdr:rowOff>
    </xdr:to>
    <xdr:graphicFrame macro="">
      <xdr:nvGraphicFramePr>
        <xdr:cNvPr id="2" name="Chart 1">
          <a:extLst>
            <a:ext uri="{FF2B5EF4-FFF2-40B4-BE49-F238E27FC236}">
              <a16:creationId xmlns:a16="http://schemas.microsoft.com/office/drawing/2014/main" id="{93A919B0-AE75-E09C-210B-6D9022479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15</xdr:row>
      <xdr:rowOff>102870</xdr:rowOff>
    </xdr:from>
    <xdr:to>
      <xdr:col>8</xdr:col>
      <xdr:colOff>628650</xdr:colOff>
      <xdr:row>26</xdr:row>
      <xdr:rowOff>129540</xdr:rowOff>
    </xdr:to>
    <xdr:graphicFrame macro="">
      <xdr:nvGraphicFramePr>
        <xdr:cNvPr id="3" name="Chart 2">
          <a:extLst>
            <a:ext uri="{FF2B5EF4-FFF2-40B4-BE49-F238E27FC236}">
              <a16:creationId xmlns:a16="http://schemas.microsoft.com/office/drawing/2014/main" id="{E8A6E480-AE89-8C6C-27BF-FAD4DB6CD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xdr:colOff>
      <xdr:row>30</xdr:row>
      <xdr:rowOff>224790</xdr:rowOff>
    </xdr:from>
    <xdr:to>
      <xdr:col>9</xdr:col>
      <xdr:colOff>175260</xdr:colOff>
      <xdr:row>43</xdr:row>
      <xdr:rowOff>114300</xdr:rowOff>
    </xdr:to>
    <xdr:graphicFrame macro="">
      <xdr:nvGraphicFramePr>
        <xdr:cNvPr id="4" name="Chart 3">
          <a:extLst>
            <a:ext uri="{FF2B5EF4-FFF2-40B4-BE49-F238E27FC236}">
              <a16:creationId xmlns:a16="http://schemas.microsoft.com/office/drawing/2014/main" id="{40F22ECC-C25A-EDCF-F648-EDE579F08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781050</xdr:colOff>
      <xdr:row>45</xdr:row>
      <xdr:rowOff>209550</xdr:rowOff>
    </xdr:from>
    <xdr:to>
      <xdr:col>8</xdr:col>
      <xdr:colOff>598170</xdr:colOff>
      <xdr:row>57</xdr:row>
      <xdr:rowOff>171450</xdr:rowOff>
    </xdr:to>
    <xdr:graphicFrame macro="">
      <xdr:nvGraphicFramePr>
        <xdr:cNvPr id="5" name="Chart 4">
          <a:extLst>
            <a:ext uri="{FF2B5EF4-FFF2-40B4-BE49-F238E27FC236}">
              <a16:creationId xmlns:a16="http://schemas.microsoft.com/office/drawing/2014/main" id="{A4123AAE-4FD8-6594-8027-567E6DBC5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10</xdr:row>
      <xdr:rowOff>144780</xdr:rowOff>
    </xdr:from>
    <xdr:to>
      <xdr:col>0</xdr:col>
      <xdr:colOff>3169920</xdr:colOff>
      <xdr:row>19</xdr:row>
      <xdr:rowOff>121920</xdr:rowOff>
    </xdr:to>
    <xdr:graphicFrame macro="">
      <xdr:nvGraphicFramePr>
        <xdr:cNvPr id="3" name="Chart 2">
          <a:extLst>
            <a:ext uri="{FF2B5EF4-FFF2-40B4-BE49-F238E27FC236}">
              <a16:creationId xmlns:a16="http://schemas.microsoft.com/office/drawing/2014/main" id="{9544D07E-8A19-4480-9D6A-E3014D507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3329940</xdr:colOff>
      <xdr:row>10</xdr:row>
      <xdr:rowOff>144780</xdr:rowOff>
    </xdr:from>
    <xdr:to>
      <xdr:col>1</xdr:col>
      <xdr:colOff>1760220</xdr:colOff>
      <xdr:row>19</xdr:row>
      <xdr:rowOff>121920</xdr:rowOff>
    </xdr:to>
    <xdr:graphicFrame macro="">
      <xdr:nvGraphicFramePr>
        <xdr:cNvPr id="4" name="Chart 3">
          <a:extLst>
            <a:ext uri="{FF2B5EF4-FFF2-40B4-BE49-F238E27FC236}">
              <a16:creationId xmlns:a16="http://schemas.microsoft.com/office/drawing/2014/main" id="{D6963769-AC1D-4D6F-998A-F88410C44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1897380</xdr:colOff>
      <xdr:row>10</xdr:row>
      <xdr:rowOff>144780</xdr:rowOff>
    </xdr:from>
    <xdr:to>
      <xdr:col>2</xdr:col>
      <xdr:colOff>472440</xdr:colOff>
      <xdr:row>19</xdr:row>
      <xdr:rowOff>129540</xdr:rowOff>
    </xdr:to>
    <xdr:graphicFrame macro="">
      <xdr:nvGraphicFramePr>
        <xdr:cNvPr id="5" name="Chart 4">
          <a:extLst>
            <a:ext uri="{FF2B5EF4-FFF2-40B4-BE49-F238E27FC236}">
              <a16:creationId xmlns:a16="http://schemas.microsoft.com/office/drawing/2014/main" id="{1069E3F9-38AA-4DC8-9206-726BD4E79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647700</xdr:colOff>
      <xdr:row>10</xdr:row>
      <xdr:rowOff>137160</xdr:rowOff>
    </xdr:from>
    <xdr:to>
      <xdr:col>3</xdr:col>
      <xdr:colOff>38100</xdr:colOff>
      <xdr:row>19</xdr:row>
      <xdr:rowOff>144780</xdr:rowOff>
    </xdr:to>
    <xdr:graphicFrame macro="">
      <xdr:nvGraphicFramePr>
        <xdr:cNvPr id="6" name="Chart 5">
          <a:extLst>
            <a:ext uri="{FF2B5EF4-FFF2-40B4-BE49-F238E27FC236}">
              <a16:creationId xmlns:a16="http://schemas.microsoft.com/office/drawing/2014/main" id="{C3B8FB06-7B08-42AF-A0AB-E78FF333C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22860</xdr:rowOff>
    </xdr:from>
    <xdr:to>
      <xdr:col>0</xdr:col>
      <xdr:colOff>2148840</xdr:colOff>
      <xdr:row>9</xdr:row>
      <xdr:rowOff>182880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DC5989A-68BD-7B80-A815-B303104788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165860"/>
              <a:ext cx="2148840" cy="1074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2156460</xdr:colOff>
      <xdr:row>5</xdr:row>
      <xdr:rowOff>22860</xdr:rowOff>
    </xdr:from>
    <xdr:to>
      <xdr:col>0</xdr:col>
      <xdr:colOff>4625340</xdr:colOff>
      <xdr:row>9</xdr:row>
      <xdr:rowOff>167640</xdr:rowOff>
    </xdr:to>
    <mc:AlternateContent xmlns:mc="http://schemas.openxmlformats.org/markup-compatibility/2006" xmlns:a14="http://schemas.microsoft.com/office/drawing/2010/main">
      <mc:Choice Requires="a14">
        <xdr:graphicFrame macro="">
          <xdr:nvGraphicFramePr>
            <xdr:cNvPr id="8" name="Rep">
              <a:extLst>
                <a:ext uri="{FF2B5EF4-FFF2-40B4-BE49-F238E27FC236}">
                  <a16:creationId xmlns:a16="http://schemas.microsoft.com/office/drawing/2014/main" id="{CFEFF1BF-A957-C4C9-75F0-C9587FDF6DC5}"/>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2156460" y="1165860"/>
              <a:ext cx="246888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4602480</xdr:colOff>
      <xdr:row>5</xdr:row>
      <xdr:rowOff>15241</xdr:rowOff>
    </xdr:from>
    <xdr:to>
      <xdr:col>1</xdr:col>
      <xdr:colOff>2194560</xdr:colOff>
      <xdr:row>9</xdr:row>
      <xdr:rowOff>167640</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55279FB1-E852-0D78-ECC2-B4A119D434F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602480" y="1158241"/>
              <a:ext cx="251460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182880</xdr:colOff>
      <xdr:row>28</xdr:row>
      <xdr:rowOff>15240</xdr:rowOff>
    </xdr:to>
    <xdr:sp macro="" textlink="">
      <xdr:nvSpPr>
        <xdr:cNvPr id="2" name="Rectangle 1">
          <a:extLst>
            <a:ext uri="{FF2B5EF4-FFF2-40B4-BE49-F238E27FC236}">
              <a16:creationId xmlns:a16="http://schemas.microsoft.com/office/drawing/2014/main" id="{2FC875EC-6273-8576-C982-FD2783D1ACB8}"/>
            </a:ext>
          </a:extLst>
        </xdr:cNvPr>
        <xdr:cNvSpPr/>
      </xdr:nvSpPr>
      <xdr:spPr>
        <a:xfrm>
          <a:off x="0" y="0"/>
          <a:ext cx="975360" cy="64160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15240</xdr:colOff>
      <xdr:row>16</xdr:row>
      <xdr:rowOff>7620</xdr:rowOff>
    </xdr:from>
    <xdr:to>
      <xdr:col>0</xdr:col>
      <xdr:colOff>777240</xdr:colOff>
      <xdr:row>19</xdr:row>
      <xdr:rowOff>83820</xdr:rowOff>
    </xdr:to>
    <xdr:pic>
      <xdr:nvPicPr>
        <xdr:cNvPr id="4" name="Graphic 3" descr="Address Book with solid fill">
          <a:extLst>
            <a:ext uri="{FF2B5EF4-FFF2-40B4-BE49-F238E27FC236}">
              <a16:creationId xmlns:a16="http://schemas.microsoft.com/office/drawing/2014/main" id="{40CEADF4-2878-38E3-0265-3CF1D81A38D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240" y="3665220"/>
          <a:ext cx="762000" cy="762000"/>
        </a:xfrm>
        <a:prstGeom prst="rect">
          <a:avLst/>
        </a:prstGeom>
      </xdr:spPr>
    </xdr:pic>
    <xdr:clientData/>
  </xdr:twoCellAnchor>
  <xdr:twoCellAnchor editAs="oneCell">
    <xdr:from>
      <xdr:col>0</xdr:col>
      <xdr:colOff>30480</xdr:colOff>
      <xdr:row>12</xdr:row>
      <xdr:rowOff>121920</xdr:rowOff>
    </xdr:from>
    <xdr:to>
      <xdr:col>0</xdr:col>
      <xdr:colOff>746760</xdr:colOff>
      <xdr:row>15</xdr:row>
      <xdr:rowOff>152400</xdr:rowOff>
    </xdr:to>
    <xdr:pic>
      <xdr:nvPicPr>
        <xdr:cNvPr id="6" name="Graphic 5" descr="Bar graph with upward trend with solid fill">
          <a:extLst>
            <a:ext uri="{FF2B5EF4-FFF2-40B4-BE49-F238E27FC236}">
              <a16:creationId xmlns:a16="http://schemas.microsoft.com/office/drawing/2014/main" id="{E0F1993E-37A1-12E3-B06E-E07CBBCEDBF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480" y="2865120"/>
          <a:ext cx="716280" cy="716280"/>
        </a:xfrm>
        <a:prstGeom prst="rect">
          <a:avLst/>
        </a:prstGeom>
      </xdr:spPr>
    </xdr:pic>
    <xdr:clientData/>
  </xdr:twoCellAnchor>
  <xdr:twoCellAnchor editAs="oneCell">
    <xdr:from>
      <xdr:col>0</xdr:col>
      <xdr:colOff>53340</xdr:colOff>
      <xdr:row>9</xdr:row>
      <xdr:rowOff>152400</xdr:rowOff>
    </xdr:from>
    <xdr:to>
      <xdr:col>0</xdr:col>
      <xdr:colOff>716280</xdr:colOff>
      <xdr:row>12</xdr:row>
      <xdr:rowOff>129540</xdr:rowOff>
    </xdr:to>
    <xdr:pic>
      <xdr:nvPicPr>
        <xdr:cNvPr id="8" name="Graphic 7" descr="Gauge with solid fill">
          <a:extLst>
            <a:ext uri="{FF2B5EF4-FFF2-40B4-BE49-F238E27FC236}">
              <a16:creationId xmlns:a16="http://schemas.microsoft.com/office/drawing/2014/main" id="{C90B7F6C-3557-460D-3052-760BF3D9F89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340" y="2209800"/>
          <a:ext cx="662940" cy="662940"/>
        </a:xfrm>
        <a:prstGeom prst="rect">
          <a:avLst/>
        </a:prstGeom>
      </xdr:spPr>
    </xdr:pic>
    <xdr:clientData/>
  </xdr:twoCellAnchor>
  <xdr:twoCellAnchor editAs="oneCell">
    <xdr:from>
      <xdr:col>0</xdr:col>
      <xdr:colOff>0</xdr:colOff>
      <xdr:row>5</xdr:row>
      <xdr:rowOff>205740</xdr:rowOff>
    </xdr:from>
    <xdr:to>
      <xdr:col>1</xdr:col>
      <xdr:colOff>15240</xdr:colOff>
      <xdr:row>9</xdr:row>
      <xdr:rowOff>99060</xdr:rowOff>
    </xdr:to>
    <xdr:pic>
      <xdr:nvPicPr>
        <xdr:cNvPr id="10" name="Graphic 9" descr="For Sale with solid fill">
          <a:extLst>
            <a:ext uri="{FF2B5EF4-FFF2-40B4-BE49-F238E27FC236}">
              <a16:creationId xmlns:a16="http://schemas.microsoft.com/office/drawing/2014/main" id="{FD8DCD67-A89C-A719-AAFA-CE89AC7AEA7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0" y="1348740"/>
          <a:ext cx="807720" cy="807720"/>
        </a:xfrm>
        <a:prstGeom prst="rect">
          <a:avLst/>
        </a:prstGeom>
      </xdr:spPr>
    </xdr:pic>
    <xdr:clientData/>
  </xdr:twoCellAnchor>
  <xdr:twoCellAnchor>
    <xdr:from>
      <xdr:col>1</xdr:col>
      <xdr:colOff>213360</xdr:colOff>
      <xdr:row>0</xdr:row>
      <xdr:rowOff>45720</xdr:rowOff>
    </xdr:from>
    <xdr:to>
      <xdr:col>14</xdr:col>
      <xdr:colOff>53340</xdr:colOff>
      <xdr:row>4</xdr:row>
      <xdr:rowOff>15240</xdr:rowOff>
    </xdr:to>
    <xdr:sp macro="" textlink="">
      <xdr:nvSpPr>
        <xdr:cNvPr id="12" name="Rectangle: Rounded Corners 11">
          <a:extLst>
            <a:ext uri="{FF2B5EF4-FFF2-40B4-BE49-F238E27FC236}">
              <a16:creationId xmlns:a16="http://schemas.microsoft.com/office/drawing/2014/main" id="{7C19A45C-00E7-4FFA-9B63-4EEE933AA0BE}"/>
            </a:ext>
          </a:extLst>
        </xdr:cNvPr>
        <xdr:cNvSpPr/>
      </xdr:nvSpPr>
      <xdr:spPr>
        <a:xfrm>
          <a:off x="1005840" y="45720"/>
          <a:ext cx="10142220" cy="883920"/>
        </a:xfrm>
        <a:prstGeom prst="roundRect">
          <a:avLst/>
        </a:prstGeom>
        <a:solidFill>
          <a:schemeClr val="bg2"/>
        </a:solidFill>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182880</xdr:colOff>
      <xdr:row>4</xdr:row>
      <xdr:rowOff>182880</xdr:rowOff>
    </xdr:from>
    <xdr:to>
      <xdr:col>4</xdr:col>
      <xdr:colOff>129540</xdr:colOff>
      <xdr:row>8</xdr:row>
      <xdr:rowOff>152400</xdr:rowOff>
    </xdr:to>
    <xdr:sp macro="" textlink="">
      <xdr:nvSpPr>
        <xdr:cNvPr id="13" name="Rectangle: Rounded Corners 12">
          <a:extLst>
            <a:ext uri="{FF2B5EF4-FFF2-40B4-BE49-F238E27FC236}">
              <a16:creationId xmlns:a16="http://schemas.microsoft.com/office/drawing/2014/main" id="{59CB9CBD-0596-47E6-B6FD-974F573ECFDF}"/>
            </a:ext>
          </a:extLst>
        </xdr:cNvPr>
        <xdr:cNvSpPr/>
      </xdr:nvSpPr>
      <xdr:spPr>
        <a:xfrm>
          <a:off x="975360" y="1097280"/>
          <a:ext cx="2324100" cy="883920"/>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350520</xdr:colOff>
      <xdr:row>4</xdr:row>
      <xdr:rowOff>213360</xdr:rowOff>
    </xdr:from>
    <xdr:to>
      <xdr:col>7</xdr:col>
      <xdr:colOff>297180</xdr:colOff>
      <xdr:row>8</xdr:row>
      <xdr:rowOff>182880</xdr:rowOff>
    </xdr:to>
    <xdr:sp macro="" textlink="">
      <xdr:nvSpPr>
        <xdr:cNvPr id="14" name="Rectangle: Rounded Corners 13">
          <a:extLst>
            <a:ext uri="{FF2B5EF4-FFF2-40B4-BE49-F238E27FC236}">
              <a16:creationId xmlns:a16="http://schemas.microsoft.com/office/drawing/2014/main" id="{160F8487-71CF-4473-A615-7C52E1A46AB2}"/>
            </a:ext>
          </a:extLst>
        </xdr:cNvPr>
        <xdr:cNvSpPr/>
      </xdr:nvSpPr>
      <xdr:spPr>
        <a:xfrm>
          <a:off x="3520440" y="1127760"/>
          <a:ext cx="2324100" cy="883920"/>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518160</xdr:colOff>
      <xdr:row>4</xdr:row>
      <xdr:rowOff>205740</xdr:rowOff>
    </xdr:from>
    <xdr:to>
      <xdr:col>10</xdr:col>
      <xdr:colOff>464820</xdr:colOff>
      <xdr:row>8</xdr:row>
      <xdr:rowOff>175260</xdr:rowOff>
    </xdr:to>
    <xdr:sp macro="" textlink="">
      <xdr:nvSpPr>
        <xdr:cNvPr id="15" name="Rectangle: Rounded Corners 14">
          <a:extLst>
            <a:ext uri="{FF2B5EF4-FFF2-40B4-BE49-F238E27FC236}">
              <a16:creationId xmlns:a16="http://schemas.microsoft.com/office/drawing/2014/main" id="{645DDAA8-B1B2-45D3-933F-366F4A785905}"/>
            </a:ext>
          </a:extLst>
        </xdr:cNvPr>
        <xdr:cNvSpPr/>
      </xdr:nvSpPr>
      <xdr:spPr>
        <a:xfrm>
          <a:off x="6065520" y="1120140"/>
          <a:ext cx="2324100" cy="883920"/>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205740</xdr:colOff>
      <xdr:row>10</xdr:row>
      <xdr:rowOff>30480</xdr:rowOff>
    </xdr:from>
    <xdr:to>
      <xdr:col>4</xdr:col>
      <xdr:colOff>83820</xdr:colOff>
      <xdr:row>19</xdr:row>
      <xdr:rowOff>7620</xdr:rowOff>
    </xdr:to>
    <xdr:sp macro="" textlink="">
      <xdr:nvSpPr>
        <xdr:cNvPr id="16" name="Rectangle: Rounded Corners 15">
          <a:extLst>
            <a:ext uri="{FF2B5EF4-FFF2-40B4-BE49-F238E27FC236}">
              <a16:creationId xmlns:a16="http://schemas.microsoft.com/office/drawing/2014/main" id="{A3C9B0B5-FD04-4C4C-8033-DC982527B327}"/>
            </a:ext>
          </a:extLst>
        </xdr:cNvPr>
        <xdr:cNvSpPr/>
      </xdr:nvSpPr>
      <xdr:spPr>
        <a:xfrm>
          <a:off x="998220" y="2316480"/>
          <a:ext cx="2255520" cy="2034540"/>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701040</xdr:colOff>
      <xdr:row>4</xdr:row>
      <xdr:rowOff>205740</xdr:rowOff>
    </xdr:from>
    <xdr:to>
      <xdr:col>13</xdr:col>
      <xdr:colOff>647700</xdr:colOff>
      <xdr:row>8</xdr:row>
      <xdr:rowOff>175260</xdr:rowOff>
    </xdr:to>
    <xdr:sp macro="" textlink="">
      <xdr:nvSpPr>
        <xdr:cNvPr id="17" name="Rectangle: Rounded Corners 16">
          <a:extLst>
            <a:ext uri="{FF2B5EF4-FFF2-40B4-BE49-F238E27FC236}">
              <a16:creationId xmlns:a16="http://schemas.microsoft.com/office/drawing/2014/main" id="{7B91108D-A225-420E-97BE-2C76812516D2}"/>
            </a:ext>
          </a:extLst>
        </xdr:cNvPr>
        <xdr:cNvSpPr/>
      </xdr:nvSpPr>
      <xdr:spPr>
        <a:xfrm>
          <a:off x="8625840" y="1120140"/>
          <a:ext cx="2324100" cy="883920"/>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266700</xdr:colOff>
      <xdr:row>0</xdr:row>
      <xdr:rowOff>175260</xdr:rowOff>
    </xdr:from>
    <xdr:to>
      <xdr:col>17</xdr:col>
      <xdr:colOff>251460</xdr:colOff>
      <xdr:row>8</xdr:row>
      <xdr:rowOff>205740</xdr:rowOff>
    </xdr:to>
    <xdr:sp macro="" textlink="">
      <xdr:nvSpPr>
        <xdr:cNvPr id="18" name="Rectangle: Rounded Corners 17">
          <a:extLst>
            <a:ext uri="{FF2B5EF4-FFF2-40B4-BE49-F238E27FC236}">
              <a16:creationId xmlns:a16="http://schemas.microsoft.com/office/drawing/2014/main" id="{165DC040-2201-4AF3-8E17-5D6CB5996C42}"/>
            </a:ext>
          </a:extLst>
        </xdr:cNvPr>
        <xdr:cNvSpPr/>
      </xdr:nvSpPr>
      <xdr:spPr>
        <a:xfrm>
          <a:off x="11361420" y="175260"/>
          <a:ext cx="2362200" cy="1859280"/>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335280</xdr:colOff>
      <xdr:row>10</xdr:row>
      <xdr:rowOff>15240</xdr:rowOff>
    </xdr:from>
    <xdr:to>
      <xdr:col>7</xdr:col>
      <xdr:colOff>289560</xdr:colOff>
      <xdr:row>19</xdr:row>
      <xdr:rowOff>15240</xdr:rowOff>
    </xdr:to>
    <xdr:sp macro="" textlink="">
      <xdr:nvSpPr>
        <xdr:cNvPr id="19" name="Rectangle: Rounded Corners 18">
          <a:extLst>
            <a:ext uri="{FF2B5EF4-FFF2-40B4-BE49-F238E27FC236}">
              <a16:creationId xmlns:a16="http://schemas.microsoft.com/office/drawing/2014/main" id="{958CBF9C-B86A-4749-8D5E-ACE78023F228}"/>
            </a:ext>
          </a:extLst>
        </xdr:cNvPr>
        <xdr:cNvSpPr/>
      </xdr:nvSpPr>
      <xdr:spPr>
        <a:xfrm>
          <a:off x="3505200" y="2301240"/>
          <a:ext cx="2331720" cy="2057400"/>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518160</xdr:colOff>
      <xdr:row>9</xdr:row>
      <xdr:rowOff>213360</xdr:rowOff>
    </xdr:from>
    <xdr:to>
      <xdr:col>10</xdr:col>
      <xdr:colOff>502920</xdr:colOff>
      <xdr:row>19</xdr:row>
      <xdr:rowOff>22860</xdr:rowOff>
    </xdr:to>
    <xdr:sp macro="" textlink="">
      <xdr:nvSpPr>
        <xdr:cNvPr id="20" name="Rectangle: Rounded Corners 19">
          <a:extLst>
            <a:ext uri="{FF2B5EF4-FFF2-40B4-BE49-F238E27FC236}">
              <a16:creationId xmlns:a16="http://schemas.microsoft.com/office/drawing/2014/main" id="{6CDD907D-9CDD-4DB8-979C-C06EE875D101}"/>
            </a:ext>
          </a:extLst>
        </xdr:cNvPr>
        <xdr:cNvSpPr/>
      </xdr:nvSpPr>
      <xdr:spPr>
        <a:xfrm>
          <a:off x="6065520" y="2270760"/>
          <a:ext cx="2362200" cy="2095500"/>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739140</xdr:colOff>
      <xdr:row>10</xdr:row>
      <xdr:rowOff>22860</xdr:rowOff>
    </xdr:from>
    <xdr:to>
      <xdr:col>13</xdr:col>
      <xdr:colOff>655320</xdr:colOff>
      <xdr:row>18</xdr:row>
      <xdr:rowOff>213360</xdr:rowOff>
    </xdr:to>
    <xdr:sp macro="" textlink="">
      <xdr:nvSpPr>
        <xdr:cNvPr id="21" name="Rectangle: Rounded Corners 20">
          <a:extLst>
            <a:ext uri="{FF2B5EF4-FFF2-40B4-BE49-F238E27FC236}">
              <a16:creationId xmlns:a16="http://schemas.microsoft.com/office/drawing/2014/main" id="{9C41BBF2-A758-436E-A5AE-A84C28B32229}"/>
            </a:ext>
          </a:extLst>
        </xdr:cNvPr>
        <xdr:cNvSpPr/>
      </xdr:nvSpPr>
      <xdr:spPr>
        <a:xfrm>
          <a:off x="8663940" y="2308860"/>
          <a:ext cx="2293620" cy="2019300"/>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289560</xdr:colOff>
      <xdr:row>9</xdr:row>
      <xdr:rowOff>220980</xdr:rowOff>
    </xdr:from>
    <xdr:to>
      <xdr:col>17</xdr:col>
      <xdr:colOff>297180</xdr:colOff>
      <xdr:row>18</xdr:row>
      <xdr:rowOff>152400</xdr:rowOff>
    </xdr:to>
    <xdr:sp macro="" textlink="">
      <xdr:nvSpPr>
        <xdr:cNvPr id="22" name="Rectangle: Rounded Corners 21">
          <a:extLst>
            <a:ext uri="{FF2B5EF4-FFF2-40B4-BE49-F238E27FC236}">
              <a16:creationId xmlns:a16="http://schemas.microsoft.com/office/drawing/2014/main" id="{57A613A6-3685-4CB7-822E-57F66E4BF2D2}"/>
            </a:ext>
          </a:extLst>
        </xdr:cNvPr>
        <xdr:cNvSpPr/>
      </xdr:nvSpPr>
      <xdr:spPr>
        <a:xfrm>
          <a:off x="11384280" y="2278380"/>
          <a:ext cx="2385060" cy="1988820"/>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350520</xdr:colOff>
      <xdr:row>5</xdr:row>
      <xdr:rowOff>45720</xdr:rowOff>
    </xdr:from>
    <xdr:to>
      <xdr:col>2</xdr:col>
      <xdr:colOff>609600</xdr:colOff>
      <xdr:row>6</xdr:row>
      <xdr:rowOff>99060</xdr:rowOff>
    </xdr:to>
    <xdr:sp macro="" textlink="">
      <xdr:nvSpPr>
        <xdr:cNvPr id="23" name="TextBox 22">
          <a:extLst>
            <a:ext uri="{FF2B5EF4-FFF2-40B4-BE49-F238E27FC236}">
              <a16:creationId xmlns:a16="http://schemas.microsoft.com/office/drawing/2014/main" id="{8E546576-1CB8-2B41-19E4-1E74A2547591}"/>
            </a:ext>
          </a:extLst>
        </xdr:cNvPr>
        <xdr:cNvSpPr txBox="1"/>
      </xdr:nvSpPr>
      <xdr:spPr>
        <a:xfrm>
          <a:off x="1143000" y="1188720"/>
          <a:ext cx="1051560" cy="28194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  Sales</a:t>
          </a:r>
        </a:p>
      </xdr:txBody>
    </xdr:sp>
    <xdr:clientData/>
  </xdr:twoCellAnchor>
  <xdr:twoCellAnchor>
    <xdr:from>
      <xdr:col>1</xdr:col>
      <xdr:colOff>350520</xdr:colOff>
      <xdr:row>6</xdr:row>
      <xdr:rowOff>99060</xdr:rowOff>
    </xdr:from>
    <xdr:to>
      <xdr:col>3</xdr:col>
      <xdr:colOff>662940</xdr:colOff>
      <xdr:row>8</xdr:row>
      <xdr:rowOff>76200</xdr:rowOff>
    </xdr:to>
    <xdr:sp macro="" textlink="">
      <xdr:nvSpPr>
        <xdr:cNvPr id="24" name="TextBox 23">
          <a:extLst>
            <a:ext uri="{FF2B5EF4-FFF2-40B4-BE49-F238E27FC236}">
              <a16:creationId xmlns:a16="http://schemas.microsoft.com/office/drawing/2014/main" id="{63B788F2-48C6-D3A5-3686-C726FD688151}"/>
            </a:ext>
          </a:extLst>
        </xdr:cNvPr>
        <xdr:cNvSpPr txBox="1"/>
      </xdr:nvSpPr>
      <xdr:spPr>
        <a:xfrm>
          <a:off x="1143000" y="1470660"/>
          <a:ext cx="1897380" cy="43434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ysClr val="windowText" lastClr="000000"/>
              </a:solidFill>
              <a:effectLst/>
              <a:latin typeface="+mn-lt"/>
              <a:ea typeface="+mn-ea"/>
              <a:cs typeface="+mn-cs"/>
            </a:rPr>
            <a:t>$19,627.88</a:t>
          </a:r>
          <a:r>
            <a:rPr lang="en-US" sz="2400">
              <a:solidFill>
                <a:sysClr val="windowText" lastClr="000000"/>
              </a:solidFill>
            </a:rPr>
            <a:t> </a:t>
          </a:r>
        </a:p>
      </xdr:txBody>
    </xdr:sp>
    <xdr:clientData/>
  </xdr:twoCellAnchor>
  <xdr:twoCellAnchor editAs="oneCell">
    <xdr:from>
      <xdr:col>4</xdr:col>
      <xdr:colOff>365760</xdr:colOff>
      <xdr:row>5</xdr:row>
      <xdr:rowOff>22860</xdr:rowOff>
    </xdr:from>
    <xdr:to>
      <xdr:col>7</xdr:col>
      <xdr:colOff>236220</xdr:colOff>
      <xdr:row>8</xdr:row>
      <xdr:rowOff>160020</xdr:rowOff>
    </xdr:to>
    <mc:AlternateContent xmlns:mc="http://schemas.openxmlformats.org/markup-compatibility/2006">
      <mc:Choice xmlns:a14="http://schemas.microsoft.com/office/drawing/2010/main" Requires="a14">
        <xdr:graphicFrame macro="">
          <xdr:nvGraphicFramePr>
            <xdr:cNvPr id="25" name="Region 1">
              <a:extLst>
                <a:ext uri="{FF2B5EF4-FFF2-40B4-BE49-F238E27FC236}">
                  <a16:creationId xmlns:a16="http://schemas.microsoft.com/office/drawing/2014/main" id="{687779BB-8B04-4AB2-94A8-0AF812902DB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535680" y="1165860"/>
              <a:ext cx="22479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518160</xdr:colOff>
      <xdr:row>4</xdr:row>
      <xdr:rowOff>205740</xdr:rowOff>
    </xdr:from>
    <xdr:to>
      <xdr:col>10</xdr:col>
      <xdr:colOff>609600</xdr:colOff>
      <xdr:row>8</xdr:row>
      <xdr:rowOff>175260</xdr:rowOff>
    </xdr:to>
    <mc:AlternateContent xmlns:mc="http://schemas.openxmlformats.org/markup-compatibility/2006">
      <mc:Choice xmlns:a14="http://schemas.microsoft.com/office/drawing/2010/main" Requires="a14">
        <xdr:graphicFrame macro="">
          <xdr:nvGraphicFramePr>
            <xdr:cNvPr id="26" name="Rep 1">
              <a:extLst>
                <a:ext uri="{FF2B5EF4-FFF2-40B4-BE49-F238E27FC236}">
                  <a16:creationId xmlns:a16="http://schemas.microsoft.com/office/drawing/2014/main" id="{16ABEA7A-43DE-4258-A23E-9BB263ADA95F}"/>
                </a:ext>
              </a:extLst>
            </xdr:cNvPr>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dr:sp macro="" textlink="">
          <xdr:nvSpPr>
            <xdr:cNvPr id="0" name=""/>
            <xdr:cNvSpPr>
              <a:spLocks noTextEdit="1"/>
            </xdr:cNvSpPr>
          </xdr:nvSpPr>
          <xdr:spPr>
            <a:xfrm>
              <a:off x="6065520" y="1120140"/>
              <a:ext cx="246888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701040</xdr:colOff>
      <xdr:row>4</xdr:row>
      <xdr:rowOff>182880</xdr:rowOff>
    </xdr:from>
    <xdr:to>
      <xdr:col>13</xdr:col>
      <xdr:colOff>769620</xdr:colOff>
      <xdr:row>8</xdr:row>
      <xdr:rowOff>167639</xdr:rowOff>
    </xdr:to>
    <mc:AlternateContent xmlns:mc="http://schemas.openxmlformats.org/markup-compatibility/2006">
      <mc:Choice xmlns:a14="http://schemas.microsoft.com/office/drawing/2010/main" Requires="a14">
        <xdr:graphicFrame macro="">
          <xdr:nvGraphicFramePr>
            <xdr:cNvPr id="27" name="Item 1">
              <a:extLst>
                <a:ext uri="{FF2B5EF4-FFF2-40B4-BE49-F238E27FC236}">
                  <a16:creationId xmlns:a16="http://schemas.microsoft.com/office/drawing/2014/main" id="{0724E069-7C57-4591-B12C-E457749581FA}"/>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8625840" y="1097280"/>
              <a:ext cx="244602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213360</xdr:colOff>
      <xdr:row>10</xdr:row>
      <xdr:rowOff>15240</xdr:rowOff>
    </xdr:from>
    <xdr:to>
      <xdr:col>4</xdr:col>
      <xdr:colOff>182880</xdr:colOff>
      <xdr:row>18</xdr:row>
      <xdr:rowOff>220980</xdr:rowOff>
    </xdr:to>
    <xdr:graphicFrame macro="">
      <xdr:nvGraphicFramePr>
        <xdr:cNvPr id="28" name="Chart 27">
          <a:extLst>
            <a:ext uri="{FF2B5EF4-FFF2-40B4-BE49-F238E27FC236}">
              <a16:creationId xmlns:a16="http://schemas.microsoft.com/office/drawing/2014/main" id="{D3ECAB3D-6A6F-4092-A3A3-90AEAD36F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335280</xdr:colOff>
      <xdr:row>10</xdr:row>
      <xdr:rowOff>15240</xdr:rowOff>
    </xdr:from>
    <xdr:to>
      <xdr:col>7</xdr:col>
      <xdr:colOff>274320</xdr:colOff>
      <xdr:row>18</xdr:row>
      <xdr:rowOff>220980</xdr:rowOff>
    </xdr:to>
    <xdr:graphicFrame macro="">
      <xdr:nvGraphicFramePr>
        <xdr:cNvPr id="29" name="Chart 28">
          <a:extLst>
            <a:ext uri="{FF2B5EF4-FFF2-40B4-BE49-F238E27FC236}">
              <a16:creationId xmlns:a16="http://schemas.microsoft.com/office/drawing/2014/main" id="{68E33E14-7335-4066-B795-195E7F629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502920</xdr:colOff>
      <xdr:row>9</xdr:row>
      <xdr:rowOff>152400</xdr:rowOff>
    </xdr:from>
    <xdr:to>
      <xdr:col>14</xdr:col>
      <xdr:colOff>0</xdr:colOff>
      <xdr:row>19</xdr:row>
      <xdr:rowOff>0</xdr:rowOff>
    </xdr:to>
    <xdr:graphicFrame macro="">
      <xdr:nvGraphicFramePr>
        <xdr:cNvPr id="30" name="Chart 29">
          <a:extLst>
            <a:ext uri="{FF2B5EF4-FFF2-40B4-BE49-F238E27FC236}">
              <a16:creationId xmlns:a16="http://schemas.microsoft.com/office/drawing/2014/main" id="{1B55D850-F115-4E2D-AEB9-BA550BE5B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220980</xdr:colOff>
      <xdr:row>0</xdr:row>
      <xdr:rowOff>129540</xdr:rowOff>
    </xdr:from>
    <xdr:to>
      <xdr:col>17</xdr:col>
      <xdr:colOff>297180</xdr:colOff>
      <xdr:row>18</xdr:row>
      <xdr:rowOff>152400</xdr:rowOff>
    </xdr:to>
    <xdr:graphicFrame macro="">
      <xdr:nvGraphicFramePr>
        <xdr:cNvPr id="31" name="Chart 30">
          <a:extLst>
            <a:ext uri="{FF2B5EF4-FFF2-40B4-BE49-F238E27FC236}">
              <a16:creationId xmlns:a16="http://schemas.microsoft.com/office/drawing/2014/main" id="{07D66693-B40E-4560-B658-F234B9BE5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350520</xdr:colOff>
      <xdr:row>1</xdr:row>
      <xdr:rowOff>0</xdr:rowOff>
    </xdr:from>
    <xdr:to>
      <xdr:col>7</xdr:col>
      <xdr:colOff>0</xdr:colOff>
      <xdr:row>3</xdr:row>
      <xdr:rowOff>114300</xdr:rowOff>
    </xdr:to>
    <xdr:sp macro="" textlink="">
      <xdr:nvSpPr>
        <xdr:cNvPr id="32" name="TextBox 31">
          <a:extLst>
            <a:ext uri="{FF2B5EF4-FFF2-40B4-BE49-F238E27FC236}">
              <a16:creationId xmlns:a16="http://schemas.microsoft.com/office/drawing/2014/main" id="{452142E5-FF44-2D5B-9066-554809A975D0}"/>
            </a:ext>
          </a:extLst>
        </xdr:cNvPr>
        <xdr:cNvSpPr txBox="1"/>
      </xdr:nvSpPr>
      <xdr:spPr>
        <a:xfrm>
          <a:off x="1143000" y="228600"/>
          <a:ext cx="440436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latin typeface="ADLaM Display" panose="02010000000000000000" pitchFamily="2" charset="0"/>
              <a:ea typeface="ADLaM Display" panose="02010000000000000000" pitchFamily="2" charset="0"/>
              <a:cs typeface="ADLaM Display" panose="02010000000000000000" pitchFamily="2" charset="0"/>
            </a:rPr>
            <a:t>Sales dashboard 2025</a:t>
          </a:r>
        </a:p>
      </xdr:txBody>
    </xdr:sp>
    <xdr:clientData/>
  </xdr:twoCellAnchor>
  <xdr:twoCellAnchor editAs="oneCell">
    <xdr:from>
      <xdr:col>0</xdr:col>
      <xdr:colOff>15240</xdr:colOff>
      <xdr:row>2</xdr:row>
      <xdr:rowOff>99060</xdr:rowOff>
    </xdr:from>
    <xdr:to>
      <xdr:col>0</xdr:col>
      <xdr:colOff>777240</xdr:colOff>
      <xdr:row>6</xdr:row>
      <xdr:rowOff>0</xdr:rowOff>
    </xdr:to>
    <xdr:pic>
      <xdr:nvPicPr>
        <xdr:cNvPr id="34" name="Graphic 33" descr="Books on shelf with solid fill">
          <a:extLst>
            <a:ext uri="{FF2B5EF4-FFF2-40B4-BE49-F238E27FC236}">
              <a16:creationId xmlns:a16="http://schemas.microsoft.com/office/drawing/2014/main" id="{DD1F9BD2-ED87-B0DA-3420-FAB095ADA868}"/>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5240" y="556260"/>
          <a:ext cx="762000" cy="8153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794.383880555557" createdVersion="8" refreshedVersion="8" minRefreshableVersion="3" recordCount="43" xr:uid="{71E64411-C644-49F9-810D-9C24E64A5A58}">
  <cacheSource type="worksheet">
    <worksheetSource name="Table1"/>
  </cacheSource>
  <cacheFields count="8">
    <cacheField name="OrderDate" numFmtId="14">
      <sharedItems containsSemiMixedTypes="0" containsNonDate="0" containsDate="1" containsString="0" minDate="2024-01-06T00:00:00" maxDate="2025-12-22T00:00:00"/>
    </cacheField>
    <cacheField name="Region" numFmtId="0">
      <sharedItems count="3">
        <s v="East"/>
        <s v="Central"/>
        <s v="West"/>
      </sharedItems>
    </cacheField>
    <cacheField name="Rep" numFmtId="0">
      <sharedItems/>
    </cacheField>
    <cacheField name="Item" numFmtId="0">
      <sharedItems count="5">
        <s v="Pencil"/>
        <s v="Binder"/>
        <s v="Pen"/>
        <s v="Desk"/>
        <s v="Pen Set"/>
      </sharedItems>
    </cacheField>
    <cacheField name="Units" numFmtId="1">
      <sharedItems containsSemiMixedTypes="0" containsString="0" containsNumber="1" containsInteger="1" minValue="2" maxValue="96"/>
    </cacheField>
    <cacheField name="Unit Cost" numFmtId="2">
      <sharedItems containsSemiMixedTypes="0" containsString="0" containsNumber="1" minValue="1.29" maxValue="275"/>
    </cacheField>
    <cacheField name="Total" numFmtId="2">
      <sharedItems containsSemiMixedTypes="0" containsString="0" containsNumber="1" minValue="9.0300000000000011" maxValue="1879.06"/>
    </cacheField>
    <cacheField name="Revenue per unit" numFmtId="0">
      <sharedItems containsSemiMixedTypes="0" containsString="0" containsNumber="1" minValue="2" maxValue="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794.386091666667" createdVersion="8" refreshedVersion="8" minRefreshableVersion="3" recordCount="44" xr:uid="{F5C4C36D-59A4-4A99-BDDA-D424905E21D1}">
  <cacheSource type="worksheet">
    <worksheetSource ref="A1:H1048576" sheet="Raw data"/>
  </cacheSource>
  <cacheFields count="8">
    <cacheField name="OrderDate" numFmtId="0">
      <sharedItems containsNonDate="0" containsDate="1" containsString="0" containsBlank="1" minDate="2024-01-06T00:00:00" maxDate="2025-12-22T00:00:00"/>
    </cacheField>
    <cacheField name="Region" numFmtId="0">
      <sharedItems containsBlank="1"/>
    </cacheField>
    <cacheField name="Rep" numFmtId="0">
      <sharedItems containsBlank="1" count="12">
        <s v="Jones"/>
        <s v="Kivell"/>
        <s v="Jardine"/>
        <s v="Gill"/>
        <s v="Sorvino"/>
        <s v="Andrews"/>
        <s v="Thompson"/>
        <s v="Morgan"/>
        <s v="Howard"/>
        <s v="Parent"/>
        <s v="Smith"/>
        <m/>
      </sharedItems>
    </cacheField>
    <cacheField name="Item" numFmtId="0">
      <sharedItems containsBlank="1"/>
    </cacheField>
    <cacheField name="Units" numFmtId="1">
      <sharedItems containsString="0" containsBlank="1" containsNumber="1" containsInteger="1" minValue="2" maxValue="96"/>
    </cacheField>
    <cacheField name="Unit Cost" numFmtId="2">
      <sharedItems containsString="0" containsBlank="1" containsNumber="1" minValue="1.29" maxValue="275"/>
    </cacheField>
    <cacheField name="Total" numFmtId="2">
      <sharedItems containsString="0" containsBlank="1" containsNumber="1" minValue="9.0300000000000011" maxValue="1879.06"/>
    </cacheField>
    <cacheField name="Revenue per unit" numFmtId="0">
      <sharedItems containsString="0" containsBlank="1" containsNumber="1" minValue="2" maxValue="9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794.387807175925" createdVersion="8" refreshedVersion="8" minRefreshableVersion="3" recordCount="43" xr:uid="{872E4D87-3894-4960-9CB2-2FB6CBE6464F}">
  <cacheSource type="worksheet">
    <worksheetSource name="Table1"/>
  </cacheSource>
  <cacheFields count="8">
    <cacheField name="OrderDate" numFmtId="14">
      <sharedItems containsSemiMixedTypes="0" containsNonDate="0" containsDate="1" containsString="0" minDate="2024-01-06T00:00:00" maxDate="2025-12-22T00:00:00" count="43">
        <d v="2024-01-06T00:00:00"/>
        <d v="2024-01-23T00:00:00"/>
        <d v="2024-02-09T00:00:00"/>
        <d v="2024-02-26T00:00:00"/>
        <d v="2024-03-15T00:00:00"/>
        <d v="2024-04-01T00:00:00"/>
        <d v="2024-04-18T00:00:00"/>
        <d v="2024-05-05T00:00:00"/>
        <d v="2024-05-22T00:00:00"/>
        <d v="2024-06-08T00:00:00"/>
        <d v="2024-06-25T00:00:00"/>
        <d v="2024-07-12T00:00:00"/>
        <d v="2024-07-29T00:00:00"/>
        <d v="2024-08-15T00:00:00"/>
        <d v="2024-09-01T00:00:00"/>
        <d v="2024-09-18T00:00:00"/>
        <d v="2024-10-05T00:00:00"/>
        <d v="2024-10-22T00:00:00"/>
        <d v="2024-11-08T00:00:00"/>
        <d v="2024-11-25T00:00:00"/>
        <d v="2024-12-12T00:00:00"/>
        <d v="2024-12-29T00:00:00"/>
        <d v="2025-01-15T00:00:00"/>
        <d v="2025-02-01T00:00:00"/>
        <d v="2025-02-18T00:00:00"/>
        <d v="2025-03-07T00:00:00"/>
        <d v="2025-03-24T00:00:00"/>
        <d v="2025-04-10T00:00:00"/>
        <d v="2025-04-27T00:00:00"/>
        <d v="2025-05-14T00:00:00"/>
        <d v="2025-05-31T00:00:00"/>
        <d v="2025-06-17T00:00:00"/>
        <d v="2025-07-04T00:00:00"/>
        <d v="2025-07-21T00:00:00"/>
        <d v="2025-08-07T00:00:00"/>
        <d v="2025-08-24T00:00:00"/>
        <d v="2025-09-10T00:00:00"/>
        <d v="2025-09-27T00:00:00"/>
        <d v="2025-10-14T00:00:00"/>
        <d v="2025-10-31T00:00:00"/>
        <d v="2025-11-17T00:00:00"/>
        <d v="2025-12-04T00:00:00"/>
        <d v="2025-12-21T00:00:00"/>
      </sharedItems>
    </cacheField>
    <cacheField name="Region" numFmtId="0">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1">
      <sharedItems containsSemiMixedTypes="0" containsString="0" containsNumber="1" containsInteger="1" minValue="2" maxValue="96"/>
    </cacheField>
    <cacheField name="Unit Cost" numFmtId="2">
      <sharedItems containsSemiMixedTypes="0" containsString="0" containsNumber="1" minValue="1.29" maxValue="275"/>
    </cacheField>
    <cacheField name="Total" numFmtId="2">
      <sharedItems containsSemiMixedTypes="0" containsString="0" containsNumber="1" minValue="9.0300000000000011" maxValue="1879.06"/>
    </cacheField>
    <cacheField name="Revenue per unit" numFmtId="0">
      <sharedItems containsSemiMixedTypes="0" containsString="0" containsNumber="1" minValue="2" maxValue="9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794.397728240743" createdVersion="8" refreshedVersion="8" minRefreshableVersion="3" recordCount="44" xr:uid="{C143760D-B674-4CCC-9C75-95E1B8EBF047}">
  <cacheSource type="worksheet">
    <worksheetSource ref="A1:H1048576" sheet="Raw data"/>
  </cacheSource>
  <cacheFields count="8">
    <cacheField name="OrderDate" numFmtId="0">
      <sharedItems containsNonDate="0" containsDate="1" containsString="0" containsBlank="1" minDate="2024-01-06T00:00:00" maxDate="2025-12-22T00:00:00" count="44">
        <d v="2024-01-06T00:00:00"/>
        <d v="2024-01-23T00:00:00"/>
        <d v="2024-02-09T00:00:00"/>
        <d v="2024-02-26T00:00:00"/>
        <d v="2024-03-15T00:00:00"/>
        <d v="2024-04-01T00:00:00"/>
        <d v="2024-04-18T00:00:00"/>
        <d v="2024-05-05T00:00:00"/>
        <d v="2024-05-22T00:00:00"/>
        <d v="2024-06-08T00:00:00"/>
        <d v="2024-06-25T00:00:00"/>
        <d v="2024-07-12T00:00:00"/>
        <d v="2024-07-29T00:00:00"/>
        <d v="2024-08-15T00:00:00"/>
        <d v="2024-09-01T00:00:00"/>
        <d v="2024-09-18T00:00:00"/>
        <d v="2024-10-05T00:00:00"/>
        <d v="2024-10-22T00:00:00"/>
        <d v="2024-11-08T00:00:00"/>
        <d v="2024-11-25T00:00:00"/>
        <d v="2024-12-12T00:00:00"/>
        <d v="2024-12-29T00:00:00"/>
        <d v="2025-01-15T00:00:00"/>
        <d v="2025-02-01T00:00:00"/>
        <d v="2025-02-18T00:00:00"/>
        <d v="2025-03-07T00:00:00"/>
        <d v="2025-03-24T00:00:00"/>
        <d v="2025-04-10T00:00:00"/>
        <d v="2025-04-27T00:00:00"/>
        <d v="2025-05-14T00:00:00"/>
        <d v="2025-05-31T00:00:00"/>
        <d v="2025-06-17T00:00:00"/>
        <d v="2025-07-04T00:00:00"/>
        <d v="2025-07-21T00:00:00"/>
        <d v="2025-08-07T00:00:00"/>
        <d v="2025-08-24T00:00:00"/>
        <d v="2025-09-10T00:00:00"/>
        <d v="2025-09-27T00:00:00"/>
        <d v="2025-10-14T00:00:00"/>
        <d v="2025-10-31T00:00:00"/>
        <d v="2025-11-17T00:00:00"/>
        <d v="2025-12-04T00:00:00"/>
        <d v="2025-12-21T00:00:00"/>
        <m/>
      </sharedItems>
    </cacheField>
    <cacheField name="Region" numFmtId="0">
      <sharedItems containsBlank="1" count="4">
        <s v="East"/>
        <s v="Central"/>
        <s v="West"/>
        <m/>
      </sharedItems>
    </cacheField>
    <cacheField name="Rep" numFmtId="0">
      <sharedItems containsBlank="1" count="12">
        <s v="Jones"/>
        <s v="Kivell"/>
        <s v="Jardine"/>
        <s v="Gill"/>
        <s v="Sorvino"/>
        <s v="Andrews"/>
        <s v="Thompson"/>
        <s v="Morgan"/>
        <s v="Howard"/>
        <s v="Parent"/>
        <s v="Smith"/>
        <m/>
      </sharedItems>
    </cacheField>
    <cacheField name="Item" numFmtId="0">
      <sharedItems containsBlank="1" count="6">
        <s v="Pencil"/>
        <s v="Binder"/>
        <s v="Pen"/>
        <s v="Desk"/>
        <s v="Pen Set"/>
        <m/>
      </sharedItems>
    </cacheField>
    <cacheField name="Units" numFmtId="1">
      <sharedItems containsString="0" containsBlank="1" containsNumber="1" containsInteger="1" minValue="2" maxValue="96" count="38">
        <n v="95"/>
        <n v="50"/>
        <n v="36"/>
        <n v="27"/>
        <n v="56"/>
        <n v="60"/>
        <n v="75"/>
        <n v="90"/>
        <n v="32"/>
        <n v="29"/>
        <n v="81"/>
        <n v="35"/>
        <n v="2"/>
        <n v="16"/>
        <n v="28"/>
        <n v="64"/>
        <n v="15"/>
        <n v="96"/>
        <n v="67"/>
        <n v="74"/>
        <n v="46"/>
        <n v="87"/>
        <n v="4"/>
        <n v="7"/>
        <n v="66"/>
        <n v="53"/>
        <n v="80"/>
        <n v="5"/>
        <n v="62"/>
        <n v="55"/>
        <n v="42"/>
        <n v="3"/>
        <n v="76"/>
        <n v="57"/>
        <n v="14"/>
        <n v="11"/>
        <n v="94"/>
        <m/>
      </sharedItems>
    </cacheField>
    <cacheField name="Unit Cost" numFmtId="2">
      <sharedItems containsString="0" containsBlank="1" containsNumber="1" minValue="1.29" maxValue="275" count="13">
        <n v="1.99"/>
        <n v="19.989999999999998"/>
        <n v="4.99"/>
        <n v="2.99"/>
        <n v="8.99"/>
        <n v="125"/>
        <n v="15.99"/>
        <n v="1.29"/>
        <n v="15"/>
        <n v="12.49"/>
        <n v="23.95"/>
        <n v="275"/>
        <m/>
      </sharedItems>
    </cacheField>
    <cacheField name="Total" numFmtId="2">
      <sharedItems containsString="0" containsBlank="1" containsNumber="1" minValue="9.0300000000000011" maxValue="1879.06" count="42">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m/>
      </sharedItems>
    </cacheField>
    <cacheField name="Revenue per unit" numFmtId="0">
      <sharedItems containsString="0" containsBlank="1" containsNumber="1" minValue="2" maxValue="96" count="40">
        <n v="95"/>
        <n v="50"/>
        <n v="36"/>
        <n v="26.999999999999996"/>
        <n v="55.999999999999993"/>
        <n v="60.000000000000007"/>
        <n v="75"/>
        <n v="90"/>
        <n v="32"/>
        <n v="59.999999999999993"/>
        <n v="29"/>
        <n v="81"/>
        <n v="35"/>
        <n v="2"/>
        <n v="16"/>
        <n v="28"/>
        <n v="64"/>
        <n v="15"/>
        <n v="96"/>
        <n v="67"/>
        <n v="74"/>
        <n v="46"/>
        <n v="87"/>
        <n v="4"/>
        <n v="6.9999999999999991"/>
        <n v="66"/>
        <n v="53"/>
        <n v="80"/>
        <n v="5"/>
        <n v="61.999999999999993"/>
        <n v="55"/>
        <n v="42"/>
        <n v="3"/>
        <n v="7.0000000000000009"/>
        <n v="76"/>
        <n v="56.999999999999993"/>
        <n v="14.000000000000002"/>
        <n v="11"/>
        <n v="94"/>
        <m/>
      </sharedItems>
    </cacheField>
  </cacheFields>
  <extLst>
    <ext xmlns:x14="http://schemas.microsoft.com/office/spreadsheetml/2009/9/main" uri="{725AE2AE-9491-48be-B2B4-4EB974FC3084}">
      <x14:pivotCacheDefinition pivotCacheId="119758993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onal" refreshedDate="45794.406687499999" backgroundQuery="1" createdVersion="8" refreshedVersion="8" minRefreshableVersion="3" recordCount="0" supportSubquery="1" supportAdvancedDrill="1" xr:uid="{0429FCDF-4410-48C0-96FB-206C806DBFC0}">
  <cacheSource type="external" connectionId="1"/>
  <cacheFields count="2">
    <cacheField name="[Table1].[Month].[Month]" caption="Month" numFmtId="0" hierarchy="8" level="1">
      <sharedItems count="12">
        <s v="April"/>
        <s v="August"/>
        <s v="December"/>
        <s v="February"/>
        <s v="January"/>
        <s v="July"/>
        <s v="June"/>
        <s v="March"/>
        <s v="May"/>
        <s v="November"/>
        <s v="October"/>
        <s v="September"/>
      </sharedItems>
    </cacheField>
    <cacheField name="[Measures].[Sum of Total]" caption="Sum of Total" numFmtId="0" hierarchy="11" level="32767"/>
  </cacheFields>
  <cacheHierarchies count="12">
    <cacheHierarchy uniqueName="[Table1].[OrderDate]" caption="OrderDate" attribute="1" time="1" defaultMemberUniqueName="[Table1].[OrderDate].[All]" allUniqueName="[Table1].[Order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Rep]" caption="Rep" attribute="1" defaultMemberUniqueName="[Table1].[Rep].[All]" allUniqueName="[Table1].[Rep].[All]" dimensionUniqueName="[Table1]" displayFolder="" count="0" memberValueDatatype="130" unbalanced="0"/>
    <cacheHierarchy uniqueName="[Table1].[Item]" caption="Item" attribute="1" defaultMemberUniqueName="[Table1].[Item].[All]" allUniqueName="[Table1].[Item].[All]" dimensionUniqueName="[Table1]" displayFolder="" count="0" memberValueDatatype="130" unbalanced="0"/>
    <cacheHierarchy uniqueName="[Table1].[Units]" caption="Units" attribute="1" defaultMemberUniqueName="[Table1].[Units].[All]" allUniqueName="[Table1].[Units].[All]" dimensionUniqueName="[Table1]" displayFolder="" count="0" memberValueDatatype="20" unbalanced="0"/>
    <cacheHierarchy uniqueName="[Table1].[Unit Cost]" caption="Unit Cost" attribute="1" defaultMemberUniqueName="[Table1].[Unit Cost].[All]" allUniqueName="[Table1].[Unit Cost].[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Revenue per unit]" caption="Revenue per unit" attribute="1" defaultMemberUniqueName="[Table1].[Revenue per unit].[All]" allUniqueName="[Table1].[Revenue per unit].[All]" dimensionUniqueName="[Table1]" displayFolder="" count="0" memberValueDatatype="5"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794.409344791668" createdVersion="8" refreshedVersion="8" minRefreshableVersion="3" recordCount="44" xr:uid="{FC7C8628-305C-4DC7-8E85-ECDBEC8F40DF}">
  <cacheSource type="worksheet">
    <worksheetSource ref="A1:I1048576" sheet="Raw data"/>
  </cacheSource>
  <cacheFields count="9">
    <cacheField name="OrderDate" numFmtId="0">
      <sharedItems containsNonDate="0" containsDate="1" containsString="0" containsBlank="1" minDate="2024-01-06T00:00:00" maxDate="2025-12-22T00:00:00"/>
    </cacheField>
    <cacheField name="Region" numFmtId="0">
      <sharedItems containsBlank="1"/>
    </cacheField>
    <cacheField name="Rep" numFmtId="0">
      <sharedItems containsBlank="1" count="12">
        <s v="Jones"/>
        <s v="Kivell"/>
        <s v="Jardine"/>
        <s v="Gill"/>
        <s v="Sorvino"/>
        <s v="Andrews"/>
        <s v="Thompson"/>
        <s v="Morgan"/>
        <s v="Howard"/>
        <s v="Parent"/>
        <s v="Smith"/>
        <m/>
      </sharedItems>
    </cacheField>
    <cacheField name="Item" numFmtId="0">
      <sharedItems containsBlank="1"/>
    </cacheField>
    <cacheField name="Units" numFmtId="1">
      <sharedItems containsString="0" containsBlank="1" containsNumber="1" containsInteger="1" minValue="2" maxValue="96"/>
    </cacheField>
    <cacheField name="Unit Cost" numFmtId="2">
      <sharedItems containsString="0" containsBlank="1" containsNumber="1" minValue="1.29" maxValue="275"/>
    </cacheField>
    <cacheField name="Total" numFmtId="2">
      <sharedItems containsString="0" containsBlank="1" containsNumber="1" minValue="9.0300000000000011" maxValue="1879.06"/>
    </cacheField>
    <cacheField name="Revenue per unit" numFmtId="0">
      <sharedItems containsString="0" containsBlank="1" containsNumber="1" minValue="2" maxValue="96"/>
    </cacheField>
    <cacheField name="Mont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4-01-06T00:00:00"/>
    <x v="0"/>
    <s v="Jones"/>
    <x v="0"/>
    <n v="95"/>
    <n v="1.99"/>
    <n v="189.05"/>
    <n v="95"/>
  </r>
  <r>
    <d v="2024-01-23T00:00:00"/>
    <x v="1"/>
    <s v="Kivell"/>
    <x v="1"/>
    <n v="50"/>
    <n v="19.989999999999998"/>
    <n v="999.49999999999989"/>
    <n v="50"/>
  </r>
  <r>
    <d v="2024-02-09T00:00:00"/>
    <x v="1"/>
    <s v="Jardine"/>
    <x v="0"/>
    <n v="36"/>
    <n v="4.99"/>
    <n v="179.64000000000001"/>
    <n v="36"/>
  </r>
  <r>
    <d v="2024-02-26T00:00:00"/>
    <x v="1"/>
    <s v="Gill"/>
    <x v="2"/>
    <n v="27"/>
    <n v="19.989999999999998"/>
    <n v="539.7299999999999"/>
    <n v="26.999999999999996"/>
  </r>
  <r>
    <d v="2024-03-15T00:00:00"/>
    <x v="2"/>
    <s v="Sorvino"/>
    <x v="0"/>
    <n v="56"/>
    <n v="2.99"/>
    <n v="167.44"/>
    <n v="55.999999999999993"/>
  </r>
  <r>
    <d v="2024-04-01T00:00:00"/>
    <x v="0"/>
    <s v="Jones"/>
    <x v="1"/>
    <n v="60"/>
    <n v="4.99"/>
    <n v="299.40000000000003"/>
    <n v="60.000000000000007"/>
  </r>
  <r>
    <d v="2024-04-18T00:00:00"/>
    <x v="1"/>
    <s v="Andrews"/>
    <x v="0"/>
    <n v="75"/>
    <n v="1.99"/>
    <n v="149.25"/>
    <n v="75"/>
  </r>
  <r>
    <d v="2024-05-05T00:00:00"/>
    <x v="1"/>
    <s v="Jardine"/>
    <x v="0"/>
    <n v="90"/>
    <n v="4.99"/>
    <n v="449.1"/>
    <n v="90"/>
  </r>
  <r>
    <d v="2024-05-22T00:00:00"/>
    <x v="2"/>
    <s v="Thompson"/>
    <x v="0"/>
    <n v="32"/>
    <n v="1.99"/>
    <n v="63.68"/>
    <n v="32"/>
  </r>
  <r>
    <d v="2024-06-08T00:00:00"/>
    <x v="0"/>
    <s v="Jones"/>
    <x v="1"/>
    <n v="60"/>
    <n v="8.99"/>
    <n v="539.4"/>
    <n v="59.999999999999993"/>
  </r>
  <r>
    <d v="2024-06-25T00:00:00"/>
    <x v="1"/>
    <s v="Morgan"/>
    <x v="0"/>
    <n v="90"/>
    <n v="4.99"/>
    <n v="449.1"/>
    <n v="90"/>
  </r>
  <r>
    <d v="2024-07-12T00:00:00"/>
    <x v="0"/>
    <s v="Howard"/>
    <x v="1"/>
    <n v="29"/>
    <n v="1.99"/>
    <n v="57.71"/>
    <n v="29"/>
  </r>
  <r>
    <d v="2024-07-29T00:00:00"/>
    <x v="0"/>
    <s v="Parent"/>
    <x v="1"/>
    <n v="81"/>
    <n v="19.989999999999998"/>
    <n v="1619.1899999999998"/>
    <n v="81"/>
  </r>
  <r>
    <d v="2024-08-15T00:00:00"/>
    <x v="0"/>
    <s v="Jones"/>
    <x v="0"/>
    <n v="35"/>
    <n v="4.99"/>
    <n v="174.65"/>
    <n v="35"/>
  </r>
  <r>
    <d v="2024-09-01T00:00:00"/>
    <x v="1"/>
    <s v="Smith"/>
    <x v="3"/>
    <n v="2"/>
    <n v="125"/>
    <n v="250"/>
    <n v="2"/>
  </r>
  <r>
    <d v="2024-09-18T00:00:00"/>
    <x v="0"/>
    <s v="Jones"/>
    <x v="4"/>
    <n v="16"/>
    <n v="15.99"/>
    <n v="255.84"/>
    <n v="16"/>
  </r>
  <r>
    <d v="2024-10-05T00:00:00"/>
    <x v="1"/>
    <s v="Morgan"/>
    <x v="1"/>
    <n v="28"/>
    <n v="8.99"/>
    <n v="251.72"/>
    <n v="28"/>
  </r>
  <r>
    <d v="2024-10-22T00:00:00"/>
    <x v="0"/>
    <s v="Jones"/>
    <x v="2"/>
    <n v="64"/>
    <n v="8.99"/>
    <n v="575.36"/>
    <n v="64"/>
  </r>
  <r>
    <d v="2024-11-08T00:00:00"/>
    <x v="0"/>
    <s v="Parent"/>
    <x v="2"/>
    <n v="15"/>
    <n v="19.989999999999998"/>
    <n v="299.84999999999997"/>
    <n v="15"/>
  </r>
  <r>
    <d v="2024-11-25T00:00:00"/>
    <x v="1"/>
    <s v="Kivell"/>
    <x v="4"/>
    <n v="96"/>
    <n v="4.99"/>
    <n v="479.04"/>
    <n v="96"/>
  </r>
  <r>
    <d v="2024-12-12T00:00:00"/>
    <x v="1"/>
    <s v="Smith"/>
    <x v="0"/>
    <n v="67"/>
    <n v="1.29"/>
    <n v="86.43"/>
    <n v="67"/>
  </r>
  <r>
    <d v="2024-12-29T00:00:00"/>
    <x v="0"/>
    <s v="Parent"/>
    <x v="4"/>
    <n v="74"/>
    <n v="15.99"/>
    <n v="1183.26"/>
    <n v="74"/>
  </r>
  <r>
    <d v="2025-01-15T00:00:00"/>
    <x v="1"/>
    <s v="Gill"/>
    <x v="1"/>
    <n v="46"/>
    <n v="8.99"/>
    <n v="413.54"/>
    <n v="46"/>
  </r>
  <r>
    <d v="2025-02-01T00:00:00"/>
    <x v="1"/>
    <s v="Smith"/>
    <x v="1"/>
    <n v="87"/>
    <n v="15"/>
    <n v="1305"/>
    <n v="87"/>
  </r>
  <r>
    <d v="2025-02-18T00:00:00"/>
    <x v="0"/>
    <s v="Jones"/>
    <x v="1"/>
    <n v="4"/>
    <n v="4.99"/>
    <n v="19.96"/>
    <n v="4"/>
  </r>
  <r>
    <d v="2025-03-07T00:00:00"/>
    <x v="2"/>
    <s v="Sorvino"/>
    <x v="1"/>
    <n v="7"/>
    <n v="19.989999999999998"/>
    <n v="139.92999999999998"/>
    <n v="6.9999999999999991"/>
  </r>
  <r>
    <d v="2025-03-24T00:00:00"/>
    <x v="1"/>
    <s v="Jardine"/>
    <x v="4"/>
    <n v="50"/>
    <n v="4.99"/>
    <n v="249.5"/>
    <n v="50"/>
  </r>
  <r>
    <d v="2025-04-10T00:00:00"/>
    <x v="1"/>
    <s v="Andrews"/>
    <x v="0"/>
    <n v="66"/>
    <n v="1.99"/>
    <n v="131.34"/>
    <n v="66"/>
  </r>
  <r>
    <d v="2025-04-27T00:00:00"/>
    <x v="0"/>
    <s v="Howard"/>
    <x v="2"/>
    <n v="96"/>
    <n v="4.99"/>
    <n v="479.04"/>
    <n v="96"/>
  </r>
  <r>
    <d v="2025-05-14T00:00:00"/>
    <x v="1"/>
    <s v="Gill"/>
    <x v="0"/>
    <n v="53"/>
    <n v="1.29"/>
    <n v="68.37"/>
    <n v="53"/>
  </r>
  <r>
    <d v="2025-05-31T00:00:00"/>
    <x v="1"/>
    <s v="Gill"/>
    <x v="1"/>
    <n v="80"/>
    <n v="8.99"/>
    <n v="719.2"/>
    <n v="80"/>
  </r>
  <r>
    <d v="2025-06-17T00:00:00"/>
    <x v="1"/>
    <s v="Kivell"/>
    <x v="3"/>
    <n v="5"/>
    <n v="125"/>
    <n v="625"/>
    <n v="5"/>
  </r>
  <r>
    <d v="2025-07-04T00:00:00"/>
    <x v="0"/>
    <s v="Jones"/>
    <x v="4"/>
    <n v="62"/>
    <n v="4.99"/>
    <n v="309.38"/>
    <n v="61.999999999999993"/>
  </r>
  <r>
    <d v="2025-07-21T00:00:00"/>
    <x v="1"/>
    <s v="Morgan"/>
    <x v="4"/>
    <n v="55"/>
    <n v="12.49"/>
    <n v="686.95"/>
    <n v="55"/>
  </r>
  <r>
    <d v="2025-08-07T00:00:00"/>
    <x v="1"/>
    <s v="Kivell"/>
    <x v="4"/>
    <n v="42"/>
    <n v="23.95"/>
    <n v="1005.9"/>
    <n v="42"/>
  </r>
  <r>
    <d v="2025-08-24T00:00:00"/>
    <x v="2"/>
    <s v="Sorvino"/>
    <x v="3"/>
    <n v="3"/>
    <n v="275"/>
    <n v="825"/>
    <n v="3"/>
  </r>
  <r>
    <d v="2025-09-10T00:00:00"/>
    <x v="1"/>
    <s v="Gill"/>
    <x v="0"/>
    <n v="7"/>
    <n v="1.29"/>
    <n v="9.0300000000000011"/>
    <n v="7.0000000000000009"/>
  </r>
  <r>
    <d v="2025-09-27T00:00:00"/>
    <x v="2"/>
    <s v="Sorvino"/>
    <x v="2"/>
    <n v="76"/>
    <n v="1.99"/>
    <n v="151.24"/>
    <n v="76"/>
  </r>
  <r>
    <d v="2025-10-14T00:00:00"/>
    <x v="2"/>
    <s v="Thompson"/>
    <x v="1"/>
    <n v="57"/>
    <n v="19.989999999999998"/>
    <n v="1139.4299999999998"/>
    <n v="56.999999999999993"/>
  </r>
  <r>
    <d v="2025-10-31T00:00:00"/>
    <x v="1"/>
    <s v="Andrews"/>
    <x v="0"/>
    <n v="14"/>
    <n v="1.29"/>
    <n v="18.060000000000002"/>
    <n v="14.000000000000002"/>
  </r>
  <r>
    <d v="2025-11-17T00:00:00"/>
    <x v="1"/>
    <s v="Jardine"/>
    <x v="1"/>
    <n v="11"/>
    <n v="4.99"/>
    <n v="54.89"/>
    <n v="11"/>
  </r>
  <r>
    <d v="2025-12-04T00:00:00"/>
    <x v="1"/>
    <s v="Jardine"/>
    <x v="1"/>
    <n v="94"/>
    <n v="19.989999999999998"/>
    <n v="1879.06"/>
    <n v="94"/>
  </r>
  <r>
    <d v="2025-12-21T00:00:00"/>
    <x v="1"/>
    <s v="Andrews"/>
    <x v="1"/>
    <n v="28"/>
    <n v="4.99"/>
    <n v="139.72"/>
    <n v="2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d v="2024-01-06T00:00:00"/>
    <s v="East"/>
    <x v="0"/>
    <s v="Pencil"/>
    <n v="95"/>
    <n v="1.99"/>
    <n v="189.05"/>
    <n v="95"/>
  </r>
  <r>
    <d v="2024-01-23T00:00:00"/>
    <s v="Central"/>
    <x v="1"/>
    <s v="Binder"/>
    <n v="50"/>
    <n v="19.989999999999998"/>
    <n v="999.49999999999989"/>
    <n v="50"/>
  </r>
  <r>
    <d v="2024-02-09T00:00:00"/>
    <s v="Central"/>
    <x v="2"/>
    <s v="Pencil"/>
    <n v="36"/>
    <n v="4.99"/>
    <n v="179.64000000000001"/>
    <n v="36"/>
  </r>
  <r>
    <d v="2024-02-26T00:00:00"/>
    <s v="Central"/>
    <x v="3"/>
    <s v="Pen"/>
    <n v="27"/>
    <n v="19.989999999999998"/>
    <n v="539.7299999999999"/>
    <n v="26.999999999999996"/>
  </r>
  <r>
    <d v="2024-03-15T00:00:00"/>
    <s v="West"/>
    <x v="4"/>
    <s v="Pencil"/>
    <n v="56"/>
    <n v="2.99"/>
    <n v="167.44"/>
    <n v="55.999999999999993"/>
  </r>
  <r>
    <d v="2024-04-01T00:00:00"/>
    <s v="East"/>
    <x v="0"/>
    <s v="Binder"/>
    <n v="60"/>
    <n v="4.99"/>
    <n v="299.40000000000003"/>
    <n v="60.000000000000007"/>
  </r>
  <r>
    <d v="2024-04-18T00:00:00"/>
    <s v="Central"/>
    <x v="5"/>
    <s v="Pencil"/>
    <n v="75"/>
    <n v="1.99"/>
    <n v="149.25"/>
    <n v="75"/>
  </r>
  <r>
    <d v="2024-05-05T00:00:00"/>
    <s v="Central"/>
    <x v="2"/>
    <s v="Pencil"/>
    <n v="90"/>
    <n v="4.99"/>
    <n v="449.1"/>
    <n v="90"/>
  </r>
  <r>
    <d v="2024-05-22T00:00:00"/>
    <s v="West"/>
    <x v="6"/>
    <s v="Pencil"/>
    <n v="32"/>
    <n v="1.99"/>
    <n v="63.68"/>
    <n v="32"/>
  </r>
  <r>
    <d v="2024-06-08T00:00:00"/>
    <s v="East"/>
    <x v="0"/>
    <s v="Binder"/>
    <n v="60"/>
    <n v="8.99"/>
    <n v="539.4"/>
    <n v="59.999999999999993"/>
  </r>
  <r>
    <d v="2024-06-25T00:00:00"/>
    <s v="Central"/>
    <x v="7"/>
    <s v="Pencil"/>
    <n v="90"/>
    <n v="4.99"/>
    <n v="449.1"/>
    <n v="90"/>
  </r>
  <r>
    <d v="2024-07-12T00:00:00"/>
    <s v="East"/>
    <x v="8"/>
    <s v="Binder"/>
    <n v="29"/>
    <n v="1.99"/>
    <n v="57.71"/>
    <n v="29"/>
  </r>
  <r>
    <d v="2024-07-29T00:00:00"/>
    <s v="East"/>
    <x v="9"/>
    <s v="Binder"/>
    <n v="81"/>
    <n v="19.989999999999998"/>
    <n v="1619.1899999999998"/>
    <n v="81"/>
  </r>
  <r>
    <d v="2024-08-15T00:00:00"/>
    <s v="East"/>
    <x v="0"/>
    <s v="Pencil"/>
    <n v="35"/>
    <n v="4.99"/>
    <n v="174.65"/>
    <n v="35"/>
  </r>
  <r>
    <d v="2024-09-01T00:00:00"/>
    <s v="Central"/>
    <x v="10"/>
    <s v="Desk"/>
    <n v="2"/>
    <n v="125"/>
    <n v="250"/>
    <n v="2"/>
  </r>
  <r>
    <d v="2024-09-18T00:00:00"/>
    <s v="East"/>
    <x v="0"/>
    <s v="Pen Set"/>
    <n v="16"/>
    <n v="15.99"/>
    <n v="255.84"/>
    <n v="16"/>
  </r>
  <r>
    <d v="2024-10-05T00:00:00"/>
    <s v="Central"/>
    <x v="7"/>
    <s v="Binder"/>
    <n v="28"/>
    <n v="8.99"/>
    <n v="251.72"/>
    <n v="28"/>
  </r>
  <r>
    <d v="2024-10-22T00:00:00"/>
    <s v="East"/>
    <x v="0"/>
    <s v="Pen"/>
    <n v="64"/>
    <n v="8.99"/>
    <n v="575.36"/>
    <n v="64"/>
  </r>
  <r>
    <d v="2024-11-08T00:00:00"/>
    <s v="East"/>
    <x v="9"/>
    <s v="Pen"/>
    <n v="15"/>
    <n v="19.989999999999998"/>
    <n v="299.84999999999997"/>
    <n v="15"/>
  </r>
  <r>
    <d v="2024-11-25T00:00:00"/>
    <s v="Central"/>
    <x v="1"/>
    <s v="Pen Set"/>
    <n v="96"/>
    <n v="4.99"/>
    <n v="479.04"/>
    <n v="96"/>
  </r>
  <r>
    <d v="2024-12-12T00:00:00"/>
    <s v="Central"/>
    <x v="10"/>
    <s v="Pencil"/>
    <n v="67"/>
    <n v="1.29"/>
    <n v="86.43"/>
    <n v="67"/>
  </r>
  <r>
    <d v="2024-12-29T00:00:00"/>
    <s v="East"/>
    <x v="9"/>
    <s v="Pen Set"/>
    <n v="74"/>
    <n v="15.99"/>
    <n v="1183.26"/>
    <n v="74"/>
  </r>
  <r>
    <d v="2025-01-15T00:00:00"/>
    <s v="Central"/>
    <x v="3"/>
    <s v="Binder"/>
    <n v="46"/>
    <n v="8.99"/>
    <n v="413.54"/>
    <n v="46"/>
  </r>
  <r>
    <d v="2025-02-01T00:00:00"/>
    <s v="Central"/>
    <x v="10"/>
    <s v="Binder"/>
    <n v="87"/>
    <n v="15"/>
    <n v="1305"/>
    <n v="87"/>
  </r>
  <r>
    <d v="2025-02-18T00:00:00"/>
    <s v="East"/>
    <x v="0"/>
    <s v="Binder"/>
    <n v="4"/>
    <n v="4.99"/>
    <n v="19.96"/>
    <n v="4"/>
  </r>
  <r>
    <d v="2025-03-07T00:00:00"/>
    <s v="West"/>
    <x v="4"/>
    <s v="Binder"/>
    <n v="7"/>
    <n v="19.989999999999998"/>
    <n v="139.92999999999998"/>
    <n v="6.9999999999999991"/>
  </r>
  <r>
    <d v="2025-03-24T00:00:00"/>
    <s v="Central"/>
    <x v="2"/>
    <s v="Pen Set"/>
    <n v="50"/>
    <n v="4.99"/>
    <n v="249.5"/>
    <n v="50"/>
  </r>
  <r>
    <d v="2025-04-10T00:00:00"/>
    <s v="Central"/>
    <x v="5"/>
    <s v="Pencil"/>
    <n v="66"/>
    <n v="1.99"/>
    <n v="131.34"/>
    <n v="66"/>
  </r>
  <r>
    <d v="2025-04-27T00:00:00"/>
    <s v="East"/>
    <x v="8"/>
    <s v="Pen"/>
    <n v="96"/>
    <n v="4.99"/>
    <n v="479.04"/>
    <n v="96"/>
  </r>
  <r>
    <d v="2025-05-14T00:00:00"/>
    <s v="Central"/>
    <x v="3"/>
    <s v="Pencil"/>
    <n v="53"/>
    <n v="1.29"/>
    <n v="68.37"/>
    <n v="53"/>
  </r>
  <r>
    <d v="2025-05-31T00:00:00"/>
    <s v="Central"/>
    <x v="3"/>
    <s v="Binder"/>
    <n v="80"/>
    <n v="8.99"/>
    <n v="719.2"/>
    <n v="80"/>
  </r>
  <r>
    <d v="2025-06-17T00:00:00"/>
    <s v="Central"/>
    <x v="1"/>
    <s v="Desk"/>
    <n v="5"/>
    <n v="125"/>
    <n v="625"/>
    <n v="5"/>
  </r>
  <r>
    <d v="2025-07-04T00:00:00"/>
    <s v="East"/>
    <x v="0"/>
    <s v="Pen Set"/>
    <n v="62"/>
    <n v="4.99"/>
    <n v="309.38"/>
    <n v="61.999999999999993"/>
  </r>
  <r>
    <d v="2025-07-21T00:00:00"/>
    <s v="Central"/>
    <x v="7"/>
    <s v="Pen Set"/>
    <n v="55"/>
    <n v="12.49"/>
    <n v="686.95"/>
    <n v="55"/>
  </r>
  <r>
    <d v="2025-08-07T00:00:00"/>
    <s v="Central"/>
    <x v="1"/>
    <s v="Pen Set"/>
    <n v="42"/>
    <n v="23.95"/>
    <n v="1005.9"/>
    <n v="42"/>
  </r>
  <r>
    <d v="2025-08-24T00:00:00"/>
    <s v="West"/>
    <x v="4"/>
    <s v="Desk"/>
    <n v="3"/>
    <n v="275"/>
    <n v="825"/>
    <n v="3"/>
  </r>
  <r>
    <d v="2025-09-10T00:00:00"/>
    <s v="Central"/>
    <x v="3"/>
    <s v="Pencil"/>
    <n v="7"/>
    <n v="1.29"/>
    <n v="9.0300000000000011"/>
    <n v="7.0000000000000009"/>
  </r>
  <r>
    <d v="2025-09-27T00:00:00"/>
    <s v="West"/>
    <x v="4"/>
    <s v="Pen"/>
    <n v="76"/>
    <n v="1.99"/>
    <n v="151.24"/>
    <n v="76"/>
  </r>
  <r>
    <d v="2025-10-14T00:00:00"/>
    <s v="West"/>
    <x v="6"/>
    <s v="Binder"/>
    <n v="57"/>
    <n v="19.989999999999998"/>
    <n v="1139.4299999999998"/>
    <n v="56.999999999999993"/>
  </r>
  <r>
    <d v="2025-10-31T00:00:00"/>
    <s v="Central"/>
    <x v="5"/>
    <s v="Pencil"/>
    <n v="14"/>
    <n v="1.29"/>
    <n v="18.060000000000002"/>
    <n v="14.000000000000002"/>
  </r>
  <r>
    <d v="2025-11-17T00:00:00"/>
    <s v="Central"/>
    <x v="2"/>
    <s v="Binder"/>
    <n v="11"/>
    <n v="4.99"/>
    <n v="54.89"/>
    <n v="11"/>
  </r>
  <r>
    <d v="2025-12-04T00:00:00"/>
    <s v="Central"/>
    <x v="2"/>
    <s v="Binder"/>
    <n v="94"/>
    <n v="19.989999999999998"/>
    <n v="1879.06"/>
    <n v="94"/>
  </r>
  <r>
    <d v="2025-12-21T00:00:00"/>
    <s v="Central"/>
    <x v="5"/>
    <s v="Binder"/>
    <n v="28"/>
    <n v="4.99"/>
    <n v="139.72"/>
    <n v="28"/>
  </r>
  <r>
    <m/>
    <m/>
    <x v="11"/>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s v="East"/>
    <x v="0"/>
    <x v="0"/>
    <n v="95"/>
    <n v="1.99"/>
    <n v="189.05"/>
    <n v="95"/>
  </r>
  <r>
    <x v="1"/>
    <s v="Central"/>
    <x v="1"/>
    <x v="1"/>
    <n v="50"/>
    <n v="19.989999999999998"/>
    <n v="999.49999999999989"/>
    <n v="50"/>
  </r>
  <r>
    <x v="2"/>
    <s v="Central"/>
    <x v="2"/>
    <x v="0"/>
    <n v="36"/>
    <n v="4.99"/>
    <n v="179.64000000000001"/>
    <n v="36"/>
  </r>
  <r>
    <x v="3"/>
    <s v="Central"/>
    <x v="3"/>
    <x v="2"/>
    <n v="27"/>
    <n v="19.989999999999998"/>
    <n v="539.7299999999999"/>
    <n v="26.999999999999996"/>
  </r>
  <r>
    <x v="4"/>
    <s v="West"/>
    <x v="4"/>
    <x v="0"/>
    <n v="56"/>
    <n v="2.99"/>
    <n v="167.44"/>
    <n v="55.999999999999993"/>
  </r>
  <r>
    <x v="5"/>
    <s v="East"/>
    <x v="0"/>
    <x v="1"/>
    <n v="60"/>
    <n v="4.99"/>
    <n v="299.40000000000003"/>
    <n v="60.000000000000007"/>
  </r>
  <r>
    <x v="6"/>
    <s v="Central"/>
    <x v="5"/>
    <x v="0"/>
    <n v="75"/>
    <n v="1.99"/>
    <n v="149.25"/>
    <n v="75"/>
  </r>
  <r>
    <x v="7"/>
    <s v="Central"/>
    <x v="2"/>
    <x v="0"/>
    <n v="90"/>
    <n v="4.99"/>
    <n v="449.1"/>
    <n v="90"/>
  </r>
  <r>
    <x v="8"/>
    <s v="West"/>
    <x v="6"/>
    <x v="0"/>
    <n v="32"/>
    <n v="1.99"/>
    <n v="63.68"/>
    <n v="32"/>
  </r>
  <r>
    <x v="9"/>
    <s v="East"/>
    <x v="0"/>
    <x v="1"/>
    <n v="60"/>
    <n v="8.99"/>
    <n v="539.4"/>
    <n v="59.999999999999993"/>
  </r>
  <r>
    <x v="10"/>
    <s v="Central"/>
    <x v="7"/>
    <x v="0"/>
    <n v="90"/>
    <n v="4.99"/>
    <n v="449.1"/>
    <n v="90"/>
  </r>
  <r>
    <x v="11"/>
    <s v="East"/>
    <x v="8"/>
    <x v="1"/>
    <n v="29"/>
    <n v="1.99"/>
    <n v="57.71"/>
    <n v="29"/>
  </r>
  <r>
    <x v="12"/>
    <s v="East"/>
    <x v="9"/>
    <x v="1"/>
    <n v="81"/>
    <n v="19.989999999999998"/>
    <n v="1619.1899999999998"/>
    <n v="81"/>
  </r>
  <r>
    <x v="13"/>
    <s v="East"/>
    <x v="0"/>
    <x v="0"/>
    <n v="35"/>
    <n v="4.99"/>
    <n v="174.65"/>
    <n v="35"/>
  </r>
  <r>
    <x v="14"/>
    <s v="Central"/>
    <x v="10"/>
    <x v="3"/>
    <n v="2"/>
    <n v="125"/>
    <n v="250"/>
    <n v="2"/>
  </r>
  <r>
    <x v="15"/>
    <s v="East"/>
    <x v="0"/>
    <x v="4"/>
    <n v="16"/>
    <n v="15.99"/>
    <n v="255.84"/>
    <n v="16"/>
  </r>
  <r>
    <x v="16"/>
    <s v="Central"/>
    <x v="7"/>
    <x v="1"/>
    <n v="28"/>
    <n v="8.99"/>
    <n v="251.72"/>
    <n v="28"/>
  </r>
  <r>
    <x v="17"/>
    <s v="East"/>
    <x v="0"/>
    <x v="2"/>
    <n v="64"/>
    <n v="8.99"/>
    <n v="575.36"/>
    <n v="64"/>
  </r>
  <r>
    <x v="18"/>
    <s v="East"/>
    <x v="9"/>
    <x v="2"/>
    <n v="15"/>
    <n v="19.989999999999998"/>
    <n v="299.84999999999997"/>
    <n v="15"/>
  </r>
  <r>
    <x v="19"/>
    <s v="Central"/>
    <x v="1"/>
    <x v="4"/>
    <n v="96"/>
    <n v="4.99"/>
    <n v="479.04"/>
    <n v="96"/>
  </r>
  <r>
    <x v="20"/>
    <s v="Central"/>
    <x v="10"/>
    <x v="0"/>
    <n v="67"/>
    <n v="1.29"/>
    <n v="86.43"/>
    <n v="67"/>
  </r>
  <r>
    <x v="21"/>
    <s v="East"/>
    <x v="9"/>
    <x v="4"/>
    <n v="74"/>
    <n v="15.99"/>
    <n v="1183.26"/>
    <n v="74"/>
  </r>
  <r>
    <x v="22"/>
    <s v="Central"/>
    <x v="3"/>
    <x v="1"/>
    <n v="46"/>
    <n v="8.99"/>
    <n v="413.54"/>
    <n v="46"/>
  </r>
  <r>
    <x v="23"/>
    <s v="Central"/>
    <x v="10"/>
    <x v="1"/>
    <n v="87"/>
    <n v="15"/>
    <n v="1305"/>
    <n v="87"/>
  </r>
  <r>
    <x v="24"/>
    <s v="East"/>
    <x v="0"/>
    <x v="1"/>
    <n v="4"/>
    <n v="4.99"/>
    <n v="19.96"/>
    <n v="4"/>
  </r>
  <r>
    <x v="25"/>
    <s v="West"/>
    <x v="4"/>
    <x v="1"/>
    <n v="7"/>
    <n v="19.989999999999998"/>
    <n v="139.92999999999998"/>
    <n v="6.9999999999999991"/>
  </r>
  <r>
    <x v="26"/>
    <s v="Central"/>
    <x v="2"/>
    <x v="4"/>
    <n v="50"/>
    <n v="4.99"/>
    <n v="249.5"/>
    <n v="50"/>
  </r>
  <r>
    <x v="27"/>
    <s v="Central"/>
    <x v="5"/>
    <x v="0"/>
    <n v="66"/>
    <n v="1.99"/>
    <n v="131.34"/>
    <n v="66"/>
  </r>
  <r>
    <x v="28"/>
    <s v="East"/>
    <x v="8"/>
    <x v="2"/>
    <n v="96"/>
    <n v="4.99"/>
    <n v="479.04"/>
    <n v="96"/>
  </r>
  <r>
    <x v="29"/>
    <s v="Central"/>
    <x v="3"/>
    <x v="0"/>
    <n v="53"/>
    <n v="1.29"/>
    <n v="68.37"/>
    <n v="53"/>
  </r>
  <r>
    <x v="30"/>
    <s v="Central"/>
    <x v="3"/>
    <x v="1"/>
    <n v="80"/>
    <n v="8.99"/>
    <n v="719.2"/>
    <n v="80"/>
  </r>
  <r>
    <x v="31"/>
    <s v="Central"/>
    <x v="1"/>
    <x v="3"/>
    <n v="5"/>
    <n v="125"/>
    <n v="625"/>
    <n v="5"/>
  </r>
  <r>
    <x v="32"/>
    <s v="East"/>
    <x v="0"/>
    <x v="4"/>
    <n v="62"/>
    <n v="4.99"/>
    <n v="309.38"/>
    <n v="61.999999999999993"/>
  </r>
  <r>
    <x v="33"/>
    <s v="Central"/>
    <x v="7"/>
    <x v="4"/>
    <n v="55"/>
    <n v="12.49"/>
    <n v="686.95"/>
    <n v="55"/>
  </r>
  <r>
    <x v="34"/>
    <s v="Central"/>
    <x v="1"/>
    <x v="4"/>
    <n v="42"/>
    <n v="23.95"/>
    <n v="1005.9"/>
    <n v="42"/>
  </r>
  <r>
    <x v="35"/>
    <s v="West"/>
    <x v="4"/>
    <x v="3"/>
    <n v="3"/>
    <n v="275"/>
    <n v="825"/>
    <n v="3"/>
  </r>
  <r>
    <x v="36"/>
    <s v="Central"/>
    <x v="3"/>
    <x v="0"/>
    <n v="7"/>
    <n v="1.29"/>
    <n v="9.0300000000000011"/>
    <n v="7.0000000000000009"/>
  </r>
  <r>
    <x v="37"/>
    <s v="West"/>
    <x v="4"/>
    <x v="2"/>
    <n v="76"/>
    <n v="1.99"/>
    <n v="151.24"/>
    <n v="76"/>
  </r>
  <r>
    <x v="38"/>
    <s v="West"/>
    <x v="6"/>
    <x v="1"/>
    <n v="57"/>
    <n v="19.989999999999998"/>
    <n v="1139.4299999999998"/>
    <n v="56.999999999999993"/>
  </r>
  <r>
    <x v="39"/>
    <s v="Central"/>
    <x v="5"/>
    <x v="0"/>
    <n v="14"/>
    <n v="1.29"/>
    <n v="18.060000000000002"/>
    <n v="14.000000000000002"/>
  </r>
  <r>
    <x v="40"/>
    <s v="Central"/>
    <x v="2"/>
    <x v="1"/>
    <n v="11"/>
    <n v="4.99"/>
    <n v="54.89"/>
    <n v="11"/>
  </r>
  <r>
    <x v="41"/>
    <s v="Central"/>
    <x v="2"/>
    <x v="1"/>
    <n v="94"/>
    <n v="19.989999999999998"/>
    <n v="1879.06"/>
    <n v="94"/>
  </r>
  <r>
    <x v="42"/>
    <s v="Central"/>
    <x v="5"/>
    <x v="1"/>
    <n v="28"/>
    <n v="4.99"/>
    <n v="139.72"/>
    <n v="2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x v="0"/>
    <x v="0"/>
    <x v="0"/>
    <x v="0"/>
  </r>
  <r>
    <x v="1"/>
    <x v="1"/>
    <x v="1"/>
    <x v="1"/>
    <x v="1"/>
    <x v="1"/>
    <x v="1"/>
    <x v="1"/>
  </r>
  <r>
    <x v="2"/>
    <x v="1"/>
    <x v="2"/>
    <x v="0"/>
    <x v="2"/>
    <x v="2"/>
    <x v="2"/>
    <x v="2"/>
  </r>
  <r>
    <x v="3"/>
    <x v="1"/>
    <x v="3"/>
    <x v="2"/>
    <x v="3"/>
    <x v="1"/>
    <x v="3"/>
    <x v="3"/>
  </r>
  <r>
    <x v="4"/>
    <x v="2"/>
    <x v="4"/>
    <x v="0"/>
    <x v="4"/>
    <x v="3"/>
    <x v="4"/>
    <x v="4"/>
  </r>
  <r>
    <x v="5"/>
    <x v="0"/>
    <x v="0"/>
    <x v="1"/>
    <x v="5"/>
    <x v="2"/>
    <x v="5"/>
    <x v="5"/>
  </r>
  <r>
    <x v="6"/>
    <x v="1"/>
    <x v="5"/>
    <x v="0"/>
    <x v="6"/>
    <x v="0"/>
    <x v="6"/>
    <x v="6"/>
  </r>
  <r>
    <x v="7"/>
    <x v="1"/>
    <x v="2"/>
    <x v="0"/>
    <x v="7"/>
    <x v="2"/>
    <x v="7"/>
    <x v="7"/>
  </r>
  <r>
    <x v="8"/>
    <x v="2"/>
    <x v="6"/>
    <x v="0"/>
    <x v="8"/>
    <x v="0"/>
    <x v="8"/>
    <x v="8"/>
  </r>
  <r>
    <x v="9"/>
    <x v="0"/>
    <x v="0"/>
    <x v="1"/>
    <x v="5"/>
    <x v="4"/>
    <x v="9"/>
    <x v="9"/>
  </r>
  <r>
    <x v="10"/>
    <x v="1"/>
    <x v="7"/>
    <x v="0"/>
    <x v="7"/>
    <x v="2"/>
    <x v="7"/>
    <x v="7"/>
  </r>
  <r>
    <x v="11"/>
    <x v="0"/>
    <x v="8"/>
    <x v="1"/>
    <x v="9"/>
    <x v="0"/>
    <x v="10"/>
    <x v="10"/>
  </r>
  <r>
    <x v="12"/>
    <x v="0"/>
    <x v="9"/>
    <x v="1"/>
    <x v="10"/>
    <x v="1"/>
    <x v="11"/>
    <x v="11"/>
  </r>
  <r>
    <x v="13"/>
    <x v="0"/>
    <x v="0"/>
    <x v="0"/>
    <x v="11"/>
    <x v="2"/>
    <x v="12"/>
    <x v="12"/>
  </r>
  <r>
    <x v="14"/>
    <x v="1"/>
    <x v="10"/>
    <x v="3"/>
    <x v="12"/>
    <x v="5"/>
    <x v="13"/>
    <x v="13"/>
  </r>
  <r>
    <x v="15"/>
    <x v="0"/>
    <x v="0"/>
    <x v="4"/>
    <x v="13"/>
    <x v="6"/>
    <x v="14"/>
    <x v="14"/>
  </r>
  <r>
    <x v="16"/>
    <x v="1"/>
    <x v="7"/>
    <x v="1"/>
    <x v="14"/>
    <x v="4"/>
    <x v="15"/>
    <x v="15"/>
  </r>
  <r>
    <x v="17"/>
    <x v="0"/>
    <x v="0"/>
    <x v="2"/>
    <x v="15"/>
    <x v="4"/>
    <x v="16"/>
    <x v="16"/>
  </r>
  <r>
    <x v="18"/>
    <x v="0"/>
    <x v="9"/>
    <x v="2"/>
    <x v="16"/>
    <x v="1"/>
    <x v="17"/>
    <x v="17"/>
  </r>
  <r>
    <x v="19"/>
    <x v="1"/>
    <x v="1"/>
    <x v="4"/>
    <x v="17"/>
    <x v="2"/>
    <x v="18"/>
    <x v="18"/>
  </r>
  <r>
    <x v="20"/>
    <x v="1"/>
    <x v="10"/>
    <x v="0"/>
    <x v="18"/>
    <x v="7"/>
    <x v="19"/>
    <x v="19"/>
  </r>
  <r>
    <x v="21"/>
    <x v="0"/>
    <x v="9"/>
    <x v="4"/>
    <x v="19"/>
    <x v="6"/>
    <x v="20"/>
    <x v="20"/>
  </r>
  <r>
    <x v="22"/>
    <x v="1"/>
    <x v="3"/>
    <x v="1"/>
    <x v="20"/>
    <x v="4"/>
    <x v="21"/>
    <x v="21"/>
  </r>
  <r>
    <x v="23"/>
    <x v="1"/>
    <x v="10"/>
    <x v="1"/>
    <x v="21"/>
    <x v="8"/>
    <x v="22"/>
    <x v="22"/>
  </r>
  <r>
    <x v="24"/>
    <x v="0"/>
    <x v="0"/>
    <x v="1"/>
    <x v="22"/>
    <x v="2"/>
    <x v="23"/>
    <x v="23"/>
  </r>
  <r>
    <x v="25"/>
    <x v="2"/>
    <x v="4"/>
    <x v="1"/>
    <x v="23"/>
    <x v="1"/>
    <x v="24"/>
    <x v="24"/>
  </r>
  <r>
    <x v="26"/>
    <x v="1"/>
    <x v="2"/>
    <x v="4"/>
    <x v="1"/>
    <x v="2"/>
    <x v="25"/>
    <x v="1"/>
  </r>
  <r>
    <x v="27"/>
    <x v="1"/>
    <x v="5"/>
    <x v="0"/>
    <x v="24"/>
    <x v="0"/>
    <x v="26"/>
    <x v="25"/>
  </r>
  <r>
    <x v="28"/>
    <x v="0"/>
    <x v="8"/>
    <x v="2"/>
    <x v="17"/>
    <x v="2"/>
    <x v="18"/>
    <x v="18"/>
  </r>
  <r>
    <x v="29"/>
    <x v="1"/>
    <x v="3"/>
    <x v="0"/>
    <x v="25"/>
    <x v="7"/>
    <x v="27"/>
    <x v="26"/>
  </r>
  <r>
    <x v="30"/>
    <x v="1"/>
    <x v="3"/>
    <x v="1"/>
    <x v="26"/>
    <x v="4"/>
    <x v="28"/>
    <x v="27"/>
  </r>
  <r>
    <x v="31"/>
    <x v="1"/>
    <x v="1"/>
    <x v="3"/>
    <x v="27"/>
    <x v="5"/>
    <x v="29"/>
    <x v="28"/>
  </r>
  <r>
    <x v="32"/>
    <x v="0"/>
    <x v="0"/>
    <x v="4"/>
    <x v="28"/>
    <x v="2"/>
    <x v="30"/>
    <x v="29"/>
  </r>
  <r>
    <x v="33"/>
    <x v="1"/>
    <x v="7"/>
    <x v="4"/>
    <x v="29"/>
    <x v="9"/>
    <x v="31"/>
    <x v="30"/>
  </r>
  <r>
    <x v="34"/>
    <x v="1"/>
    <x v="1"/>
    <x v="4"/>
    <x v="30"/>
    <x v="10"/>
    <x v="32"/>
    <x v="31"/>
  </r>
  <r>
    <x v="35"/>
    <x v="2"/>
    <x v="4"/>
    <x v="3"/>
    <x v="31"/>
    <x v="11"/>
    <x v="33"/>
    <x v="32"/>
  </r>
  <r>
    <x v="36"/>
    <x v="1"/>
    <x v="3"/>
    <x v="0"/>
    <x v="23"/>
    <x v="7"/>
    <x v="34"/>
    <x v="33"/>
  </r>
  <r>
    <x v="37"/>
    <x v="2"/>
    <x v="4"/>
    <x v="2"/>
    <x v="32"/>
    <x v="0"/>
    <x v="35"/>
    <x v="34"/>
  </r>
  <r>
    <x v="38"/>
    <x v="2"/>
    <x v="6"/>
    <x v="1"/>
    <x v="33"/>
    <x v="1"/>
    <x v="36"/>
    <x v="35"/>
  </r>
  <r>
    <x v="39"/>
    <x v="1"/>
    <x v="5"/>
    <x v="0"/>
    <x v="34"/>
    <x v="7"/>
    <x v="37"/>
    <x v="36"/>
  </r>
  <r>
    <x v="40"/>
    <x v="1"/>
    <x v="2"/>
    <x v="1"/>
    <x v="35"/>
    <x v="2"/>
    <x v="38"/>
    <x v="37"/>
  </r>
  <r>
    <x v="41"/>
    <x v="1"/>
    <x v="2"/>
    <x v="1"/>
    <x v="36"/>
    <x v="1"/>
    <x v="39"/>
    <x v="38"/>
  </r>
  <r>
    <x v="42"/>
    <x v="1"/>
    <x v="5"/>
    <x v="1"/>
    <x v="14"/>
    <x v="2"/>
    <x v="40"/>
    <x v="15"/>
  </r>
  <r>
    <x v="43"/>
    <x v="3"/>
    <x v="11"/>
    <x v="5"/>
    <x v="37"/>
    <x v="12"/>
    <x v="41"/>
    <x v="3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d v="2024-01-06T00:00:00"/>
    <s v="East"/>
    <x v="0"/>
    <s v="Pencil"/>
    <n v="95"/>
    <n v="1.99"/>
    <n v="189.05"/>
    <n v="95"/>
    <s v="January"/>
  </r>
  <r>
    <d v="2024-01-23T00:00:00"/>
    <s v="Central"/>
    <x v="1"/>
    <s v="Binder"/>
    <n v="50"/>
    <n v="19.989999999999998"/>
    <n v="999.49999999999989"/>
    <n v="50"/>
    <s v="January"/>
  </r>
  <r>
    <d v="2024-02-09T00:00:00"/>
    <s v="Central"/>
    <x v="2"/>
    <s v="Pencil"/>
    <n v="36"/>
    <n v="4.99"/>
    <n v="179.64000000000001"/>
    <n v="36"/>
    <s v="February"/>
  </r>
  <r>
    <d v="2024-02-26T00:00:00"/>
    <s v="Central"/>
    <x v="3"/>
    <s v="Pen"/>
    <n v="27"/>
    <n v="19.989999999999998"/>
    <n v="539.7299999999999"/>
    <n v="26.999999999999996"/>
    <s v="February"/>
  </r>
  <r>
    <d v="2024-03-15T00:00:00"/>
    <s v="West"/>
    <x v="4"/>
    <s v="Pencil"/>
    <n v="56"/>
    <n v="2.99"/>
    <n v="167.44"/>
    <n v="55.999999999999993"/>
    <s v="March"/>
  </r>
  <r>
    <d v="2024-04-01T00:00:00"/>
    <s v="East"/>
    <x v="0"/>
    <s v="Binder"/>
    <n v="60"/>
    <n v="4.99"/>
    <n v="299.40000000000003"/>
    <n v="60.000000000000007"/>
    <s v="April"/>
  </r>
  <r>
    <d v="2024-04-18T00:00:00"/>
    <s v="Central"/>
    <x v="5"/>
    <s v="Pencil"/>
    <n v="75"/>
    <n v="1.99"/>
    <n v="149.25"/>
    <n v="75"/>
    <s v="April"/>
  </r>
  <r>
    <d v="2024-05-05T00:00:00"/>
    <s v="Central"/>
    <x v="2"/>
    <s v="Pencil"/>
    <n v="90"/>
    <n v="4.99"/>
    <n v="449.1"/>
    <n v="90"/>
    <s v="May"/>
  </r>
  <r>
    <d v="2024-05-22T00:00:00"/>
    <s v="West"/>
    <x v="6"/>
    <s v="Pencil"/>
    <n v="32"/>
    <n v="1.99"/>
    <n v="63.68"/>
    <n v="32"/>
    <s v="May"/>
  </r>
  <r>
    <d v="2024-06-08T00:00:00"/>
    <s v="East"/>
    <x v="0"/>
    <s v="Binder"/>
    <n v="60"/>
    <n v="8.99"/>
    <n v="539.4"/>
    <n v="59.999999999999993"/>
    <s v="June"/>
  </r>
  <r>
    <d v="2024-06-25T00:00:00"/>
    <s v="Central"/>
    <x v="7"/>
    <s v="Pencil"/>
    <n v="90"/>
    <n v="4.99"/>
    <n v="449.1"/>
    <n v="90"/>
    <s v="June"/>
  </r>
  <r>
    <d v="2024-07-12T00:00:00"/>
    <s v="East"/>
    <x v="8"/>
    <s v="Binder"/>
    <n v="29"/>
    <n v="1.99"/>
    <n v="57.71"/>
    <n v="29"/>
    <s v="July"/>
  </r>
  <r>
    <d v="2024-07-29T00:00:00"/>
    <s v="East"/>
    <x v="9"/>
    <s v="Binder"/>
    <n v="81"/>
    <n v="19.989999999999998"/>
    <n v="1619.1899999999998"/>
    <n v="81"/>
    <s v="July"/>
  </r>
  <r>
    <d v="2024-08-15T00:00:00"/>
    <s v="East"/>
    <x v="0"/>
    <s v="Pencil"/>
    <n v="35"/>
    <n v="4.99"/>
    <n v="174.65"/>
    <n v="35"/>
    <s v="August"/>
  </r>
  <r>
    <d v="2024-09-01T00:00:00"/>
    <s v="Central"/>
    <x v="10"/>
    <s v="Desk"/>
    <n v="2"/>
    <n v="125"/>
    <n v="250"/>
    <n v="2"/>
    <s v="September"/>
  </r>
  <r>
    <d v="2024-09-18T00:00:00"/>
    <s v="East"/>
    <x v="0"/>
    <s v="Pen Set"/>
    <n v="16"/>
    <n v="15.99"/>
    <n v="255.84"/>
    <n v="16"/>
    <s v="September"/>
  </r>
  <r>
    <d v="2024-10-05T00:00:00"/>
    <s v="Central"/>
    <x v="7"/>
    <s v="Binder"/>
    <n v="28"/>
    <n v="8.99"/>
    <n v="251.72"/>
    <n v="28"/>
    <s v="October"/>
  </r>
  <r>
    <d v="2024-10-22T00:00:00"/>
    <s v="East"/>
    <x v="0"/>
    <s v="Pen"/>
    <n v="64"/>
    <n v="8.99"/>
    <n v="575.36"/>
    <n v="64"/>
    <s v="October"/>
  </r>
  <r>
    <d v="2024-11-08T00:00:00"/>
    <s v="East"/>
    <x v="9"/>
    <s v="Pen"/>
    <n v="15"/>
    <n v="19.989999999999998"/>
    <n v="299.84999999999997"/>
    <n v="15"/>
    <s v="November"/>
  </r>
  <r>
    <d v="2024-11-25T00:00:00"/>
    <s v="Central"/>
    <x v="1"/>
    <s v="Pen Set"/>
    <n v="96"/>
    <n v="4.99"/>
    <n v="479.04"/>
    <n v="96"/>
    <s v="November"/>
  </r>
  <r>
    <d v="2024-12-12T00:00:00"/>
    <s v="Central"/>
    <x v="10"/>
    <s v="Pencil"/>
    <n v="67"/>
    <n v="1.29"/>
    <n v="86.43"/>
    <n v="67"/>
    <s v="December"/>
  </r>
  <r>
    <d v="2024-12-29T00:00:00"/>
    <s v="East"/>
    <x v="9"/>
    <s v="Pen Set"/>
    <n v="74"/>
    <n v="15.99"/>
    <n v="1183.26"/>
    <n v="74"/>
    <s v="December"/>
  </r>
  <r>
    <d v="2025-01-15T00:00:00"/>
    <s v="Central"/>
    <x v="3"/>
    <s v="Binder"/>
    <n v="46"/>
    <n v="8.99"/>
    <n v="413.54"/>
    <n v="46"/>
    <s v="January"/>
  </r>
  <r>
    <d v="2025-02-01T00:00:00"/>
    <s v="Central"/>
    <x v="10"/>
    <s v="Binder"/>
    <n v="87"/>
    <n v="15"/>
    <n v="1305"/>
    <n v="87"/>
    <s v="February"/>
  </r>
  <r>
    <d v="2025-02-18T00:00:00"/>
    <s v="East"/>
    <x v="0"/>
    <s v="Binder"/>
    <n v="4"/>
    <n v="4.99"/>
    <n v="19.96"/>
    <n v="4"/>
    <s v="February"/>
  </r>
  <r>
    <d v="2025-03-07T00:00:00"/>
    <s v="West"/>
    <x v="4"/>
    <s v="Binder"/>
    <n v="7"/>
    <n v="19.989999999999998"/>
    <n v="139.92999999999998"/>
    <n v="6.9999999999999991"/>
    <s v="March"/>
  </r>
  <r>
    <d v="2025-03-24T00:00:00"/>
    <s v="Central"/>
    <x v="2"/>
    <s v="Pen Set"/>
    <n v="50"/>
    <n v="4.99"/>
    <n v="249.5"/>
    <n v="50"/>
    <s v="March"/>
  </r>
  <r>
    <d v="2025-04-10T00:00:00"/>
    <s v="Central"/>
    <x v="5"/>
    <s v="Pencil"/>
    <n v="66"/>
    <n v="1.99"/>
    <n v="131.34"/>
    <n v="66"/>
    <s v="April"/>
  </r>
  <r>
    <d v="2025-04-27T00:00:00"/>
    <s v="East"/>
    <x v="8"/>
    <s v="Pen"/>
    <n v="96"/>
    <n v="4.99"/>
    <n v="479.04"/>
    <n v="96"/>
    <s v="April"/>
  </r>
  <r>
    <d v="2025-05-14T00:00:00"/>
    <s v="Central"/>
    <x v="3"/>
    <s v="Pencil"/>
    <n v="53"/>
    <n v="1.29"/>
    <n v="68.37"/>
    <n v="53"/>
    <s v="May"/>
  </r>
  <r>
    <d v="2025-05-31T00:00:00"/>
    <s v="Central"/>
    <x v="3"/>
    <s v="Binder"/>
    <n v="80"/>
    <n v="8.99"/>
    <n v="719.2"/>
    <n v="80"/>
    <s v="May"/>
  </r>
  <r>
    <d v="2025-06-17T00:00:00"/>
    <s v="Central"/>
    <x v="1"/>
    <s v="Desk"/>
    <n v="5"/>
    <n v="125"/>
    <n v="625"/>
    <n v="5"/>
    <s v="June"/>
  </r>
  <r>
    <d v="2025-07-04T00:00:00"/>
    <s v="East"/>
    <x v="0"/>
    <s v="Pen Set"/>
    <n v="62"/>
    <n v="4.99"/>
    <n v="309.38"/>
    <n v="61.999999999999993"/>
    <s v="July"/>
  </r>
  <r>
    <d v="2025-07-21T00:00:00"/>
    <s v="Central"/>
    <x v="7"/>
    <s v="Pen Set"/>
    <n v="55"/>
    <n v="12.49"/>
    <n v="686.95"/>
    <n v="55"/>
    <s v="July"/>
  </r>
  <r>
    <d v="2025-08-07T00:00:00"/>
    <s v="Central"/>
    <x v="1"/>
    <s v="Pen Set"/>
    <n v="42"/>
    <n v="23.95"/>
    <n v="1005.9"/>
    <n v="42"/>
    <s v="August"/>
  </r>
  <r>
    <d v="2025-08-24T00:00:00"/>
    <s v="West"/>
    <x v="4"/>
    <s v="Desk"/>
    <n v="3"/>
    <n v="275"/>
    <n v="825"/>
    <n v="3"/>
    <s v="August"/>
  </r>
  <r>
    <d v="2025-09-10T00:00:00"/>
    <s v="Central"/>
    <x v="3"/>
    <s v="Pencil"/>
    <n v="7"/>
    <n v="1.29"/>
    <n v="9.0300000000000011"/>
    <n v="7.0000000000000009"/>
    <s v="September"/>
  </r>
  <r>
    <d v="2025-09-27T00:00:00"/>
    <s v="West"/>
    <x v="4"/>
    <s v="Pen"/>
    <n v="76"/>
    <n v="1.99"/>
    <n v="151.24"/>
    <n v="76"/>
    <s v="September"/>
  </r>
  <r>
    <d v="2025-10-14T00:00:00"/>
    <s v="West"/>
    <x v="6"/>
    <s v="Binder"/>
    <n v="57"/>
    <n v="19.989999999999998"/>
    <n v="1139.4299999999998"/>
    <n v="56.999999999999993"/>
    <s v="October"/>
  </r>
  <r>
    <d v="2025-10-31T00:00:00"/>
    <s v="Central"/>
    <x v="5"/>
    <s v="Pencil"/>
    <n v="14"/>
    <n v="1.29"/>
    <n v="18.060000000000002"/>
    <n v="14.000000000000002"/>
    <s v="October"/>
  </r>
  <r>
    <d v="2025-11-17T00:00:00"/>
    <s v="Central"/>
    <x v="2"/>
    <s v="Binder"/>
    <n v="11"/>
    <n v="4.99"/>
    <n v="54.89"/>
    <n v="11"/>
    <s v="November"/>
  </r>
  <r>
    <d v="2025-12-04T00:00:00"/>
    <s v="Central"/>
    <x v="2"/>
    <s v="Binder"/>
    <n v="94"/>
    <n v="19.989999999999998"/>
    <n v="1879.06"/>
    <n v="94"/>
    <s v="December"/>
  </r>
  <r>
    <d v="2025-12-21T00:00:00"/>
    <s v="Central"/>
    <x v="5"/>
    <s v="Binder"/>
    <n v="28"/>
    <n v="4.99"/>
    <n v="139.72"/>
    <n v="28"/>
    <s v="December"/>
  </r>
  <r>
    <m/>
    <m/>
    <x v="11"/>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F2C239-1789-4E9D-A978-DB23B268CB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s">
  <location ref="A9:B15" firstHeaderRow="1" firstDataRow="1" firstDataCol="1"/>
  <pivotFields count="8">
    <pivotField numFmtId="14" showAll="0"/>
    <pivotField showAll="0"/>
    <pivotField showAll="0"/>
    <pivotField axis="axisRow" showAll="0">
      <items count="6">
        <item x="1"/>
        <item x="3"/>
        <item x="2"/>
        <item x="4"/>
        <item x="0"/>
        <item t="default"/>
      </items>
    </pivotField>
    <pivotField numFmtId="1" showAll="0"/>
    <pivotField numFmtId="2" showAll="0"/>
    <pivotField dataField="1" numFmtId="2" showAll="0"/>
    <pivotField showAll="0"/>
  </pivotFields>
  <rowFields count="1">
    <field x="3"/>
  </rowFields>
  <rowItems count="6">
    <i>
      <x/>
    </i>
    <i>
      <x v="1"/>
    </i>
    <i>
      <x v="2"/>
    </i>
    <i>
      <x v="3"/>
    </i>
    <i>
      <x v="4"/>
    </i>
    <i t="grand">
      <x/>
    </i>
  </rowItems>
  <colItems count="1">
    <i/>
  </colItems>
  <dataFields count="1">
    <dataField name="Sum of Total sales" fld="6" baseField="3"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9A706C-7A26-4461-B2AB-873E6335D0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
  <location ref="A3:B7" firstHeaderRow="1" firstDataRow="1" firstDataCol="1"/>
  <pivotFields count="8">
    <pivotField numFmtId="14" showAll="0"/>
    <pivotField axis="axisRow" showAll="0">
      <items count="4">
        <item x="1"/>
        <item x="0"/>
        <item x="2"/>
        <item t="default"/>
      </items>
    </pivotField>
    <pivotField showAll="0"/>
    <pivotField showAll="0"/>
    <pivotField numFmtId="1" showAll="0"/>
    <pivotField numFmtId="2" showAll="0"/>
    <pivotField dataField="1" numFmtId="2" showAll="0"/>
    <pivotField showAll="0"/>
  </pivotFields>
  <rowFields count="1">
    <field x="1"/>
  </rowFields>
  <rowItems count="4">
    <i>
      <x/>
    </i>
    <i>
      <x v="1"/>
    </i>
    <i>
      <x v="2"/>
    </i>
    <i t="grand">
      <x/>
    </i>
  </rowItems>
  <colItems count="1">
    <i/>
  </colItems>
  <dataFields count="1">
    <dataField name="Sum of Total" fld="6"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151017-8928-4811-9CDD-BE9D01700F7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ps">
  <location ref="E3:F16" firstHeaderRow="1" firstDataRow="1" firstDataCol="1"/>
  <pivotFields count="8">
    <pivotField showAll="0"/>
    <pivotField showAll="0"/>
    <pivotField axis="axisRow" showAll="0">
      <items count="13">
        <item x="5"/>
        <item x="3"/>
        <item x="8"/>
        <item x="2"/>
        <item x="0"/>
        <item x="1"/>
        <item x="7"/>
        <item x="9"/>
        <item x="10"/>
        <item x="4"/>
        <item x="6"/>
        <item x="11"/>
        <item t="default"/>
      </items>
    </pivotField>
    <pivotField showAll="0"/>
    <pivotField showAll="0"/>
    <pivotField showAll="0"/>
    <pivotField dataField="1"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Total sales" fld="6"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E8108C-E468-4AD0-97EF-6DD49B68A272}"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s">
  <location ref="A3:B9" firstHeaderRow="1" firstDataRow="1" firstDataCol="1" rowPageCount="1" colPageCount="1"/>
  <pivotFields count="8">
    <pivotField axis="axisRow"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axis="axisPage" multipleItemSelectionAllowed="1" showAll="0">
      <items count="12">
        <item x="5"/>
        <item x="3"/>
        <item x="8"/>
        <item x="2"/>
        <item x="0"/>
        <item x="1"/>
        <item x="7"/>
        <item x="9"/>
        <item x="10"/>
        <item x="4"/>
        <item x="6"/>
        <item t="default"/>
      </items>
    </pivotField>
    <pivotField axis="axisRow" showAll="0">
      <items count="6">
        <item sd="0" x="1"/>
        <item sd="0" x="3"/>
        <item sd="0" x="2"/>
        <item sd="0" x="4"/>
        <item sd="0" x="0"/>
        <item t="default" sd="0"/>
      </items>
    </pivotField>
    <pivotField numFmtId="1" showAll="0"/>
    <pivotField numFmtId="2" showAll="0"/>
    <pivotField dataField="1" numFmtId="2" showAll="0"/>
    <pivotField showAll="0"/>
  </pivotFields>
  <rowFields count="2">
    <field x="3"/>
    <field x="0"/>
  </rowFields>
  <rowItems count="6">
    <i>
      <x/>
    </i>
    <i>
      <x v="1"/>
    </i>
    <i>
      <x v="2"/>
    </i>
    <i>
      <x v="3"/>
    </i>
    <i>
      <x v="4"/>
    </i>
    <i t="grand">
      <x/>
    </i>
  </rowItems>
  <colItems count="1">
    <i/>
  </colItems>
  <pageFields count="1">
    <pageField fld="2" hier="-1"/>
  </pageFields>
  <dataFields count="1">
    <dataField name="Count of Total" fld="6" subtotal="count"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545523-8A6E-4E22-B8BC-4B34A6941EDF}" name="PivotTable2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Regions">
  <location ref="A3:B8" firstHeaderRow="1" firstDataRow="1" firstDataCol="1"/>
  <pivotFields count="8">
    <pivotField showAll="0"/>
    <pivotField axis="axisRow" showAll="0">
      <items count="5">
        <item x="1"/>
        <item x="0"/>
        <item x="2"/>
        <item x="3"/>
        <item t="default"/>
      </items>
    </pivotField>
    <pivotField showAll="0">
      <items count="13">
        <item x="5"/>
        <item x="3"/>
        <item x="8"/>
        <item x="2"/>
        <item x="0"/>
        <item x="1"/>
        <item x="7"/>
        <item x="9"/>
        <item x="10"/>
        <item x="4"/>
        <item x="6"/>
        <item x="11"/>
        <item t="default"/>
      </items>
    </pivotField>
    <pivotField showAll="0">
      <items count="7">
        <item x="1"/>
        <item x="3"/>
        <item x="2"/>
        <item x="4"/>
        <item x="0"/>
        <item x="5"/>
        <item t="default"/>
      </items>
    </pivotField>
    <pivotField showAll="0"/>
    <pivotField showAll="0"/>
    <pivotField dataField="1" showAll="0"/>
    <pivotField showAll="0"/>
  </pivotFields>
  <rowFields count="1">
    <field x="1"/>
  </rowFields>
  <rowItems count="5">
    <i>
      <x/>
    </i>
    <i>
      <x v="1"/>
    </i>
    <i>
      <x v="2"/>
    </i>
    <i>
      <x v="3"/>
    </i>
    <i t="grand">
      <x/>
    </i>
  </rowItems>
  <colItems count="1">
    <i/>
  </colItems>
  <dataFields count="1">
    <dataField name="Sum of Total" fld="6"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E5107D-B485-4EDC-B794-D2A208AD3FF9}" name="PivotTable2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8:B54" firstHeaderRow="1" firstDataRow="1" firstDataCol="1"/>
  <pivotFields count="9">
    <pivotField showAll="0"/>
    <pivotField showAll="0"/>
    <pivotField axis="axisRow" showAll="0" measureFilter="1">
      <items count="13">
        <item x="5"/>
        <item x="3"/>
        <item x="8"/>
        <item x="2"/>
        <item x="0"/>
        <item x="1"/>
        <item x="7"/>
        <item x="9"/>
        <item x="10"/>
        <item x="4"/>
        <item x="6"/>
        <item x="11"/>
        <item t="default"/>
      </items>
    </pivotField>
    <pivotField showAll="0"/>
    <pivotField showAll="0"/>
    <pivotField showAll="0"/>
    <pivotField dataField="1" showAll="0"/>
    <pivotField showAll="0"/>
    <pivotField showAll="0"/>
  </pivotFields>
  <rowFields count="1">
    <field x="2"/>
  </rowFields>
  <rowItems count="6">
    <i>
      <x v="1"/>
    </i>
    <i>
      <x v="3"/>
    </i>
    <i>
      <x v="4"/>
    </i>
    <i>
      <x v="5"/>
    </i>
    <i>
      <x v="7"/>
    </i>
    <i t="grand">
      <x/>
    </i>
  </rowItems>
  <colItems count="1">
    <i/>
  </colItems>
  <dataFields count="1">
    <dataField name="Sum of Total" fld="6" baseField="0" baseItem="0"/>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09DE9A-FDBD-4EB8-A9CE-46FB94D28E12}" name="PivotTable2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Months">
  <location ref="A32:B45"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Total" fld="1"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4C4EBD-8A0C-4EFD-B7C7-4CF9A7191DF4}"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Items">
  <location ref="A17:B23" firstHeaderRow="1" firstDataRow="1" firstDataCol="1"/>
  <pivotFields count="8">
    <pivotField numFmtId="14" showAll="0"/>
    <pivotField showAll="0"/>
    <pivotField showAll="0"/>
    <pivotField axis="axisRow" showAll="0">
      <items count="6">
        <item x="1"/>
        <item x="3"/>
        <item x="2"/>
        <item x="4"/>
        <item x="0"/>
        <item t="default"/>
      </items>
    </pivotField>
    <pivotField numFmtId="1" showAll="0"/>
    <pivotField numFmtId="2" showAll="0"/>
    <pivotField dataField="1" numFmtId="2" showAll="0"/>
    <pivotField showAll="0"/>
  </pivotFields>
  <rowFields count="1">
    <field x="3"/>
  </rowFields>
  <rowItems count="6">
    <i>
      <x/>
    </i>
    <i>
      <x v="1"/>
    </i>
    <i>
      <x v="2"/>
    </i>
    <i>
      <x v="3"/>
    </i>
    <i>
      <x v="4"/>
    </i>
    <i t="grand">
      <x/>
    </i>
  </rowItems>
  <colItems count="1">
    <i/>
  </colItems>
  <dataFields count="1">
    <dataField name="Sum of Total" fld="6" baseField="0" baseItem="0" numFmtId="2"/>
  </dataFields>
  <chartFormats count="18">
    <chartFormat chart="7"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3" count="1" selected="0">
            <x v="0"/>
          </reference>
        </references>
      </pivotArea>
    </chartFormat>
    <chartFormat chart="11" format="9">
      <pivotArea type="data" outline="0" fieldPosition="0">
        <references count="2">
          <reference field="4294967294" count="1" selected="0">
            <x v="0"/>
          </reference>
          <reference field="3" count="1" selected="0">
            <x v="1"/>
          </reference>
        </references>
      </pivotArea>
    </chartFormat>
    <chartFormat chart="11" format="10">
      <pivotArea type="data" outline="0" fieldPosition="0">
        <references count="2">
          <reference field="4294967294" count="1" selected="0">
            <x v="0"/>
          </reference>
          <reference field="3" count="1" selected="0">
            <x v="2"/>
          </reference>
        </references>
      </pivotArea>
    </chartFormat>
    <chartFormat chart="11" format="11">
      <pivotArea type="data" outline="0" fieldPosition="0">
        <references count="2">
          <reference field="4294967294" count="1" selected="0">
            <x v="0"/>
          </reference>
          <reference field="3" count="1" selected="0">
            <x v="3"/>
          </reference>
        </references>
      </pivotArea>
    </chartFormat>
    <chartFormat chart="11" format="12">
      <pivotArea type="data" outline="0" fieldPosition="0">
        <references count="2">
          <reference field="4294967294" count="1" selected="0">
            <x v="0"/>
          </reference>
          <reference field="3" count="1" selected="0">
            <x v="4"/>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1"/>
          </reference>
        </references>
      </pivotArea>
    </chartFormat>
    <chartFormat chart="7" format="3">
      <pivotArea type="data" outline="0" fieldPosition="0">
        <references count="2">
          <reference field="4294967294" count="1" selected="0">
            <x v="0"/>
          </reference>
          <reference field="3" count="1" selected="0">
            <x v="2"/>
          </reference>
        </references>
      </pivotArea>
    </chartFormat>
    <chartFormat chart="7" format="4">
      <pivotArea type="data" outline="0" fieldPosition="0">
        <references count="2">
          <reference field="4294967294" count="1" selected="0">
            <x v="0"/>
          </reference>
          <reference field="3" count="1" selected="0">
            <x v="3"/>
          </reference>
        </references>
      </pivotArea>
    </chartFormat>
    <chartFormat chart="7" format="5">
      <pivotArea type="data" outline="0" fieldPosition="0">
        <references count="2">
          <reference field="4294967294" count="1" selected="0">
            <x v="0"/>
          </reference>
          <reference field="3" count="1" selected="0">
            <x v="4"/>
          </reference>
        </references>
      </pivotArea>
    </chartFormat>
    <chartFormat chart="15" format="19" series="1">
      <pivotArea type="data" outline="0" fieldPosition="0">
        <references count="1">
          <reference field="4294967294" count="1" selected="0">
            <x v="0"/>
          </reference>
        </references>
      </pivotArea>
    </chartFormat>
    <chartFormat chart="15" format="20">
      <pivotArea type="data" outline="0" fieldPosition="0">
        <references count="2">
          <reference field="4294967294" count="1" selected="0">
            <x v="0"/>
          </reference>
          <reference field="3" count="1" selected="0">
            <x v="0"/>
          </reference>
        </references>
      </pivotArea>
    </chartFormat>
    <chartFormat chart="15" format="21">
      <pivotArea type="data" outline="0" fieldPosition="0">
        <references count="2">
          <reference field="4294967294" count="1" selected="0">
            <x v="0"/>
          </reference>
          <reference field="3" count="1" selected="0">
            <x v="1"/>
          </reference>
        </references>
      </pivotArea>
    </chartFormat>
    <chartFormat chart="15" format="22">
      <pivotArea type="data" outline="0" fieldPosition="0">
        <references count="2">
          <reference field="4294967294" count="1" selected="0">
            <x v="0"/>
          </reference>
          <reference field="3" count="1" selected="0">
            <x v="2"/>
          </reference>
        </references>
      </pivotArea>
    </chartFormat>
    <chartFormat chart="15" format="23">
      <pivotArea type="data" outline="0" fieldPosition="0">
        <references count="2">
          <reference field="4294967294" count="1" selected="0">
            <x v="0"/>
          </reference>
          <reference field="3" count="1" selected="0">
            <x v="3"/>
          </reference>
        </references>
      </pivotArea>
    </chartFormat>
    <chartFormat chart="15" format="2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553748-559C-4348-A210-5CE691B65644}" sourceName="Region">
  <pivotTables>
    <pivotTable tabId="17" name="PivotTable22"/>
  </pivotTables>
  <data>
    <tabular pivotCacheId="1197589934">
      <items count="4">
        <i x="1" s="1"/>
        <i x="0"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AB07EA7F-0F35-45D0-A6A3-6B0CA1402A41}" sourceName="Rep">
  <pivotTables>
    <pivotTable tabId="17" name="PivotTable22"/>
  </pivotTables>
  <data>
    <tabular pivotCacheId="1197589934">
      <items count="12">
        <i x="5" s="1"/>
        <i x="3" s="1"/>
        <i x="8" s="1"/>
        <i x="2" s="1"/>
        <i x="0" s="1"/>
        <i x="1" s="1"/>
        <i x="7" s="1"/>
        <i x="9" s="1"/>
        <i x="10" s="1"/>
        <i x="4" s="1"/>
        <i x="6" s="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D16BAAE-63F0-4AB6-A5C8-7B4401B44215}" sourceName="Item">
  <pivotTables>
    <pivotTable tabId="17" name="PivotTable22"/>
  </pivotTables>
  <data>
    <tabular pivotCacheId="1197589934">
      <items count="6">
        <i x="1" s="1"/>
        <i x="3" s="1"/>
        <i x="2" s="1"/>
        <i x="4"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BF8FA65-9373-4A8B-AA38-A6B68C0396BC}" cache="Slicer_Region" caption="Region" rowHeight="182880"/>
  <slicer name="Rep" xr10:uid="{CCEC466B-B190-422A-BDA5-E7B36AFB033C}" cache="Slicer_Rep" caption="Rep" columnCount="2" rowHeight="182880"/>
  <slicer name="Item" xr10:uid="{7252398C-8903-4FB2-83B7-56DF58FD4517}" cache="Slicer_Item" caption="Item"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24A7DFA-72B3-49CD-AF0C-4A7C95680159}" cache="Slicer_Region" caption="Region" style="SlicerStyleLight4" rowHeight="182880"/>
  <slicer name="Rep 1" xr10:uid="{A720D5FC-DB10-4C55-9CFE-E8EA64E650D0}" cache="Slicer_Rep" caption="Rep" columnCount="2" style="SlicerStyleLight4" rowHeight="182880"/>
  <slicer name="Item 1" xr10:uid="{1BE3B4B4-D065-4610-B87A-45EE03AEC376}" cache="Slicer_Item" caption="Item" style="SlicerStyleLight4"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45" totalsRowCount="1">
  <autoFilter ref="A1:I44" xr:uid="{00000000-0009-0000-0100-000001000000}"/>
  <tableColumns count="9">
    <tableColumn id="1" xr3:uid="{00000000-0010-0000-0000-000001000000}" name="OrderDate" totalsRowLabel="Total" dataDxfId="16" totalsRowDxfId="15"/>
    <tableColumn id="2" xr3:uid="{00000000-0010-0000-0000-000002000000}" name="Region" dataDxfId="14" totalsRowDxfId="13"/>
    <tableColumn id="3" xr3:uid="{00000000-0010-0000-0000-000003000000}" name="Rep" dataDxfId="12" totalsRowDxfId="11"/>
    <tableColumn id="4" xr3:uid="{00000000-0010-0000-0000-000004000000}" name="Item" totalsRowDxfId="10"/>
    <tableColumn id="5" xr3:uid="{00000000-0010-0000-0000-000005000000}" name="Units" dataDxfId="9" totalsRowDxfId="8"/>
    <tableColumn id="6" xr3:uid="{00000000-0010-0000-0000-000006000000}" name="Unit Cost" dataDxfId="7" totalsRowDxfId="6"/>
    <tableColumn id="7" xr3:uid="{00000000-0010-0000-0000-000007000000}" name="Total" totalsRowFunction="custom" dataDxfId="5" totalsRowDxfId="4">
      <totalsRowFormula>SUM(Table1[Total])</totalsRowFormula>
    </tableColumn>
    <tableColumn id="8" xr3:uid="{8FDB0CB5-E44C-4F5C-AEB9-0F981DDC4383}" name="Revenue per unit" dataDxfId="3" totalsRowDxfId="2">
      <calculatedColumnFormula>Table1[[#This Row],[Total]]/Table1[[#This Row],[Unit Cost]]</calculatedColumnFormula>
    </tableColumn>
    <tableColumn id="9" xr3:uid="{29D97118-01AD-4AE4-B7E8-14F4F41877C5}" name="Month" totalsRowFunction="count" dataDxfId="1" totalsRowDxfId="0">
      <calculatedColumnFormula>TEXT(Table1[[#This Row],[OrderDate]], "MMMM")</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ontextures.com/excelsampledatafoodinfo.html" TargetMode="External"/><Relationship Id="rId13" Type="http://schemas.openxmlformats.org/officeDocument/2006/relationships/hyperlink" Target="https://www.contextures.com/excelformulatopics.html" TargetMode="External"/><Relationship Id="rId3" Type="http://schemas.openxmlformats.org/officeDocument/2006/relationships/hyperlink" Target="https://www.contextures.com/excelvlookupexamples.html" TargetMode="External"/><Relationship Id="rId7" Type="http://schemas.openxmlformats.org/officeDocument/2006/relationships/hyperlink" Target="https://www.contextures.com/excelsampledatainsurance.html" TargetMode="External"/><Relationship Id="rId12" Type="http://schemas.openxmlformats.org/officeDocument/2006/relationships/hyperlink" Target="https://www.contextures.com/excelpivottablesetup.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hyperlink" Target="https://www.contextures.com/excelsampledataworkorders.html" TargetMode="External"/><Relationship Id="rId11" Type="http://schemas.openxmlformats.org/officeDocument/2006/relationships/hyperlink" Target="https://www.contextures.com/xldataval01.html" TargetMode="External"/><Relationship Id="rId5" Type="http://schemas.openxmlformats.org/officeDocument/2006/relationships/hyperlink" Target="https://www.contextures.com/excelsampledatasafety.html" TargetMode="External"/><Relationship Id="rId15" Type="http://schemas.openxmlformats.org/officeDocument/2006/relationships/drawing" Target="../drawings/drawing1.xml"/><Relationship Id="rId10" Type="http://schemas.openxmlformats.org/officeDocument/2006/relationships/hyperlink" Target="https://www.contextures.com/exceldatahockeyplayeranalysis.html" TargetMode="External"/><Relationship Id="rId4" Type="http://schemas.openxmlformats.org/officeDocument/2006/relationships/hyperlink" Target="https://www.contextures.com/excelsampledataathletes.html" TargetMode="External"/><Relationship Id="rId9" Type="http://schemas.openxmlformats.org/officeDocument/2006/relationships/hyperlink" Target="https://www.contextures.com/excelsampledatafoodsales.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3.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0"/>
  <dimension ref="B1:C27"/>
  <sheetViews>
    <sheetView showGridLines="0" zoomScale="120" zoomScaleNormal="120" workbookViewId="0">
      <pane ySplit="3" topLeftCell="A14" activePane="bottomLeft" state="frozen"/>
      <selection pane="bottomLeft" activeCell="B6" sqref="B6"/>
    </sheetView>
  </sheetViews>
  <sheetFormatPr defaultColWidth="9.08203125" defaultRowHeight="18" x14ac:dyDescent="0.35"/>
  <cols>
    <col min="1" max="1" width="7.5" customWidth="1"/>
    <col min="2" max="2" width="2.83203125" customWidth="1"/>
    <col min="3" max="3" width="31.4140625" customWidth="1"/>
  </cols>
  <sheetData>
    <row r="1" spans="2:3" ht="7.5" customHeight="1" x14ac:dyDescent="0.35"/>
    <row r="4" spans="2:3" ht="9" customHeight="1" x14ac:dyDescent="0.35"/>
    <row r="5" spans="2:3" ht="21" x14ac:dyDescent="0.4">
      <c r="C5" s="2" t="s">
        <v>34</v>
      </c>
    </row>
    <row r="6" spans="2:3" x14ac:dyDescent="0.35">
      <c r="B6" s="4"/>
      <c r="C6" s="8" t="s">
        <v>38</v>
      </c>
    </row>
    <row r="7" spans="2:3" ht="9" customHeight="1" x14ac:dyDescent="0.35"/>
    <row r="8" spans="2:3" ht="21" x14ac:dyDescent="0.4">
      <c r="B8" s="4"/>
      <c r="C8" s="2" t="s">
        <v>55</v>
      </c>
    </row>
    <row r="9" spans="2:3" x14ac:dyDescent="0.35">
      <c r="B9" s="4"/>
      <c r="C9" s="8" t="s">
        <v>37</v>
      </c>
    </row>
    <row r="10" spans="2:3" x14ac:dyDescent="0.35">
      <c r="B10" s="4"/>
      <c r="C10" s="8" t="s">
        <v>46</v>
      </c>
    </row>
    <row r="11" spans="2:3" x14ac:dyDescent="0.35">
      <c r="C11" s="11" t="s">
        <v>56</v>
      </c>
    </row>
    <row r="12" spans="2:3" x14ac:dyDescent="0.35">
      <c r="C12" s="11" t="s">
        <v>57</v>
      </c>
    </row>
    <row r="13" spans="2:3" x14ac:dyDescent="0.35">
      <c r="C13" s="11" t="s">
        <v>58</v>
      </c>
    </row>
    <row r="14" spans="2:3" ht="9" customHeight="1" x14ac:dyDescent="0.35"/>
    <row r="15" spans="2:3" ht="21" x14ac:dyDescent="0.4">
      <c r="C15" s="2" t="s">
        <v>35</v>
      </c>
    </row>
    <row r="16" spans="2:3" x14ac:dyDescent="0.35">
      <c r="B16" s="6" t="s">
        <v>36</v>
      </c>
      <c r="C16" t="s">
        <v>43</v>
      </c>
    </row>
    <row r="17" spans="2:3" x14ac:dyDescent="0.35">
      <c r="B17" s="6" t="s">
        <v>36</v>
      </c>
      <c r="C17" t="s">
        <v>44</v>
      </c>
    </row>
    <row r="18" spans="2:3" x14ac:dyDescent="0.35">
      <c r="B18" s="6" t="s">
        <v>36</v>
      </c>
      <c r="C18" t="s">
        <v>39</v>
      </c>
    </row>
    <row r="19" spans="2:3" ht="9" customHeight="1" x14ac:dyDescent="0.35"/>
    <row r="20" spans="2:3" ht="21" x14ac:dyDescent="0.4">
      <c r="C20" s="2" t="s">
        <v>47</v>
      </c>
    </row>
    <row r="21" spans="2:3" x14ac:dyDescent="0.35">
      <c r="C21" s="11" t="s">
        <v>48</v>
      </c>
    </row>
    <row r="22" spans="2:3" x14ac:dyDescent="0.35">
      <c r="C22" s="11" t="s">
        <v>52</v>
      </c>
    </row>
    <row r="23" spans="2:3" x14ac:dyDescent="0.35">
      <c r="C23" s="11" t="s">
        <v>53</v>
      </c>
    </row>
    <row r="24" spans="2:3" x14ac:dyDescent="0.35">
      <c r="C24" s="11" t="s">
        <v>54</v>
      </c>
    </row>
    <row r="25" spans="2:3" x14ac:dyDescent="0.35">
      <c r="C25" s="11" t="s">
        <v>51</v>
      </c>
    </row>
    <row r="26" spans="2:3" x14ac:dyDescent="0.35">
      <c r="C26" s="11" t="s">
        <v>50</v>
      </c>
    </row>
    <row r="27" spans="2:3" x14ac:dyDescent="0.35">
      <c r="C27" s="11" t="s">
        <v>49</v>
      </c>
    </row>
  </sheetData>
  <sortState xmlns:xlrd2="http://schemas.microsoft.com/office/spreadsheetml/2017/richdata2" ref="C21:C30">
    <sortCondition ref="C20:C30"/>
  </sortState>
  <hyperlinks>
    <hyperlink ref="C6" r:id="rId1" xr:uid="{00000000-0004-0000-0000-000001000000}"/>
    <hyperlink ref="C9" r:id="rId2" xr:uid="{00000000-0004-0000-0000-000002000000}"/>
    <hyperlink ref="C10" r:id="rId3" xr:uid="{D13F52EB-BE4B-4EFB-B389-A8AC7E2C8260}"/>
    <hyperlink ref="C21" r:id="rId4" display="https://www.contextures.com/excelsampledataathletes.html" xr:uid="{0335F8CC-FB81-423E-AA69-CCC8801904A0}"/>
    <hyperlink ref="C27" r:id="rId5" display="https://www.contextures.com/excelsampledatasafety.html" xr:uid="{FFBE4EF0-FA31-4B42-A3CF-7F80A3264010}"/>
    <hyperlink ref="C26" r:id="rId6" display="https://www.contextures.com/excelsampledataworkorders.html" xr:uid="{3AABA7E2-FFA1-46EE-BF20-3182FF46318A}"/>
    <hyperlink ref="C25" r:id="rId7" display="https://www.contextures.com/excelsampledatainsurance.html" xr:uid="{B015DCF1-D0A5-45AF-9697-B7E5A09E8890}"/>
    <hyperlink ref="C22" r:id="rId8" display="https://www.contextures.com/excelsampledatafoodinfo.html" xr:uid="{0EC2F4D8-8571-4781-B615-E0D6577D0C88}"/>
    <hyperlink ref="C23" r:id="rId9" display="https://www.contextures.com/excelsampledatafoodsales.html" xr:uid="{56728A1E-F6A4-4DD2-93C1-25C689859B93}"/>
    <hyperlink ref="C24" r:id="rId10" display="https://www.contextures.com/exceldatahockeyplayeranalysis.html" xr:uid="{5A28C4CC-B957-4B35-822B-B22C55FD474D}"/>
    <hyperlink ref="C11" r:id="rId11" display="https://www.contextures.com/xldataval01.html" xr:uid="{E190C8DE-E8EA-4373-835F-148740E34A46}"/>
    <hyperlink ref="C12" r:id="rId12" display="https://www.contextures.com/excelpivottablesetup.html" xr:uid="{F9F204F6-CF4E-4BAE-85E5-8685FFD65607}"/>
    <hyperlink ref="C13" r:id="rId13" display="Formulas and Functions" xr:uid="{95DE3B89-BC29-4747-878A-E25448BBB09E}"/>
  </hyperlinks>
  <pageMargins left="0.7" right="0.7" top="0.75" bottom="0.75" header="0.3" footer="0.3"/>
  <pageSetup orientation="portrait"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45"/>
  <sheetViews>
    <sheetView showGridLines="0" zoomScaleNormal="100" workbookViewId="0">
      <pane ySplit="1" topLeftCell="A28" activePane="bottomLeft" state="frozen"/>
      <selection pane="bottomLeft" activeCell="G45" sqref="G45"/>
    </sheetView>
  </sheetViews>
  <sheetFormatPr defaultColWidth="9.08203125" defaultRowHeight="15.6" x14ac:dyDescent="0.35"/>
  <cols>
    <col min="1" max="1" width="15.83203125" style="5" customWidth="1"/>
    <col min="2" max="2" width="12.9140625" style="5" customWidth="1"/>
    <col min="3" max="3" width="11.75" style="5" customWidth="1"/>
    <col min="4" max="4" width="10" style="5" customWidth="1"/>
    <col min="5" max="5" width="7.33203125" style="17" customWidth="1"/>
    <col min="6" max="6" width="10.58203125" style="20" customWidth="1"/>
    <col min="7" max="7" width="10.08203125" style="20" customWidth="1"/>
    <col min="8" max="8" width="13.33203125" style="21" customWidth="1"/>
    <col min="9" max="16384" width="9.08203125" style="5"/>
  </cols>
  <sheetData>
    <row r="1" spans="1:9" ht="18" x14ac:dyDescent="0.35">
      <c r="A1" s="13" t="s">
        <v>22</v>
      </c>
      <c r="B1" s="7" t="s">
        <v>0</v>
      </c>
      <c r="C1" s="7" t="s">
        <v>1</v>
      </c>
      <c r="D1" s="7" t="s">
        <v>2</v>
      </c>
      <c r="E1" s="15" t="s">
        <v>3</v>
      </c>
      <c r="F1" s="18" t="s">
        <v>14</v>
      </c>
      <c r="G1" s="18" t="s">
        <v>4</v>
      </c>
      <c r="H1" s="21" t="s">
        <v>59</v>
      </c>
      <c r="I1" s="5" t="s">
        <v>73</v>
      </c>
    </row>
    <row r="2" spans="1:9" ht="18" x14ac:dyDescent="0.35">
      <c r="A2" s="12">
        <v>45297</v>
      </c>
      <c r="B2" s="14" t="s">
        <v>29</v>
      </c>
      <c r="C2" s="14" t="s">
        <v>7</v>
      </c>
      <c r="D2" s="7" t="s">
        <v>15</v>
      </c>
      <c r="E2" s="16">
        <v>95</v>
      </c>
      <c r="F2" s="19">
        <v>1.99</v>
      </c>
      <c r="G2" s="19">
        <v>189.05</v>
      </c>
      <c r="H2" s="21">
        <f>Table1[[#This Row],[Total]]/Table1[[#This Row],[Unit Cost]]</f>
        <v>95</v>
      </c>
      <c r="I2" s="5" t="str">
        <f>TEXT(Table1[[#This Row],[OrderDate]], "MMMM")</f>
        <v>January</v>
      </c>
    </row>
    <row r="3" spans="1:9" ht="18" x14ac:dyDescent="0.35">
      <c r="A3" s="12">
        <v>45314</v>
      </c>
      <c r="B3" s="14" t="s">
        <v>27</v>
      </c>
      <c r="C3" s="14" t="s">
        <v>8</v>
      </c>
      <c r="D3" s="7" t="s">
        <v>16</v>
      </c>
      <c r="E3" s="16">
        <v>50</v>
      </c>
      <c r="F3" s="19">
        <v>19.989999999999998</v>
      </c>
      <c r="G3" s="19">
        <v>999.49999999999989</v>
      </c>
      <c r="H3" s="21">
        <f>Table1[[#This Row],[Total]]/Table1[[#This Row],[Unit Cost]]</f>
        <v>50</v>
      </c>
      <c r="I3" s="5" t="str">
        <f>TEXT(Table1[[#This Row],[OrderDate]], "MMMM")</f>
        <v>January</v>
      </c>
    </row>
    <row r="4" spans="1:9" ht="18" x14ac:dyDescent="0.35">
      <c r="A4" s="12">
        <v>45331</v>
      </c>
      <c r="B4" s="14" t="s">
        <v>27</v>
      </c>
      <c r="C4" s="14" t="s">
        <v>6</v>
      </c>
      <c r="D4" s="7" t="s">
        <v>15</v>
      </c>
      <c r="E4" s="16">
        <v>36</v>
      </c>
      <c r="F4" s="19">
        <v>4.99</v>
      </c>
      <c r="G4" s="19">
        <v>179.64000000000001</v>
      </c>
      <c r="H4" s="21">
        <f>Table1[[#This Row],[Total]]/Table1[[#This Row],[Unit Cost]]</f>
        <v>36</v>
      </c>
      <c r="I4" s="5" t="str">
        <f>TEXT(Table1[[#This Row],[OrderDate]], "MMMM")</f>
        <v>February</v>
      </c>
    </row>
    <row r="5" spans="1:9" ht="18" x14ac:dyDescent="0.35">
      <c r="A5" s="12">
        <v>45348</v>
      </c>
      <c r="B5" s="14" t="s">
        <v>27</v>
      </c>
      <c r="C5" s="14" t="s">
        <v>5</v>
      </c>
      <c r="D5" s="7" t="s">
        <v>17</v>
      </c>
      <c r="E5" s="16">
        <v>27</v>
      </c>
      <c r="F5" s="19">
        <v>19.989999999999998</v>
      </c>
      <c r="G5" s="19">
        <v>539.7299999999999</v>
      </c>
      <c r="H5" s="21">
        <f>Table1[[#This Row],[Total]]/Table1[[#This Row],[Unit Cost]]</f>
        <v>26.999999999999996</v>
      </c>
      <c r="I5" s="5" t="str">
        <f>TEXT(Table1[[#This Row],[OrderDate]], "MMMM")</f>
        <v>February</v>
      </c>
    </row>
    <row r="6" spans="1:9" ht="18" x14ac:dyDescent="0.35">
      <c r="A6" s="12">
        <v>45366</v>
      </c>
      <c r="B6" s="14" t="s">
        <v>28</v>
      </c>
      <c r="C6" s="14" t="s">
        <v>13</v>
      </c>
      <c r="D6" s="7" t="s">
        <v>15</v>
      </c>
      <c r="E6" s="16">
        <v>56</v>
      </c>
      <c r="F6" s="19">
        <v>2.99</v>
      </c>
      <c r="G6" s="19">
        <v>167.44</v>
      </c>
      <c r="H6" s="21">
        <f>Table1[[#This Row],[Total]]/Table1[[#This Row],[Unit Cost]]</f>
        <v>55.999999999999993</v>
      </c>
      <c r="I6" s="5" t="str">
        <f>TEXT(Table1[[#This Row],[OrderDate]], "MMMM")</f>
        <v>March</v>
      </c>
    </row>
    <row r="7" spans="1:9" ht="18" x14ac:dyDescent="0.35">
      <c r="A7" s="12">
        <v>45383</v>
      </c>
      <c r="B7" s="14" t="s">
        <v>29</v>
      </c>
      <c r="C7" s="14" t="s">
        <v>7</v>
      </c>
      <c r="D7" s="7" t="s">
        <v>16</v>
      </c>
      <c r="E7" s="16">
        <v>60</v>
      </c>
      <c r="F7" s="19">
        <v>4.99</v>
      </c>
      <c r="G7" s="19">
        <v>299.40000000000003</v>
      </c>
      <c r="H7" s="21">
        <f>Table1[[#This Row],[Total]]/Table1[[#This Row],[Unit Cost]]</f>
        <v>60.000000000000007</v>
      </c>
      <c r="I7" s="5" t="str">
        <f>TEXT(Table1[[#This Row],[OrderDate]], "MMMM")</f>
        <v>April</v>
      </c>
    </row>
    <row r="8" spans="1:9" ht="18" x14ac:dyDescent="0.35">
      <c r="A8" s="12">
        <v>45400</v>
      </c>
      <c r="B8" s="14" t="s">
        <v>27</v>
      </c>
      <c r="C8" s="14" t="s">
        <v>18</v>
      </c>
      <c r="D8" s="7" t="s">
        <v>15</v>
      </c>
      <c r="E8" s="16">
        <v>75</v>
      </c>
      <c r="F8" s="19">
        <v>1.99</v>
      </c>
      <c r="G8" s="19">
        <v>149.25</v>
      </c>
      <c r="H8" s="21">
        <f>Table1[[#This Row],[Total]]/Table1[[#This Row],[Unit Cost]]</f>
        <v>75</v>
      </c>
      <c r="I8" s="5" t="str">
        <f>TEXT(Table1[[#This Row],[OrderDate]], "MMMM")</f>
        <v>April</v>
      </c>
    </row>
    <row r="9" spans="1:9" ht="18" x14ac:dyDescent="0.35">
      <c r="A9" s="12">
        <v>45417</v>
      </c>
      <c r="B9" s="14" t="s">
        <v>27</v>
      </c>
      <c r="C9" s="14" t="s">
        <v>6</v>
      </c>
      <c r="D9" s="7" t="s">
        <v>15</v>
      </c>
      <c r="E9" s="16">
        <v>90</v>
      </c>
      <c r="F9" s="19">
        <v>4.99</v>
      </c>
      <c r="G9" s="19">
        <v>449.1</v>
      </c>
      <c r="H9" s="21">
        <f>Table1[[#This Row],[Total]]/Table1[[#This Row],[Unit Cost]]</f>
        <v>90</v>
      </c>
      <c r="I9" s="5" t="str">
        <f>TEXT(Table1[[#This Row],[OrderDate]], "MMMM")</f>
        <v>May</v>
      </c>
    </row>
    <row r="10" spans="1:9" ht="18" x14ac:dyDescent="0.35">
      <c r="A10" s="12">
        <v>45434</v>
      </c>
      <c r="B10" s="14" t="s">
        <v>28</v>
      </c>
      <c r="C10" s="14" t="s">
        <v>9</v>
      </c>
      <c r="D10" s="7" t="s">
        <v>15</v>
      </c>
      <c r="E10" s="16">
        <v>32</v>
      </c>
      <c r="F10" s="19">
        <v>1.99</v>
      </c>
      <c r="G10" s="19">
        <v>63.68</v>
      </c>
      <c r="H10" s="21">
        <f>Table1[[#This Row],[Total]]/Table1[[#This Row],[Unit Cost]]</f>
        <v>32</v>
      </c>
      <c r="I10" s="5" t="str">
        <f>TEXT(Table1[[#This Row],[OrderDate]], "MMMM")</f>
        <v>May</v>
      </c>
    </row>
    <row r="11" spans="1:9" ht="18" x14ac:dyDescent="0.35">
      <c r="A11" s="12">
        <v>45451</v>
      </c>
      <c r="B11" s="14" t="s">
        <v>29</v>
      </c>
      <c r="C11" s="14" t="s">
        <v>7</v>
      </c>
      <c r="D11" s="7" t="s">
        <v>16</v>
      </c>
      <c r="E11" s="16">
        <v>60</v>
      </c>
      <c r="F11" s="19">
        <v>8.99</v>
      </c>
      <c r="G11" s="19">
        <v>539.4</v>
      </c>
      <c r="H11" s="21">
        <f>Table1[[#This Row],[Total]]/Table1[[#This Row],[Unit Cost]]</f>
        <v>59.999999999999993</v>
      </c>
      <c r="I11" s="5" t="str">
        <f>TEXT(Table1[[#This Row],[OrderDate]], "MMMM")</f>
        <v>June</v>
      </c>
    </row>
    <row r="12" spans="1:9" ht="18" x14ac:dyDescent="0.35">
      <c r="A12" s="12">
        <v>45468</v>
      </c>
      <c r="B12" s="14" t="s">
        <v>27</v>
      </c>
      <c r="C12" s="14" t="s">
        <v>12</v>
      </c>
      <c r="D12" s="7" t="s">
        <v>15</v>
      </c>
      <c r="E12" s="16">
        <v>90</v>
      </c>
      <c r="F12" s="19">
        <v>4.99</v>
      </c>
      <c r="G12" s="19">
        <v>449.1</v>
      </c>
      <c r="H12" s="21">
        <f>Table1[[#This Row],[Total]]/Table1[[#This Row],[Unit Cost]]</f>
        <v>90</v>
      </c>
      <c r="I12" s="5" t="str">
        <f>TEXT(Table1[[#This Row],[OrderDate]], "MMMM")</f>
        <v>June</v>
      </c>
    </row>
    <row r="13" spans="1:9" ht="18" x14ac:dyDescent="0.35">
      <c r="A13" s="12">
        <v>45485</v>
      </c>
      <c r="B13" s="14" t="s">
        <v>29</v>
      </c>
      <c r="C13" s="14" t="s">
        <v>11</v>
      </c>
      <c r="D13" s="7" t="s">
        <v>16</v>
      </c>
      <c r="E13" s="16">
        <v>29</v>
      </c>
      <c r="F13" s="19">
        <v>1.99</v>
      </c>
      <c r="G13" s="19">
        <v>57.71</v>
      </c>
      <c r="H13" s="21">
        <f>Table1[[#This Row],[Total]]/Table1[[#This Row],[Unit Cost]]</f>
        <v>29</v>
      </c>
      <c r="I13" s="5" t="str">
        <f>TEXT(Table1[[#This Row],[OrderDate]], "MMMM")</f>
        <v>July</v>
      </c>
    </row>
    <row r="14" spans="1:9" ht="18" x14ac:dyDescent="0.35">
      <c r="A14" s="12">
        <v>45502</v>
      </c>
      <c r="B14" s="14" t="s">
        <v>29</v>
      </c>
      <c r="C14" s="14" t="s">
        <v>19</v>
      </c>
      <c r="D14" s="7" t="s">
        <v>16</v>
      </c>
      <c r="E14" s="16">
        <v>81</v>
      </c>
      <c r="F14" s="19">
        <v>19.989999999999998</v>
      </c>
      <c r="G14" s="19">
        <v>1619.1899999999998</v>
      </c>
      <c r="H14" s="21">
        <f>Table1[[#This Row],[Total]]/Table1[[#This Row],[Unit Cost]]</f>
        <v>81</v>
      </c>
      <c r="I14" s="5" t="str">
        <f>TEXT(Table1[[#This Row],[OrderDate]], "MMMM")</f>
        <v>July</v>
      </c>
    </row>
    <row r="15" spans="1:9" ht="18" x14ac:dyDescent="0.35">
      <c r="A15" s="12">
        <v>45519</v>
      </c>
      <c r="B15" s="14" t="s">
        <v>29</v>
      </c>
      <c r="C15" s="14" t="s">
        <v>7</v>
      </c>
      <c r="D15" s="7" t="s">
        <v>15</v>
      </c>
      <c r="E15" s="16">
        <v>35</v>
      </c>
      <c r="F15" s="19">
        <v>4.99</v>
      </c>
      <c r="G15" s="19">
        <v>174.65</v>
      </c>
      <c r="H15" s="21">
        <f>Table1[[#This Row],[Total]]/Table1[[#This Row],[Unit Cost]]</f>
        <v>35</v>
      </c>
      <c r="I15" s="5" t="str">
        <f>TEXT(Table1[[#This Row],[OrderDate]], "MMMM")</f>
        <v>August</v>
      </c>
    </row>
    <row r="16" spans="1:9" ht="18" x14ac:dyDescent="0.35">
      <c r="A16" s="12">
        <v>45536</v>
      </c>
      <c r="B16" s="14" t="s">
        <v>27</v>
      </c>
      <c r="C16" s="14" t="s">
        <v>10</v>
      </c>
      <c r="D16" s="7" t="s">
        <v>20</v>
      </c>
      <c r="E16" s="16">
        <v>2</v>
      </c>
      <c r="F16" s="19">
        <v>125</v>
      </c>
      <c r="G16" s="19">
        <v>250</v>
      </c>
      <c r="H16" s="21">
        <f>Table1[[#This Row],[Total]]/Table1[[#This Row],[Unit Cost]]</f>
        <v>2</v>
      </c>
      <c r="I16" s="5" t="str">
        <f>TEXT(Table1[[#This Row],[OrderDate]], "MMMM")</f>
        <v>September</v>
      </c>
    </row>
    <row r="17" spans="1:9" ht="18" x14ac:dyDescent="0.35">
      <c r="A17" s="12">
        <v>45553</v>
      </c>
      <c r="B17" s="14" t="s">
        <v>29</v>
      </c>
      <c r="C17" s="14" t="s">
        <v>7</v>
      </c>
      <c r="D17" s="7" t="s">
        <v>21</v>
      </c>
      <c r="E17" s="16">
        <v>16</v>
      </c>
      <c r="F17" s="19">
        <v>15.99</v>
      </c>
      <c r="G17" s="19">
        <v>255.84</v>
      </c>
      <c r="H17" s="21">
        <f>Table1[[#This Row],[Total]]/Table1[[#This Row],[Unit Cost]]</f>
        <v>16</v>
      </c>
      <c r="I17" s="5" t="str">
        <f>TEXT(Table1[[#This Row],[OrderDate]], "MMMM")</f>
        <v>September</v>
      </c>
    </row>
    <row r="18" spans="1:9" ht="18" x14ac:dyDescent="0.35">
      <c r="A18" s="12">
        <v>45570</v>
      </c>
      <c r="B18" s="14" t="s">
        <v>27</v>
      </c>
      <c r="C18" s="14" t="s">
        <v>12</v>
      </c>
      <c r="D18" s="7" t="s">
        <v>16</v>
      </c>
      <c r="E18" s="16">
        <v>28</v>
      </c>
      <c r="F18" s="19">
        <v>8.99</v>
      </c>
      <c r="G18" s="19">
        <v>251.72</v>
      </c>
      <c r="H18" s="21">
        <f>Table1[[#This Row],[Total]]/Table1[[#This Row],[Unit Cost]]</f>
        <v>28</v>
      </c>
      <c r="I18" s="5" t="str">
        <f>TEXT(Table1[[#This Row],[OrderDate]], "MMMM")</f>
        <v>October</v>
      </c>
    </row>
    <row r="19" spans="1:9" ht="18" x14ac:dyDescent="0.35">
      <c r="A19" s="12">
        <v>45587</v>
      </c>
      <c r="B19" s="14" t="s">
        <v>29</v>
      </c>
      <c r="C19" s="14" t="s">
        <v>7</v>
      </c>
      <c r="D19" s="7" t="s">
        <v>17</v>
      </c>
      <c r="E19" s="16">
        <v>64</v>
      </c>
      <c r="F19" s="19">
        <v>8.99</v>
      </c>
      <c r="G19" s="19">
        <v>575.36</v>
      </c>
      <c r="H19" s="21">
        <f>Table1[[#This Row],[Total]]/Table1[[#This Row],[Unit Cost]]</f>
        <v>64</v>
      </c>
      <c r="I19" s="5" t="str">
        <f>TEXT(Table1[[#This Row],[OrderDate]], "MMMM")</f>
        <v>October</v>
      </c>
    </row>
    <row r="20" spans="1:9" ht="18" x14ac:dyDescent="0.35">
      <c r="A20" s="12">
        <v>45604</v>
      </c>
      <c r="B20" s="14" t="s">
        <v>29</v>
      </c>
      <c r="C20" s="14" t="s">
        <v>19</v>
      </c>
      <c r="D20" s="7" t="s">
        <v>17</v>
      </c>
      <c r="E20" s="16">
        <v>15</v>
      </c>
      <c r="F20" s="19">
        <v>19.989999999999998</v>
      </c>
      <c r="G20" s="19">
        <v>299.84999999999997</v>
      </c>
      <c r="H20" s="21">
        <f>Table1[[#This Row],[Total]]/Table1[[#This Row],[Unit Cost]]</f>
        <v>15</v>
      </c>
      <c r="I20" s="5" t="str">
        <f>TEXT(Table1[[#This Row],[OrderDate]], "MMMM")</f>
        <v>November</v>
      </c>
    </row>
    <row r="21" spans="1:9" ht="18" x14ac:dyDescent="0.35">
      <c r="A21" s="12">
        <v>45621</v>
      </c>
      <c r="B21" s="14" t="s">
        <v>27</v>
      </c>
      <c r="C21" s="14" t="s">
        <v>8</v>
      </c>
      <c r="D21" s="7" t="s">
        <v>21</v>
      </c>
      <c r="E21" s="16">
        <v>96</v>
      </c>
      <c r="F21" s="19">
        <v>4.99</v>
      </c>
      <c r="G21" s="19">
        <v>479.04</v>
      </c>
      <c r="H21" s="21">
        <f>Table1[[#This Row],[Total]]/Table1[[#This Row],[Unit Cost]]</f>
        <v>96</v>
      </c>
      <c r="I21" s="5" t="str">
        <f>TEXT(Table1[[#This Row],[OrderDate]], "MMMM")</f>
        <v>November</v>
      </c>
    </row>
    <row r="22" spans="1:9" ht="18" x14ac:dyDescent="0.35">
      <c r="A22" s="12">
        <v>45638</v>
      </c>
      <c r="B22" s="14" t="s">
        <v>27</v>
      </c>
      <c r="C22" s="14" t="s">
        <v>10</v>
      </c>
      <c r="D22" s="7" t="s">
        <v>15</v>
      </c>
      <c r="E22" s="16">
        <v>67</v>
      </c>
      <c r="F22" s="19">
        <v>1.29</v>
      </c>
      <c r="G22" s="19">
        <v>86.43</v>
      </c>
      <c r="H22" s="21">
        <f>Table1[[#This Row],[Total]]/Table1[[#This Row],[Unit Cost]]</f>
        <v>67</v>
      </c>
      <c r="I22" s="5" t="str">
        <f>TEXT(Table1[[#This Row],[OrderDate]], "MMMM")</f>
        <v>December</v>
      </c>
    </row>
    <row r="23" spans="1:9" ht="18" x14ac:dyDescent="0.35">
      <c r="A23" s="12">
        <v>45655</v>
      </c>
      <c r="B23" s="14" t="s">
        <v>29</v>
      </c>
      <c r="C23" s="14" t="s">
        <v>19</v>
      </c>
      <c r="D23" s="7" t="s">
        <v>21</v>
      </c>
      <c r="E23" s="16">
        <v>74</v>
      </c>
      <c r="F23" s="19">
        <v>15.99</v>
      </c>
      <c r="G23" s="19">
        <v>1183.26</v>
      </c>
      <c r="H23" s="21">
        <f>Table1[[#This Row],[Total]]/Table1[[#This Row],[Unit Cost]]</f>
        <v>74</v>
      </c>
      <c r="I23" s="5" t="str">
        <f>TEXT(Table1[[#This Row],[OrderDate]], "MMMM")</f>
        <v>December</v>
      </c>
    </row>
    <row r="24" spans="1:9" ht="18" x14ac:dyDescent="0.35">
      <c r="A24" s="12">
        <v>45672</v>
      </c>
      <c r="B24" s="14" t="s">
        <v>27</v>
      </c>
      <c r="C24" s="14" t="s">
        <v>5</v>
      </c>
      <c r="D24" s="7" t="s">
        <v>16</v>
      </c>
      <c r="E24" s="16">
        <v>46</v>
      </c>
      <c r="F24" s="19">
        <v>8.99</v>
      </c>
      <c r="G24" s="19">
        <v>413.54</v>
      </c>
      <c r="H24" s="21">
        <f>Table1[[#This Row],[Total]]/Table1[[#This Row],[Unit Cost]]</f>
        <v>46</v>
      </c>
      <c r="I24" s="5" t="str">
        <f>TEXT(Table1[[#This Row],[OrderDate]], "MMMM")</f>
        <v>January</v>
      </c>
    </row>
    <row r="25" spans="1:9" ht="18" x14ac:dyDescent="0.35">
      <c r="A25" s="12">
        <v>45689</v>
      </c>
      <c r="B25" s="14" t="s">
        <v>27</v>
      </c>
      <c r="C25" s="14" t="s">
        <v>10</v>
      </c>
      <c r="D25" s="7" t="s">
        <v>16</v>
      </c>
      <c r="E25" s="16">
        <v>87</v>
      </c>
      <c r="F25" s="19">
        <v>15</v>
      </c>
      <c r="G25" s="19">
        <v>1305</v>
      </c>
      <c r="H25" s="21">
        <f>Table1[[#This Row],[Total]]/Table1[[#This Row],[Unit Cost]]</f>
        <v>87</v>
      </c>
      <c r="I25" s="5" t="str">
        <f>TEXT(Table1[[#This Row],[OrderDate]], "MMMM")</f>
        <v>February</v>
      </c>
    </row>
    <row r="26" spans="1:9" ht="18" x14ac:dyDescent="0.35">
      <c r="A26" s="12">
        <v>45706</v>
      </c>
      <c r="B26" s="14" t="s">
        <v>29</v>
      </c>
      <c r="C26" s="14" t="s">
        <v>7</v>
      </c>
      <c r="D26" s="7" t="s">
        <v>16</v>
      </c>
      <c r="E26" s="16">
        <v>4</v>
      </c>
      <c r="F26" s="19">
        <v>4.99</v>
      </c>
      <c r="G26" s="19">
        <v>19.96</v>
      </c>
      <c r="H26" s="21">
        <f>Table1[[#This Row],[Total]]/Table1[[#This Row],[Unit Cost]]</f>
        <v>4</v>
      </c>
      <c r="I26" s="5" t="str">
        <f>TEXT(Table1[[#This Row],[OrderDate]], "MMMM")</f>
        <v>February</v>
      </c>
    </row>
    <row r="27" spans="1:9" ht="18" x14ac:dyDescent="0.35">
      <c r="A27" s="12">
        <v>45723</v>
      </c>
      <c r="B27" s="14" t="s">
        <v>28</v>
      </c>
      <c r="C27" s="14" t="s">
        <v>13</v>
      </c>
      <c r="D27" s="7" t="s">
        <v>16</v>
      </c>
      <c r="E27" s="16">
        <v>7</v>
      </c>
      <c r="F27" s="19">
        <v>19.989999999999998</v>
      </c>
      <c r="G27" s="19">
        <v>139.92999999999998</v>
      </c>
      <c r="H27" s="21">
        <f>Table1[[#This Row],[Total]]/Table1[[#This Row],[Unit Cost]]</f>
        <v>6.9999999999999991</v>
      </c>
      <c r="I27" s="5" t="str">
        <f>TEXT(Table1[[#This Row],[OrderDate]], "MMMM")</f>
        <v>March</v>
      </c>
    </row>
    <row r="28" spans="1:9" ht="18" x14ac:dyDescent="0.35">
      <c r="A28" s="12">
        <v>45740</v>
      </c>
      <c r="B28" s="14" t="s">
        <v>27</v>
      </c>
      <c r="C28" s="14" t="s">
        <v>6</v>
      </c>
      <c r="D28" s="7" t="s">
        <v>21</v>
      </c>
      <c r="E28" s="16">
        <v>50</v>
      </c>
      <c r="F28" s="19">
        <v>4.99</v>
      </c>
      <c r="G28" s="19">
        <v>249.5</v>
      </c>
      <c r="H28" s="21">
        <f>Table1[[#This Row],[Total]]/Table1[[#This Row],[Unit Cost]]</f>
        <v>50</v>
      </c>
      <c r="I28" s="5" t="str">
        <f>TEXT(Table1[[#This Row],[OrderDate]], "MMMM")</f>
        <v>March</v>
      </c>
    </row>
    <row r="29" spans="1:9" ht="18" x14ac:dyDescent="0.35">
      <c r="A29" s="12">
        <v>45757</v>
      </c>
      <c r="B29" s="14" t="s">
        <v>27</v>
      </c>
      <c r="C29" s="14" t="s">
        <v>18</v>
      </c>
      <c r="D29" s="7" t="s">
        <v>15</v>
      </c>
      <c r="E29" s="16">
        <v>66</v>
      </c>
      <c r="F29" s="19">
        <v>1.99</v>
      </c>
      <c r="G29" s="19">
        <v>131.34</v>
      </c>
      <c r="H29" s="21">
        <f>Table1[[#This Row],[Total]]/Table1[[#This Row],[Unit Cost]]</f>
        <v>66</v>
      </c>
      <c r="I29" s="5" t="str">
        <f>TEXT(Table1[[#This Row],[OrderDate]], "MMMM")</f>
        <v>April</v>
      </c>
    </row>
    <row r="30" spans="1:9" ht="18" x14ac:dyDescent="0.35">
      <c r="A30" s="12">
        <v>45774</v>
      </c>
      <c r="B30" s="14" t="s">
        <v>29</v>
      </c>
      <c r="C30" s="14" t="s">
        <v>11</v>
      </c>
      <c r="D30" s="7" t="s">
        <v>17</v>
      </c>
      <c r="E30" s="16">
        <v>96</v>
      </c>
      <c r="F30" s="19">
        <v>4.99</v>
      </c>
      <c r="G30" s="19">
        <v>479.04</v>
      </c>
      <c r="H30" s="21">
        <f>Table1[[#This Row],[Total]]/Table1[[#This Row],[Unit Cost]]</f>
        <v>96</v>
      </c>
      <c r="I30" s="5" t="str">
        <f>TEXT(Table1[[#This Row],[OrderDate]], "MMMM")</f>
        <v>April</v>
      </c>
    </row>
    <row r="31" spans="1:9" ht="18" x14ac:dyDescent="0.35">
      <c r="A31" s="12">
        <v>45791</v>
      </c>
      <c r="B31" s="14" t="s">
        <v>27</v>
      </c>
      <c r="C31" s="14" t="s">
        <v>5</v>
      </c>
      <c r="D31" s="7" t="s">
        <v>15</v>
      </c>
      <c r="E31" s="16">
        <v>53</v>
      </c>
      <c r="F31" s="19">
        <v>1.29</v>
      </c>
      <c r="G31" s="19">
        <v>68.37</v>
      </c>
      <c r="H31" s="21">
        <f>Table1[[#This Row],[Total]]/Table1[[#This Row],[Unit Cost]]</f>
        <v>53</v>
      </c>
      <c r="I31" s="5" t="str">
        <f>TEXT(Table1[[#This Row],[OrderDate]], "MMMM")</f>
        <v>May</v>
      </c>
    </row>
    <row r="32" spans="1:9" ht="18" x14ac:dyDescent="0.35">
      <c r="A32" s="12">
        <v>45808</v>
      </c>
      <c r="B32" s="14" t="s">
        <v>27</v>
      </c>
      <c r="C32" s="14" t="s">
        <v>5</v>
      </c>
      <c r="D32" s="7" t="s">
        <v>16</v>
      </c>
      <c r="E32" s="16">
        <v>80</v>
      </c>
      <c r="F32" s="19">
        <v>8.99</v>
      </c>
      <c r="G32" s="19">
        <v>719.2</v>
      </c>
      <c r="H32" s="21">
        <f>Table1[[#This Row],[Total]]/Table1[[#This Row],[Unit Cost]]</f>
        <v>80</v>
      </c>
      <c r="I32" s="5" t="str">
        <f>TEXT(Table1[[#This Row],[OrderDate]], "MMMM")</f>
        <v>May</v>
      </c>
    </row>
    <row r="33" spans="1:9" ht="18" x14ac:dyDescent="0.35">
      <c r="A33" s="12">
        <v>45825</v>
      </c>
      <c r="B33" s="14" t="s">
        <v>27</v>
      </c>
      <c r="C33" s="14" t="s">
        <v>8</v>
      </c>
      <c r="D33" s="7" t="s">
        <v>20</v>
      </c>
      <c r="E33" s="16">
        <v>5</v>
      </c>
      <c r="F33" s="19">
        <v>125</v>
      </c>
      <c r="G33" s="19">
        <v>625</v>
      </c>
      <c r="H33" s="21">
        <f>Table1[[#This Row],[Total]]/Table1[[#This Row],[Unit Cost]]</f>
        <v>5</v>
      </c>
      <c r="I33" s="5" t="str">
        <f>TEXT(Table1[[#This Row],[OrderDate]], "MMMM")</f>
        <v>June</v>
      </c>
    </row>
    <row r="34" spans="1:9" ht="18" x14ac:dyDescent="0.35">
      <c r="A34" s="12">
        <v>45842</v>
      </c>
      <c r="B34" s="14" t="s">
        <v>29</v>
      </c>
      <c r="C34" s="14" t="s">
        <v>7</v>
      </c>
      <c r="D34" s="7" t="s">
        <v>21</v>
      </c>
      <c r="E34" s="16">
        <v>62</v>
      </c>
      <c r="F34" s="19">
        <v>4.99</v>
      </c>
      <c r="G34" s="19">
        <v>309.38</v>
      </c>
      <c r="H34" s="21">
        <f>Table1[[#This Row],[Total]]/Table1[[#This Row],[Unit Cost]]</f>
        <v>61.999999999999993</v>
      </c>
      <c r="I34" s="5" t="str">
        <f>TEXT(Table1[[#This Row],[OrderDate]], "MMMM")</f>
        <v>July</v>
      </c>
    </row>
    <row r="35" spans="1:9" ht="18" x14ac:dyDescent="0.35">
      <c r="A35" s="12">
        <v>45859</v>
      </c>
      <c r="B35" s="14" t="s">
        <v>27</v>
      </c>
      <c r="C35" s="14" t="s">
        <v>12</v>
      </c>
      <c r="D35" s="7" t="s">
        <v>21</v>
      </c>
      <c r="E35" s="16">
        <v>55</v>
      </c>
      <c r="F35" s="19">
        <v>12.49</v>
      </c>
      <c r="G35" s="19">
        <v>686.95</v>
      </c>
      <c r="H35" s="21">
        <f>Table1[[#This Row],[Total]]/Table1[[#This Row],[Unit Cost]]</f>
        <v>55</v>
      </c>
      <c r="I35" s="5" t="str">
        <f>TEXT(Table1[[#This Row],[OrderDate]], "MMMM")</f>
        <v>July</v>
      </c>
    </row>
    <row r="36" spans="1:9" ht="18" x14ac:dyDescent="0.35">
      <c r="A36" s="12">
        <v>45876</v>
      </c>
      <c r="B36" s="14" t="s">
        <v>27</v>
      </c>
      <c r="C36" s="14" t="s">
        <v>8</v>
      </c>
      <c r="D36" s="7" t="s">
        <v>21</v>
      </c>
      <c r="E36" s="16">
        <v>42</v>
      </c>
      <c r="F36" s="19">
        <v>23.95</v>
      </c>
      <c r="G36" s="19">
        <v>1005.9</v>
      </c>
      <c r="H36" s="21">
        <f>Table1[[#This Row],[Total]]/Table1[[#This Row],[Unit Cost]]</f>
        <v>42</v>
      </c>
      <c r="I36" s="5" t="str">
        <f>TEXT(Table1[[#This Row],[OrderDate]], "MMMM")</f>
        <v>August</v>
      </c>
    </row>
    <row r="37" spans="1:9" ht="18" x14ac:dyDescent="0.35">
      <c r="A37" s="12">
        <v>45893</v>
      </c>
      <c r="B37" s="14" t="s">
        <v>28</v>
      </c>
      <c r="C37" s="14" t="s">
        <v>13</v>
      </c>
      <c r="D37" s="7" t="s">
        <v>20</v>
      </c>
      <c r="E37" s="16">
        <v>3</v>
      </c>
      <c r="F37" s="19">
        <v>275</v>
      </c>
      <c r="G37" s="19">
        <v>825</v>
      </c>
      <c r="H37" s="21">
        <f>Table1[[#This Row],[Total]]/Table1[[#This Row],[Unit Cost]]</f>
        <v>3</v>
      </c>
      <c r="I37" s="5" t="str">
        <f>TEXT(Table1[[#This Row],[OrderDate]], "MMMM")</f>
        <v>August</v>
      </c>
    </row>
    <row r="38" spans="1:9" ht="18" x14ac:dyDescent="0.35">
      <c r="A38" s="12">
        <v>45910</v>
      </c>
      <c r="B38" s="14" t="s">
        <v>27</v>
      </c>
      <c r="C38" s="14" t="s">
        <v>5</v>
      </c>
      <c r="D38" s="7" t="s">
        <v>15</v>
      </c>
      <c r="E38" s="16">
        <v>7</v>
      </c>
      <c r="F38" s="19">
        <v>1.29</v>
      </c>
      <c r="G38" s="19">
        <v>9.0300000000000011</v>
      </c>
      <c r="H38" s="21">
        <f>Table1[[#This Row],[Total]]/Table1[[#This Row],[Unit Cost]]</f>
        <v>7.0000000000000009</v>
      </c>
      <c r="I38" s="5" t="str">
        <f>TEXT(Table1[[#This Row],[OrderDate]], "MMMM")</f>
        <v>September</v>
      </c>
    </row>
    <row r="39" spans="1:9" ht="18" x14ac:dyDescent="0.35">
      <c r="A39" s="12">
        <v>45927</v>
      </c>
      <c r="B39" s="14" t="s">
        <v>28</v>
      </c>
      <c r="C39" s="14" t="s">
        <v>13</v>
      </c>
      <c r="D39" s="7" t="s">
        <v>17</v>
      </c>
      <c r="E39" s="16">
        <v>76</v>
      </c>
      <c r="F39" s="19">
        <v>1.99</v>
      </c>
      <c r="G39" s="19">
        <v>151.24</v>
      </c>
      <c r="H39" s="21">
        <f>Table1[[#This Row],[Total]]/Table1[[#This Row],[Unit Cost]]</f>
        <v>76</v>
      </c>
      <c r="I39" s="5" t="str">
        <f>TEXT(Table1[[#This Row],[OrderDate]], "MMMM")</f>
        <v>September</v>
      </c>
    </row>
    <row r="40" spans="1:9" ht="18" x14ac:dyDescent="0.35">
      <c r="A40" s="12">
        <v>45944</v>
      </c>
      <c r="B40" s="14" t="s">
        <v>28</v>
      </c>
      <c r="C40" s="14" t="s">
        <v>9</v>
      </c>
      <c r="D40" s="7" t="s">
        <v>16</v>
      </c>
      <c r="E40" s="16">
        <v>57</v>
      </c>
      <c r="F40" s="19">
        <v>19.989999999999998</v>
      </c>
      <c r="G40" s="19">
        <v>1139.4299999999998</v>
      </c>
      <c r="H40" s="21">
        <f>Table1[[#This Row],[Total]]/Table1[[#This Row],[Unit Cost]]</f>
        <v>56.999999999999993</v>
      </c>
      <c r="I40" s="5" t="str">
        <f>TEXT(Table1[[#This Row],[OrderDate]], "MMMM")</f>
        <v>October</v>
      </c>
    </row>
    <row r="41" spans="1:9" ht="18" x14ac:dyDescent="0.35">
      <c r="A41" s="12">
        <v>45961</v>
      </c>
      <c r="B41" s="14" t="s">
        <v>27</v>
      </c>
      <c r="C41" s="14" t="s">
        <v>18</v>
      </c>
      <c r="D41" s="7" t="s">
        <v>15</v>
      </c>
      <c r="E41" s="16">
        <v>14</v>
      </c>
      <c r="F41" s="19">
        <v>1.29</v>
      </c>
      <c r="G41" s="19">
        <v>18.060000000000002</v>
      </c>
      <c r="H41" s="21">
        <f>Table1[[#This Row],[Total]]/Table1[[#This Row],[Unit Cost]]</f>
        <v>14.000000000000002</v>
      </c>
      <c r="I41" s="5" t="str">
        <f>TEXT(Table1[[#This Row],[OrderDate]], "MMMM")</f>
        <v>October</v>
      </c>
    </row>
    <row r="42" spans="1:9" ht="18" x14ac:dyDescent="0.35">
      <c r="A42" s="12">
        <v>45978</v>
      </c>
      <c r="B42" s="14" t="s">
        <v>27</v>
      </c>
      <c r="C42" s="14" t="s">
        <v>6</v>
      </c>
      <c r="D42" s="7" t="s">
        <v>16</v>
      </c>
      <c r="E42" s="16">
        <v>11</v>
      </c>
      <c r="F42" s="19">
        <v>4.99</v>
      </c>
      <c r="G42" s="19">
        <v>54.89</v>
      </c>
      <c r="H42" s="21">
        <f>Table1[[#This Row],[Total]]/Table1[[#This Row],[Unit Cost]]</f>
        <v>11</v>
      </c>
      <c r="I42" s="5" t="str">
        <f>TEXT(Table1[[#This Row],[OrderDate]], "MMMM")</f>
        <v>November</v>
      </c>
    </row>
    <row r="43" spans="1:9" ht="18" x14ac:dyDescent="0.35">
      <c r="A43" s="12">
        <v>45995</v>
      </c>
      <c r="B43" s="14" t="s">
        <v>27</v>
      </c>
      <c r="C43" s="14" t="s">
        <v>6</v>
      </c>
      <c r="D43" s="7" t="s">
        <v>16</v>
      </c>
      <c r="E43" s="16">
        <v>94</v>
      </c>
      <c r="F43" s="19">
        <v>19.989999999999998</v>
      </c>
      <c r="G43" s="19">
        <v>1879.06</v>
      </c>
      <c r="H43" s="21">
        <f>Table1[[#This Row],[Total]]/Table1[[#This Row],[Unit Cost]]</f>
        <v>94</v>
      </c>
      <c r="I43" s="5" t="str">
        <f>TEXT(Table1[[#This Row],[OrderDate]], "MMMM")</f>
        <v>December</v>
      </c>
    </row>
    <row r="44" spans="1:9" ht="18" x14ac:dyDescent="0.35">
      <c r="A44" s="12">
        <v>46012</v>
      </c>
      <c r="B44" s="14" t="s">
        <v>27</v>
      </c>
      <c r="C44" s="14" t="s">
        <v>18</v>
      </c>
      <c r="D44" s="7" t="s">
        <v>16</v>
      </c>
      <c r="E44" s="16">
        <v>28</v>
      </c>
      <c r="F44" s="19">
        <v>4.99</v>
      </c>
      <c r="G44" s="19">
        <v>139.72</v>
      </c>
      <c r="H44" s="21">
        <f>Table1[[#This Row],[Total]]/Table1[[#This Row],[Unit Cost]]</f>
        <v>28</v>
      </c>
      <c r="I44" s="5" t="str">
        <f>TEXT(Table1[[#This Row],[OrderDate]], "MMMM")</f>
        <v>December</v>
      </c>
    </row>
    <row r="45" spans="1:9" x14ac:dyDescent="0.35">
      <c r="A45" s="28" t="s">
        <v>4</v>
      </c>
      <c r="G45" s="20">
        <f>SUM(Table1[Total])</f>
        <v>19627.880000000008</v>
      </c>
      <c r="I45" s="5">
        <f>SUBTOTAL(103,Table1[Month])</f>
        <v>43</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C647A-721A-41E2-A6B2-BF55F9838985}">
  <dimension ref="A1:F16"/>
  <sheetViews>
    <sheetView workbookViewId="0">
      <selection activeCell="A3" sqref="A3:B7"/>
    </sheetView>
  </sheetViews>
  <sheetFormatPr defaultRowHeight="18" x14ac:dyDescent="0.35"/>
  <cols>
    <col min="1" max="1" width="10" bestFit="1" customWidth="1"/>
    <col min="2" max="2" width="15.08203125" bestFit="1" customWidth="1"/>
    <col min="5" max="5" width="10" bestFit="1" customWidth="1"/>
    <col min="6" max="6" width="15.08203125" bestFit="1" customWidth="1"/>
  </cols>
  <sheetData>
    <row r="1" spans="1:6" x14ac:dyDescent="0.35">
      <c r="A1" s="25" t="s">
        <v>60</v>
      </c>
      <c r="B1" s="25"/>
    </row>
    <row r="3" spans="1:6" x14ac:dyDescent="0.35">
      <c r="A3" s="22" t="s">
        <v>65</v>
      </c>
      <c r="B3" t="s">
        <v>62</v>
      </c>
      <c r="E3" s="22" t="s">
        <v>68</v>
      </c>
      <c r="F3" t="s">
        <v>71</v>
      </c>
    </row>
    <row r="4" spans="1:6" x14ac:dyDescent="0.35">
      <c r="A4" s="10" t="s">
        <v>27</v>
      </c>
      <c r="B4" s="23">
        <v>11139.069999999998</v>
      </c>
      <c r="E4" s="10" t="s">
        <v>18</v>
      </c>
      <c r="F4">
        <v>438.37</v>
      </c>
    </row>
    <row r="5" spans="1:6" x14ac:dyDescent="0.35">
      <c r="A5" s="10" t="s">
        <v>29</v>
      </c>
      <c r="B5" s="23">
        <v>6002.09</v>
      </c>
      <c r="E5" s="10" t="s">
        <v>5</v>
      </c>
      <c r="F5">
        <v>1749.8700000000001</v>
      </c>
    </row>
    <row r="6" spans="1:6" x14ac:dyDescent="0.35">
      <c r="A6" s="10" t="s">
        <v>28</v>
      </c>
      <c r="B6" s="23">
        <v>2486.7199999999998</v>
      </c>
      <c r="E6" s="10" t="s">
        <v>11</v>
      </c>
      <c r="F6">
        <v>536.75</v>
      </c>
    </row>
    <row r="7" spans="1:6" x14ac:dyDescent="0.35">
      <c r="A7" s="10" t="s">
        <v>63</v>
      </c>
      <c r="B7" s="23">
        <v>19627.879999999997</v>
      </c>
      <c r="E7" s="10" t="s">
        <v>6</v>
      </c>
      <c r="F7">
        <v>2812.19</v>
      </c>
    </row>
    <row r="8" spans="1:6" x14ac:dyDescent="0.35">
      <c r="E8" s="10" t="s">
        <v>7</v>
      </c>
      <c r="F8">
        <v>2363.04</v>
      </c>
    </row>
    <row r="9" spans="1:6" x14ac:dyDescent="0.35">
      <c r="A9" s="22" t="s">
        <v>67</v>
      </c>
      <c r="B9" t="s">
        <v>71</v>
      </c>
      <c r="E9" s="10" t="s">
        <v>8</v>
      </c>
      <c r="F9">
        <v>3109.44</v>
      </c>
    </row>
    <row r="10" spans="1:6" x14ac:dyDescent="0.35">
      <c r="A10" s="10" t="s">
        <v>16</v>
      </c>
      <c r="B10" s="23">
        <v>9577.65</v>
      </c>
      <c r="E10" s="10" t="s">
        <v>12</v>
      </c>
      <c r="F10">
        <v>1387.77</v>
      </c>
    </row>
    <row r="11" spans="1:6" x14ac:dyDescent="0.35">
      <c r="A11" s="10" t="s">
        <v>20</v>
      </c>
      <c r="B11" s="23">
        <v>1700</v>
      </c>
      <c r="E11" s="10" t="s">
        <v>19</v>
      </c>
      <c r="F11">
        <v>3102.2999999999997</v>
      </c>
    </row>
    <row r="12" spans="1:6" x14ac:dyDescent="0.35">
      <c r="A12" s="10" t="s">
        <v>17</v>
      </c>
      <c r="B12" s="23">
        <v>2045.2199999999998</v>
      </c>
      <c r="E12" s="10" t="s">
        <v>10</v>
      </c>
      <c r="F12">
        <v>1641.43</v>
      </c>
    </row>
    <row r="13" spans="1:6" x14ac:dyDescent="0.35">
      <c r="A13" s="10" t="s">
        <v>21</v>
      </c>
      <c r="B13" s="23">
        <v>4169.87</v>
      </c>
      <c r="E13" s="10" t="s">
        <v>13</v>
      </c>
      <c r="F13">
        <v>1283.6099999999999</v>
      </c>
    </row>
    <row r="14" spans="1:6" x14ac:dyDescent="0.35">
      <c r="A14" s="10" t="s">
        <v>15</v>
      </c>
      <c r="B14" s="23">
        <v>2135.1400000000003</v>
      </c>
      <c r="E14" s="10" t="s">
        <v>9</v>
      </c>
      <c r="F14">
        <v>1203.1099999999999</v>
      </c>
    </row>
    <row r="15" spans="1:6" x14ac:dyDescent="0.35">
      <c r="A15" s="10" t="s">
        <v>63</v>
      </c>
      <c r="B15" s="23">
        <v>19627.879999999997</v>
      </c>
      <c r="E15" s="10" t="s">
        <v>66</v>
      </c>
    </row>
    <row r="16" spans="1:6" x14ac:dyDescent="0.35">
      <c r="E16" s="10" t="s">
        <v>63</v>
      </c>
      <c r="F16">
        <v>19627.88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CDEE4-8668-4701-82A6-93E96941FE3F}">
  <dimension ref="A1:B9"/>
  <sheetViews>
    <sheetView workbookViewId="0">
      <selection activeCell="E10" sqref="E10"/>
    </sheetView>
  </sheetViews>
  <sheetFormatPr defaultRowHeight="18" x14ac:dyDescent="0.35"/>
  <cols>
    <col min="1" max="1" width="10" bestFit="1" customWidth="1"/>
    <col min="2" max="2" width="11.83203125" bestFit="1" customWidth="1"/>
  </cols>
  <sheetData>
    <row r="1" spans="1:2" x14ac:dyDescent="0.35">
      <c r="A1" s="22" t="s">
        <v>1</v>
      </c>
      <c r="B1" t="s">
        <v>70</v>
      </c>
    </row>
    <row r="3" spans="1:2" x14ac:dyDescent="0.35">
      <c r="A3" s="22" t="s">
        <v>69</v>
      </c>
      <c r="B3" t="s">
        <v>64</v>
      </c>
    </row>
    <row r="4" spans="1:2" x14ac:dyDescent="0.35">
      <c r="A4" s="10" t="s">
        <v>16</v>
      </c>
      <c r="B4" s="23">
        <v>15</v>
      </c>
    </row>
    <row r="5" spans="1:2" x14ac:dyDescent="0.35">
      <c r="A5" s="10" t="s">
        <v>20</v>
      </c>
      <c r="B5" s="23">
        <v>3</v>
      </c>
    </row>
    <row r="6" spans="1:2" x14ac:dyDescent="0.35">
      <c r="A6" s="10" t="s">
        <v>17</v>
      </c>
      <c r="B6" s="23">
        <v>5</v>
      </c>
    </row>
    <row r="7" spans="1:2" x14ac:dyDescent="0.35">
      <c r="A7" s="10" t="s">
        <v>21</v>
      </c>
      <c r="B7" s="23">
        <v>7</v>
      </c>
    </row>
    <row r="8" spans="1:2" x14ac:dyDescent="0.35">
      <c r="A8" s="10" t="s">
        <v>15</v>
      </c>
      <c r="B8" s="23">
        <v>13</v>
      </c>
    </row>
    <row r="9" spans="1:2" x14ac:dyDescent="0.35">
      <c r="A9" s="10" t="s">
        <v>63</v>
      </c>
      <c r="B9" s="23">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85F70-BB40-440A-B3AC-42D4687747E1}">
  <dimension ref="A1:B54"/>
  <sheetViews>
    <sheetView topLeftCell="A33" workbookViewId="0">
      <selection activeCell="A3" sqref="A3"/>
    </sheetView>
  </sheetViews>
  <sheetFormatPr defaultRowHeight="18" x14ac:dyDescent="0.35"/>
  <cols>
    <col min="1" max="1" width="10" bestFit="1" customWidth="1"/>
    <col min="2" max="2" width="10.6640625" bestFit="1" customWidth="1"/>
  </cols>
  <sheetData>
    <row r="1" spans="1:2" x14ac:dyDescent="0.35">
      <c r="A1" s="24" t="s">
        <v>60</v>
      </c>
      <c r="B1" s="24"/>
    </row>
    <row r="3" spans="1:2" x14ac:dyDescent="0.35">
      <c r="A3" s="22" t="s">
        <v>65</v>
      </c>
      <c r="B3" t="s">
        <v>62</v>
      </c>
    </row>
    <row r="4" spans="1:2" x14ac:dyDescent="0.35">
      <c r="A4" s="10" t="s">
        <v>27</v>
      </c>
      <c r="B4" s="31">
        <v>11139.069999999998</v>
      </c>
    </row>
    <row r="5" spans="1:2" x14ac:dyDescent="0.35">
      <c r="A5" s="10" t="s">
        <v>29</v>
      </c>
      <c r="B5" s="31">
        <v>6002.09</v>
      </c>
    </row>
    <row r="6" spans="1:2" x14ac:dyDescent="0.35">
      <c r="A6" s="10" t="s">
        <v>28</v>
      </c>
      <c r="B6" s="31">
        <v>2486.7199999999998</v>
      </c>
    </row>
    <row r="7" spans="1:2" x14ac:dyDescent="0.35">
      <c r="A7" s="10" t="s">
        <v>66</v>
      </c>
      <c r="B7" s="31"/>
    </row>
    <row r="8" spans="1:2" x14ac:dyDescent="0.35">
      <c r="A8" s="10" t="s">
        <v>63</v>
      </c>
      <c r="B8" s="31">
        <v>19627.879999999997</v>
      </c>
    </row>
    <row r="15" spans="1:2" x14ac:dyDescent="0.35">
      <c r="A15" s="26" t="s">
        <v>72</v>
      </c>
    </row>
    <row r="17" spans="1:2" x14ac:dyDescent="0.35">
      <c r="A17" s="22" t="s">
        <v>67</v>
      </c>
      <c r="B17" t="s">
        <v>62</v>
      </c>
    </row>
    <row r="18" spans="1:2" x14ac:dyDescent="0.35">
      <c r="A18" s="10" t="s">
        <v>16</v>
      </c>
      <c r="B18" s="23">
        <v>9577.65</v>
      </c>
    </row>
    <row r="19" spans="1:2" x14ac:dyDescent="0.35">
      <c r="A19" s="10" t="s">
        <v>20</v>
      </c>
      <c r="B19" s="23">
        <v>1700</v>
      </c>
    </row>
    <row r="20" spans="1:2" x14ac:dyDescent="0.35">
      <c r="A20" s="10" t="s">
        <v>17</v>
      </c>
      <c r="B20" s="23">
        <v>2045.2199999999998</v>
      </c>
    </row>
    <row r="21" spans="1:2" x14ac:dyDescent="0.35">
      <c r="A21" s="10" t="s">
        <v>21</v>
      </c>
      <c r="B21" s="23">
        <v>4169.87</v>
      </c>
    </row>
    <row r="22" spans="1:2" x14ac:dyDescent="0.35">
      <c r="A22" s="10" t="s">
        <v>15</v>
      </c>
      <c r="B22" s="23">
        <v>2135.1400000000003</v>
      </c>
    </row>
    <row r="23" spans="1:2" x14ac:dyDescent="0.35">
      <c r="A23" s="10" t="s">
        <v>63</v>
      </c>
      <c r="B23" s="23">
        <v>19627.879999999997</v>
      </c>
    </row>
    <row r="30" spans="1:2" x14ac:dyDescent="0.35">
      <c r="A30" s="24" t="s">
        <v>74</v>
      </c>
      <c r="B30" s="24"/>
    </row>
    <row r="32" spans="1:2" x14ac:dyDescent="0.35">
      <c r="A32" s="22" t="s">
        <v>87</v>
      </c>
      <c r="B32" t="s">
        <v>62</v>
      </c>
    </row>
    <row r="33" spans="1:2" x14ac:dyDescent="0.35">
      <c r="A33" s="10" t="s">
        <v>75</v>
      </c>
      <c r="B33">
        <v>1059.03</v>
      </c>
    </row>
    <row r="34" spans="1:2" x14ac:dyDescent="0.35">
      <c r="A34" s="10" t="s">
        <v>76</v>
      </c>
      <c r="B34">
        <v>2005.55</v>
      </c>
    </row>
    <row r="35" spans="1:2" x14ac:dyDescent="0.35">
      <c r="A35" s="10" t="s">
        <v>77</v>
      </c>
      <c r="B35">
        <v>3288.47</v>
      </c>
    </row>
    <row r="36" spans="1:2" x14ac:dyDescent="0.35">
      <c r="A36" s="10" t="s">
        <v>78</v>
      </c>
      <c r="B36">
        <v>2044.33</v>
      </c>
    </row>
    <row r="37" spans="1:2" x14ac:dyDescent="0.35">
      <c r="A37" s="10" t="s">
        <v>79</v>
      </c>
      <c r="B37">
        <v>1602.09</v>
      </c>
    </row>
    <row r="38" spans="1:2" x14ac:dyDescent="0.35">
      <c r="A38" s="10" t="s">
        <v>80</v>
      </c>
      <c r="B38">
        <v>2673.2299999999996</v>
      </c>
    </row>
    <row r="39" spans="1:2" x14ac:dyDescent="0.35">
      <c r="A39" s="10" t="s">
        <v>81</v>
      </c>
      <c r="B39">
        <v>1613.5</v>
      </c>
    </row>
    <row r="40" spans="1:2" x14ac:dyDescent="0.35">
      <c r="A40" s="10" t="s">
        <v>82</v>
      </c>
      <c r="B40">
        <v>556.87</v>
      </c>
    </row>
    <row r="41" spans="1:2" x14ac:dyDescent="0.35">
      <c r="A41" s="10" t="s">
        <v>83</v>
      </c>
      <c r="B41">
        <v>1300.3499999999999</v>
      </c>
    </row>
    <row r="42" spans="1:2" x14ac:dyDescent="0.35">
      <c r="A42" s="10" t="s">
        <v>84</v>
      </c>
      <c r="B42">
        <v>833.78</v>
      </c>
    </row>
    <row r="43" spans="1:2" x14ac:dyDescent="0.35">
      <c r="A43" s="10" t="s">
        <v>85</v>
      </c>
      <c r="B43">
        <v>1984.5699999999997</v>
      </c>
    </row>
    <row r="44" spans="1:2" x14ac:dyDescent="0.35">
      <c r="A44" s="10" t="s">
        <v>86</v>
      </c>
      <c r="B44">
        <v>666.11</v>
      </c>
    </row>
    <row r="45" spans="1:2" x14ac:dyDescent="0.35">
      <c r="A45" s="10" t="s">
        <v>63</v>
      </c>
      <c r="B45">
        <v>19627.880000000008</v>
      </c>
    </row>
    <row r="47" spans="1:2" ht="21" x14ac:dyDescent="0.4">
      <c r="A47" s="27" t="s">
        <v>88</v>
      </c>
    </row>
    <row r="48" spans="1:2" x14ac:dyDescent="0.35">
      <c r="A48" s="22" t="s">
        <v>61</v>
      </c>
      <c r="B48" t="s">
        <v>62</v>
      </c>
    </row>
    <row r="49" spans="1:2" x14ac:dyDescent="0.35">
      <c r="A49" s="10" t="s">
        <v>5</v>
      </c>
      <c r="B49">
        <v>1749.8700000000001</v>
      </c>
    </row>
    <row r="50" spans="1:2" x14ac:dyDescent="0.35">
      <c r="A50" s="10" t="s">
        <v>6</v>
      </c>
      <c r="B50">
        <v>2812.19</v>
      </c>
    </row>
    <row r="51" spans="1:2" x14ac:dyDescent="0.35">
      <c r="A51" s="10" t="s">
        <v>7</v>
      </c>
      <c r="B51">
        <v>2363.04</v>
      </c>
    </row>
    <row r="52" spans="1:2" x14ac:dyDescent="0.35">
      <c r="A52" s="10" t="s">
        <v>8</v>
      </c>
      <c r="B52">
        <v>3109.44</v>
      </c>
    </row>
    <row r="53" spans="1:2" x14ac:dyDescent="0.35">
      <c r="A53" s="10" t="s">
        <v>19</v>
      </c>
      <c r="B53">
        <v>3102.2999999999997</v>
      </c>
    </row>
    <row r="54" spans="1:2" x14ac:dyDescent="0.35">
      <c r="A54" s="10" t="s">
        <v>63</v>
      </c>
      <c r="B54">
        <v>13136.84</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1E6BB-9A0C-45AE-B3E6-4BF5F84F8997}">
  <sheetPr>
    <tabColor theme="3"/>
  </sheetPr>
  <dimension ref="A2:A4"/>
  <sheetViews>
    <sheetView topLeftCell="A2" workbookViewId="0">
      <selection activeCell="A3" sqref="A3"/>
    </sheetView>
  </sheetViews>
  <sheetFormatPr defaultRowHeight="18" x14ac:dyDescent="0.35"/>
  <cols>
    <col min="1" max="1" width="53.83203125" customWidth="1"/>
    <col min="2" max="2" width="53.33203125" customWidth="1"/>
    <col min="3" max="3" width="44.25" customWidth="1"/>
  </cols>
  <sheetData>
    <row r="2" spans="1:1" x14ac:dyDescent="0.35">
      <c r="A2" s="29" t="s">
        <v>90</v>
      </c>
    </row>
    <row r="3" spans="1:1" x14ac:dyDescent="0.35">
      <c r="A3" s="30">
        <f>Table1[[#Totals],[Total]]</f>
        <v>19627.880000000008</v>
      </c>
    </row>
    <row r="4" spans="1:1" x14ac:dyDescent="0.35">
      <c r="A4" t="s">
        <v>89</v>
      </c>
    </row>
  </sheetData>
  <conditionalFormatting sqref="A2">
    <cfRule type="colorScale" priority="1">
      <colorScale>
        <cfvo type="min"/>
        <cfvo type="percentile" val="50"/>
        <cfvo type="max"/>
        <color rgb="FFF8696B"/>
        <color rgb="FFFFEB84"/>
        <color rgb="FF63BE7B"/>
      </colorScale>
    </cfRule>
    <cfRule type="iconSet" priority="2">
      <iconSet>
        <cfvo type="percent" val="0"/>
        <cfvo type="percent" val="33"/>
        <cfvo type="percent" val="67"/>
      </iconSet>
    </cfRule>
    <cfRule type="dataBar" priority="3">
      <dataBar>
        <cfvo type="min"/>
        <cfvo type="max"/>
        <color rgb="FF638EC6"/>
      </dataBar>
      <extLst>
        <ext xmlns:x14="http://schemas.microsoft.com/office/spreadsheetml/2009/9/main" uri="{B025F937-C7B1-47D3-B67F-A62EFF666E3E}">
          <x14:id>{437331FF-DAE0-437C-9521-B993C0BCDC90}</x14:id>
        </ext>
      </extLst>
    </cfRule>
  </conditionalFormatting>
  <conditionalFormatting sqref="A2:A3">
    <cfRule type="dataBar" priority="4">
      <dataBar>
        <cfvo type="min"/>
        <cfvo type="max"/>
        <color rgb="FFFF555A"/>
      </dataBar>
      <extLst>
        <ext xmlns:x14="http://schemas.microsoft.com/office/spreadsheetml/2009/9/main" uri="{B025F937-C7B1-47D3-B67F-A62EFF666E3E}">
          <x14:id>{F30F02ED-7B02-4BEC-AE8F-556E78792EB2}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37331FF-DAE0-437C-9521-B993C0BCDC90}">
            <x14:dataBar minLength="0" maxLength="100" gradient="0">
              <x14:cfvo type="autoMin"/>
              <x14:cfvo type="autoMax"/>
              <x14:negativeFillColor rgb="FFFF0000"/>
              <x14:axisColor rgb="FF000000"/>
            </x14:dataBar>
          </x14:cfRule>
          <xm:sqref>A2</xm:sqref>
        </x14:conditionalFormatting>
        <x14:conditionalFormatting xmlns:xm="http://schemas.microsoft.com/office/excel/2006/main">
          <x14:cfRule type="dataBar" id="{F30F02ED-7B02-4BEC-AE8F-556E78792EB2}">
            <x14:dataBar minLength="0" maxLength="100" border="1" negativeBarBorderColorSameAsPositive="0">
              <x14:cfvo type="autoMin"/>
              <x14:cfvo type="autoMax"/>
              <x14:borderColor rgb="FFFF555A"/>
              <x14:negativeFillColor rgb="FFFF0000"/>
              <x14:negativeBorderColor rgb="FFFF0000"/>
              <x14:axisColor rgb="FF000000"/>
            </x14:dataBar>
          </x14:cfRule>
          <xm:sqref>A2:A3</xm:sqref>
        </x14:conditionalFormatting>
      </x14:conditionalFormattings>
    </ex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DC701-9214-4365-91E3-670830DA88BE}">
  <dimension ref="A1"/>
  <sheetViews>
    <sheetView showGridLines="0" tabSelected="1" workbookViewId="0">
      <selection activeCell="C20" sqref="C20"/>
    </sheetView>
  </sheetViews>
  <sheetFormatPr defaultRowHeight="18" x14ac:dyDescent="0.35"/>
  <cols>
    <col min="1" max="1" width="8.66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4AE46-A95C-4F85-A614-A6B5CE0429E8}">
  <sheetPr codeName="Sheet16"/>
  <dimension ref="A2:C9"/>
  <sheetViews>
    <sheetView showGridLines="0" zoomScale="120" zoomScaleNormal="120" workbookViewId="0">
      <selection activeCell="A3" sqref="A3"/>
    </sheetView>
  </sheetViews>
  <sheetFormatPr defaultColWidth="8.83203125" defaultRowHeight="18" x14ac:dyDescent="0.35"/>
  <cols>
    <col min="1" max="1" width="3.5" customWidth="1"/>
    <col min="2" max="2" width="28.1640625" style="10" customWidth="1"/>
    <col min="3" max="3" width="64" customWidth="1"/>
  </cols>
  <sheetData>
    <row r="2" spans="1:3" ht="21" x14ac:dyDescent="0.4">
      <c r="B2" s="3" t="s">
        <v>30</v>
      </c>
    </row>
    <row r="3" spans="1:3" ht="21" x14ac:dyDescent="0.4">
      <c r="A3" s="2"/>
      <c r="B3" s="1" t="s">
        <v>26</v>
      </c>
      <c r="C3" t="s">
        <v>32</v>
      </c>
    </row>
    <row r="4" spans="1:3" x14ac:dyDescent="0.35">
      <c r="B4" s="1" t="s">
        <v>25</v>
      </c>
      <c r="C4" t="s">
        <v>45</v>
      </c>
    </row>
    <row r="5" spans="1:3" x14ac:dyDescent="0.35">
      <c r="B5" s="1" t="s">
        <v>24</v>
      </c>
      <c r="C5" t="s">
        <v>33</v>
      </c>
    </row>
    <row r="6" spans="1:3" x14ac:dyDescent="0.35">
      <c r="B6" s="1" t="s">
        <v>31</v>
      </c>
      <c r="C6" t="s">
        <v>40</v>
      </c>
    </row>
    <row r="7" spans="1:3" x14ac:dyDescent="0.35">
      <c r="B7" s="9"/>
    </row>
    <row r="8" spans="1:3" ht="21" x14ac:dyDescent="0.4">
      <c r="B8" s="3" t="s">
        <v>42</v>
      </c>
    </row>
    <row r="9" spans="1:3" x14ac:dyDescent="0.35">
      <c r="B9" s="8" t="s">
        <v>23</v>
      </c>
      <c r="C9" t="s">
        <v>41</v>
      </c>
    </row>
  </sheetData>
  <hyperlinks>
    <hyperlink ref="B3" r:id="rId1" xr:uid="{83B5AB0A-AB0E-42B8-867D-6249A5617347}"/>
    <hyperlink ref="B5" r:id="rId2" xr:uid="{78C7325F-6CC9-4A39-8392-E4674D08A383}"/>
    <hyperlink ref="B4" r:id="rId3" xr:uid="{68C90B41-C893-414D-B7CB-2B4C70813C01}"/>
    <hyperlink ref="B6" r:id="rId4" xr:uid="{69CCE8FB-A633-4769-A1C6-E98799AFDF1F}"/>
    <hyperlink ref="B9" r:id="rId5" tooltip="Contextures Recommends" xr:uid="{D9F8881F-4EA7-4521-BEA6-D07FED0374F8}"/>
  </hyperlinks>
  <pageMargins left="0.75" right="0.75" top="1" bottom="1" header="0.5" footer="0.5"/>
  <pageSetup orientation="portrait" r:id="rId6"/>
  <headerFooter alignWithMargins="0">
    <oddFooter>&amp;Lwww.contextures.com&amp;R&amp;D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Raw data</vt:lpstr>
      <vt:lpstr>analysis</vt:lpstr>
      <vt:lpstr>analysis 1.0</vt:lpstr>
      <vt:lpstr>Dashboard_charts</vt:lpstr>
      <vt:lpstr>Dashboard</vt:lpstr>
      <vt:lpstr>DASHBOARD FINAL</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sandini fernando</cp:lastModifiedBy>
  <dcterms:created xsi:type="dcterms:W3CDTF">2004-05-01T18:16:56Z</dcterms:created>
  <dcterms:modified xsi:type="dcterms:W3CDTF">2025-05-18T09:39:02Z</dcterms:modified>
  <cp:category>Excel</cp:category>
</cp:coreProperties>
</file>