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22a793dbe22cf4/SANDIP PROGRAMMING/5.DATA SCIENCE/1.EXCEL SHEETS/1.EXCEL ORIGINAL SHEETS/"/>
    </mc:Choice>
  </mc:AlternateContent>
  <xr:revisionPtr revIDLastSave="599" documentId="13_ncr:1_{16040991-D896-4D18-A7B1-57B10F41525E}" xr6:coauthVersionLast="47" xr6:coauthVersionMax="47" xr10:uidLastSave="{083E988D-F23F-41A3-88CF-659DF8120563}"/>
  <bookViews>
    <workbookView xWindow="-108" yWindow="-108" windowWidth="23256" windowHeight="12456" xr2:uid="{00000000-000D-0000-FFFF-FFFF00000000}"/>
  </bookViews>
  <sheets>
    <sheet name="MAX_MIN" sheetId="1" r:id="rId1"/>
    <sheet name="IF_IFS" sheetId="3" r:id="rId2"/>
    <sheet name="LEN" sheetId="5" r:id="rId3"/>
    <sheet name="LEFT_RIGHT" sheetId="6" r:id="rId4"/>
    <sheet name="TEXT" sheetId="7" r:id="rId5"/>
    <sheet name="TRIM" sheetId="8" r:id="rId6"/>
    <sheet name="CONCATENATE" sheetId="9" r:id="rId7"/>
    <sheet name="SUM" sheetId="11" r:id="rId8"/>
    <sheet name="SUBSTITUTE" sheetId="10" r:id="rId9"/>
    <sheet name="COUNT" sheetId="12" r:id="rId10"/>
    <sheet name="DAYS" sheetId="13" r:id="rId1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 a="1"/>
  <c r="K2" i="3"/>
  <c r="K2" i="8" a="1"/>
  <c r="K2" i="8"/>
  <c r="L2" i="3" a="1"/>
  <c r="L2" i="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" i="12"/>
  <c r="K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M2" i="10" a="1"/>
  <c r="M2" i="10"/>
  <c r="L2" i="10" a="1"/>
  <c r="L2" i="10"/>
  <c r="K2" i="10" a="1"/>
  <c r="K2" i="10"/>
  <c r="K2" i="7" a="1"/>
  <c r="K2" i="7"/>
  <c r="L2" i="7" a="1"/>
  <c r="L2" i="7"/>
  <c r="L2" i="9" a="1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" i="9"/>
  <c r="L2" i="6" a="1"/>
  <c r="L2" i="6"/>
  <c r="K2" i="6" a="1"/>
  <c r="K2" i="6"/>
  <c r="K2" i="5" a="1"/>
  <c r="K2" i="5"/>
  <c r="K2" i="1"/>
  <c r="K3" i="1"/>
  <c r="L3" i="1"/>
  <c r="L2" i="1"/>
  <c r="N2" i="10" a="1"/>
  <c r="N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<sst xmlns="http://schemas.openxmlformats.org/spreadsheetml/2006/main" count="1414" uniqueCount="136">
  <si>
    <t>Employee ID</t>
  </si>
  <si>
    <t>First Name</t>
  </si>
  <si>
    <t>Last Name</t>
  </si>
  <si>
    <t>Age</t>
  </si>
  <si>
    <t>Gender</t>
  </si>
  <si>
    <t>Job Title</t>
  </si>
  <si>
    <t>Salary</t>
  </si>
  <si>
    <t>Start Date</t>
  </si>
  <si>
    <t>End Date</t>
  </si>
  <si>
    <t>Email ID</t>
  </si>
  <si>
    <t>EID001</t>
  </si>
  <si>
    <t>John</t>
  </si>
  <si>
    <t>Smith</t>
  </si>
  <si>
    <t>Male</t>
  </si>
  <si>
    <t>Engineer</t>
  </si>
  <si>
    <t>user1@example.com</t>
  </si>
  <si>
    <t>EID002</t>
  </si>
  <si>
    <t>Jane</t>
  </si>
  <si>
    <t>Doe</t>
  </si>
  <si>
    <t>Female</t>
  </si>
  <si>
    <t>Manager</t>
  </si>
  <si>
    <t>user2@example.com</t>
  </si>
  <si>
    <t>EID003</t>
  </si>
  <si>
    <t>Michael</t>
  </si>
  <si>
    <t>Brown</t>
  </si>
  <si>
    <t>Analyst</t>
  </si>
  <si>
    <t>user3@example.com</t>
  </si>
  <si>
    <t>EID004</t>
  </si>
  <si>
    <t>Sarah</t>
  </si>
  <si>
    <t>Johnson</t>
  </si>
  <si>
    <t>HR</t>
  </si>
  <si>
    <t>user4@example.com</t>
  </si>
  <si>
    <t>EID005</t>
  </si>
  <si>
    <t>David</t>
  </si>
  <si>
    <t>Jones</t>
  </si>
  <si>
    <t>Consultant</t>
  </si>
  <si>
    <t>user5@example.com</t>
  </si>
  <si>
    <t>EID006</t>
  </si>
  <si>
    <t>Emily</t>
  </si>
  <si>
    <t>Davis</t>
  </si>
  <si>
    <t>Designer</t>
  </si>
  <si>
    <t>user6@example.com</t>
  </si>
  <si>
    <t>EID007</t>
  </si>
  <si>
    <t>Chris</t>
  </si>
  <si>
    <t>Wilson</t>
  </si>
  <si>
    <t>Developer</t>
  </si>
  <si>
    <t>user7@example.com</t>
  </si>
  <si>
    <t>EID008</t>
  </si>
  <si>
    <t>Anna</t>
  </si>
  <si>
    <t>Taylor</t>
  </si>
  <si>
    <t>Technician</t>
  </si>
  <si>
    <t>user8@example.com</t>
  </si>
  <si>
    <t>EID009</t>
  </si>
  <si>
    <t>Matthew</t>
  </si>
  <si>
    <t>Anderson</t>
  </si>
  <si>
    <t>Administrator</t>
  </si>
  <si>
    <t>user9@example.com</t>
  </si>
  <si>
    <t>EID010</t>
  </si>
  <si>
    <t>Laura</t>
  </si>
  <si>
    <t>Moore</t>
  </si>
  <si>
    <t>Supervisor</t>
  </si>
  <si>
    <t>user10@example.com</t>
  </si>
  <si>
    <t>EID011</t>
  </si>
  <si>
    <t>Daniel</t>
  </si>
  <si>
    <t>Thomas</t>
  </si>
  <si>
    <t>Architect</t>
  </si>
  <si>
    <t>user11@example.com</t>
  </si>
  <si>
    <t>EID012</t>
  </si>
  <si>
    <t>Megan</t>
  </si>
  <si>
    <t>Jackson</t>
  </si>
  <si>
    <t>Researcher</t>
  </si>
  <si>
    <t>user12@example.com</t>
  </si>
  <si>
    <t>EID013</t>
  </si>
  <si>
    <t>Joshua</t>
  </si>
  <si>
    <t>White</t>
  </si>
  <si>
    <t>Coordinator</t>
  </si>
  <si>
    <t>user13@example.com</t>
  </si>
  <si>
    <t>EID014</t>
  </si>
  <si>
    <t>Sophia</t>
  </si>
  <si>
    <t>Harris</t>
  </si>
  <si>
    <t>Director</t>
  </si>
  <si>
    <t>user14@example.com</t>
  </si>
  <si>
    <t>EID015</t>
  </si>
  <si>
    <t>Andrew</t>
  </si>
  <si>
    <t>Martin</t>
  </si>
  <si>
    <t>Clerk</t>
  </si>
  <si>
    <t>user15@example.com</t>
  </si>
  <si>
    <t>EID016</t>
  </si>
  <si>
    <t>Isabella</t>
  </si>
  <si>
    <t>Thompson</t>
  </si>
  <si>
    <t>Officer</t>
  </si>
  <si>
    <t>user16@example.com</t>
  </si>
  <si>
    <t>EID017</t>
  </si>
  <si>
    <t>Jacob</t>
  </si>
  <si>
    <t>Garcia</t>
  </si>
  <si>
    <t>Planner</t>
  </si>
  <si>
    <t>user17@example.com</t>
  </si>
  <si>
    <t>EID018</t>
  </si>
  <si>
    <t>Mia</t>
  </si>
  <si>
    <t>Martinez</t>
  </si>
  <si>
    <t>Specialist</t>
  </si>
  <si>
    <t>user18@example.com</t>
  </si>
  <si>
    <t>EID019</t>
  </si>
  <si>
    <t>William</t>
  </si>
  <si>
    <t>Robinson</t>
  </si>
  <si>
    <t>Trainer</t>
  </si>
  <si>
    <t>user19@example.com</t>
  </si>
  <si>
    <t>EID020</t>
  </si>
  <si>
    <t>Olivia</t>
  </si>
  <si>
    <t>Clark</t>
  </si>
  <si>
    <t>Lead</t>
  </si>
  <si>
    <t>user20@example.com</t>
  </si>
  <si>
    <t>MAX</t>
  </si>
  <si>
    <t>MIN</t>
  </si>
  <si>
    <t>CONCATENATE(B2," ",C2)</t>
  </si>
  <si>
    <t>SUMIF(G2:G21,"&gt;50000")</t>
  </si>
  <si>
    <t>SUMIFS(G2:G21,E2:E21,"Female",D2:D21,"&gt;30")</t>
  </si>
  <si>
    <t>LEN(C2:C21)</t>
  </si>
  <si>
    <t>LEFT(B2:B21,4)</t>
  </si>
  <si>
    <t>RIGHT(A2:A21,2)</t>
  </si>
  <si>
    <t>RIGHT(K2#,4)</t>
  </si>
  <si>
    <t>TRIM(C2:C21)</t>
  </si>
  <si>
    <t>CONCATENATE(B2:B21,".",C2:C21,"@gmail.com")</t>
  </si>
  <si>
    <t>TEXT(H2:H21,"dd/mm/yyyy")</t>
  </si>
  <si>
    <t>TEXT(H1:H20,"dd/mm/yyyy")</t>
  </si>
  <si>
    <t xml:space="preserve">SUBSITITUE(with 1 instance) = SUBSTITUTE(K2#,"/","-",1) </t>
  </si>
  <si>
    <t>SUBSITITUE(with 2 instance) = SUBSTITUTE(K2#,"/","-",2)</t>
  </si>
  <si>
    <t xml:space="preserve">SUBSITITUE(with NO instance) = SUBSTITUTE(K2#,"/","-") </t>
  </si>
  <si>
    <t>SUM(G2:G21)</t>
  </si>
  <si>
    <t>COUNT(G2:G21)</t>
  </si>
  <si>
    <t>COUNTIF(G2:G21,"&gt;70000")</t>
  </si>
  <si>
    <t>COUNTIFS(A2:A21,"&gt;1010",E2:E21,"MALE")</t>
  </si>
  <si>
    <t>DAYS(I2,H2)</t>
  </si>
  <si>
    <t>NETWORKDAYS(H2,I2,7)</t>
  </si>
  <si>
    <t>IF(D2:D21&gt;35,"OLD","YOUNG")</t>
  </si>
  <si>
    <t>IFS(F2:F21="Engineer","Technology",F2:F21="Analyst","Business Models",F2:F21="Developer","Digital Marketing",F2:F21="HR","Fire Immediately")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</si>
</sst>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N21"/>
  <sheetViews>
    <sheetView tabSelected="1" topLeftCell="C1" workbookViewId="0">
      <selection activeCell="L13" sqref="L13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9.77734375" bestFit="1" customWidth="1"/>
    <col min="4" max="4" width="4.21875" bestFit="1" customWidth="1"/>
    <col min="5" max="5" width="7.109375" bestFit="1" customWidth="1"/>
    <col min="6" max="6" width="12.109375" bestFit="1" customWidth="1"/>
    <col min="7" max="7" width="7" bestFit="1" customWidth="1"/>
    <col min="8" max="9" width="10.33203125" bestFit="1" customWidth="1"/>
    <col min="10" max="10" width="19.44140625" bestFit="1" customWidth="1"/>
    <col min="11" max="12" width="10.33203125" bestFit="1" customWidth="1"/>
    <col min="14" max="14" width="14.5546875" style="2" customWidth="1"/>
    <col min="18" max="18" width="22.6640625" bestFit="1" customWidth="1"/>
    <col min="20" max="20" width="9.5546875" bestFit="1" customWidth="1"/>
    <col min="21" max="21" width="22.88671875" bestFit="1" customWidth="1"/>
    <col min="22" max="22" width="33.88671875" bestFit="1" customWidth="1"/>
    <col min="23" max="24" width="25.6640625" bestFit="1" customWidth="1"/>
    <col min="25" max="25" width="27.33203125" bestFit="1" customWidth="1"/>
    <col min="27" max="27" width="28.21875" bestFit="1" customWidth="1"/>
    <col min="28" max="28" width="4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112</v>
      </c>
      <c r="L1" s="3" t="s">
        <v>113</v>
      </c>
      <c r="N1"/>
    </row>
    <row r="2" spans="1:14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5">
        <f xml:space="preserve"> MAX(H2:H21)</f>
        <v>43861</v>
      </c>
      <c r="L2" s="5">
        <f>MIN(I2:I21)</f>
        <v>46015</v>
      </c>
      <c r="N2"/>
    </row>
    <row r="3" spans="1:14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>
        <f>MAX(G2:G21)</f>
        <v>148682</v>
      </c>
      <c r="L3" s="5">
        <f>MIN(I2:I21)</f>
        <v>46015</v>
      </c>
      <c r="N3"/>
    </row>
    <row r="4" spans="1:14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N4"/>
    </row>
    <row r="5" spans="1:14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N5"/>
    </row>
    <row r="6" spans="1:14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N6"/>
    </row>
    <row r="7" spans="1:14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N7"/>
    </row>
    <row r="8" spans="1:14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N8"/>
    </row>
    <row r="9" spans="1:14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N9"/>
    </row>
    <row r="10" spans="1:14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N10"/>
    </row>
    <row r="11" spans="1:14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N11"/>
    </row>
    <row r="12" spans="1:14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N12"/>
    </row>
    <row r="13" spans="1:14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N13"/>
    </row>
    <row r="14" spans="1:14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N14"/>
    </row>
    <row r="15" spans="1:14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N15"/>
    </row>
    <row r="16" spans="1:14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N16"/>
    </row>
    <row r="17" spans="1:14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N17"/>
    </row>
    <row r="18" spans="1:14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N18"/>
    </row>
    <row r="19" spans="1:14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N19"/>
    </row>
    <row r="20" spans="1:14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N20"/>
    </row>
    <row r="21" spans="1:14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N2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0890-F6D6-42E9-B3FE-843C060D3174}">
  <sheetPr>
    <tabColor rgb="FF00B050"/>
  </sheetPr>
  <dimension ref="A1:L21"/>
  <sheetViews>
    <sheetView topLeftCell="G1" workbookViewId="0">
      <selection activeCell="K27" sqref="K27"/>
    </sheetView>
  </sheetViews>
  <sheetFormatPr defaultRowHeight="14.4" x14ac:dyDescent="0.3"/>
  <cols>
    <col min="1" max="1" width="11.5546875" bestFit="1" customWidth="1"/>
    <col min="8" max="9" width="10.33203125" bestFit="1" customWidth="1"/>
    <col min="10" max="10" width="19.44140625" bestFit="1" customWidth="1"/>
    <col min="11" max="11" width="27.5546875" bestFit="1" customWidth="1"/>
    <col min="12" max="12" width="12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134</v>
      </c>
      <c r="L1" s="3" t="s">
        <v>135</v>
      </c>
    </row>
    <row r="2" spans="1:12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 t="str" cm="1">
        <f t="array" ref="K2:K21">IF(D2:D21&gt;35,"OLD","YOUNG")</f>
        <v>OLD</v>
      </c>
      <c r="L2" s="2" t="str" cm="1">
        <f t="array" ref="L2:L21">_xlfn.IFS(F2:F21="Engineer","Technology",F2:F21="Analyst","Business Models",F2:F21="Developer","Digital Marketing",F2:F21="HR","Fire Immediately")</f>
        <v>Technology</v>
      </c>
    </row>
    <row r="3" spans="1:12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 t="str">
        <v>YOUNG</v>
      </c>
      <c r="L3" s="2" t="e">
        <v>#N/A</v>
      </c>
    </row>
    <row r="4" spans="1:12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 t="str">
        <v>OLD</v>
      </c>
      <c r="L4" s="2" t="str">
        <v>Business Models</v>
      </c>
    </row>
    <row r="5" spans="1:12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 t="str">
        <v>OLD</v>
      </c>
      <c r="L5" s="2" t="str">
        <v>Fire Immediately</v>
      </c>
    </row>
    <row r="6" spans="1:12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 t="str">
        <v>OLD</v>
      </c>
      <c r="L6" s="2" t="e">
        <v>#N/A</v>
      </c>
    </row>
    <row r="7" spans="1:12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 t="str">
        <v>OLD</v>
      </c>
      <c r="L7" s="2" t="e">
        <v>#N/A</v>
      </c>
    </row>
    <row r="8" spans="1:12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 t="str">
        <v>OLD</v>
      </c>
      <c r="L8" s="2" t="str">
        <v>Digital Marketing</v>
      </c>
    </row>
    <row r="9" spans="1:12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 t="str">
        <v>YOUNG</v>
      </c>
      <c r="L9" s="2" t="e">
        <v>#N/A</v>
      </c>
    </row>
    <row r="10" spans="1:12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 t="str">
        <v>YOUNG</v>
      </c>
      <c r="L10" s="2" t="e">
        <v>#N/A</v>
      </c>
    </row>
    <row r="11" spans="1:12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 t="str">
        <v>YOUNG</v>
      </c>
      <c r="L11" s="2" t="e">
        <v>#N/A</v>
      </c>
    </row>
    <row r="12" spans="1:12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 t="str">
        <v>YOUNG</v>
      </c>
      <c r="L12" s="2" t="e">
        <v>#N/A</v>
      </c>
    </row>
    <row r="13" spans="1:12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 t="str">
        <v>OLD</v>
      </c>
      <c r="L13" s="2" t="e">
        <v>#N/A</v>
      </c>
    </row>
    <row r="14" spans="1:12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 t="str">
        <v>YOUNG</v>
      </c>
      <c r="L14" s="2" t="e">
        <v>#N/A</v>
      </c>
    </row>
    <row r="15" spans="1:12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 t="str">
        <v>OLD</v>
      </c>
      <c r="L15" s="2" t="e">
        <v>#N/A</v>
      </c>
    </row>
    <row r="16" spans="1:12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 t="str">
        <v>OLD</v>
      </c>
      <c r="L16" s="2" t="e">
        <v>#N/A</v>
      </c>
    </row>
    <row r="17" spans="1:12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 t="str">
        <v>OLD</v>
      </c>
      <c r="L17" s="2" t="e">
        <v>#N/A</v>
      </c>
    </row>
    <row r="18" spans="1:12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 t="str">
        <v>OLD</v>
      </c>
      <c r="L18" s="2" t="e">
        <v>#N/A</v>
      </c>
    </row>
    <row r="19" spans="1:12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 t="str">
        <v>YOUNG</v>
      </c>
      <c r="L19" s="2" t="e">
        <v>#N/A</v>
      </c>
    </row>
    <row r="20" spans="1:12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 t="str">
        <v>YOUNG</v>
      </c>
      <c r="L20" s="2" t="e">
        <v>#N/A</v>
      </c>
    </row>
    <row r="21" spans="1:12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 t="str">
        <v>OLD</v>
      </c>
      <c r="L21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ED3A-FE80-42DB-B3F3-0A8F2E4FA2EC}">
  <sheetPr>
    <tabColor rgb="FF00B050"/>
  </sheetPr>
  <dimension ref="A1:K21"/>
  <sheetViews>
    <sheetView workbookViewId="0">
      <selection activeCell="L3" sqref="L3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1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117</v>
      </c>
    </row>
    <row r="2" spans="1:11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 cm="1">
        <f t="array" ref="K2:K21">LEN(C2:C21)</f>
        <v>5</v>
      </c>
    </row>
    <row r="3" spans="1:11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>
        <v>3</v>
      </c>
    </row>
    <row r="4" spans="1:11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>
        <v>5</v>
      </c>
    </row>
    <row r="5" spans="1:11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>
        <v>7</v>
      </c>
    </row>
    <row r="6" spans="1:11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>
        <v>5</v>
      </c>
    </row>
    <row r="7" spans="1:11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>
        <v>5</v>
      </c>
    </row>
    <row r="8" spans="1:11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>
        <v>6</v>
      </c>
    </row>
    <row r="9" spans="1:11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>
        <v>6</v>
      </c>
    </row>
    <row r="10" spans="1:11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>
        <v>8</v>
      </c>
    </row>
    <row r="11" spans="1:11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>
        <v>5</v>
      </c>
    </row>
    <row r="12" spans="1:11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>
        <v>6</v>
      </c>
    </row>
    <row r="13" spans="1:11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>
        <v>7</v>
      </c>
    </row>
    <row r="14" spans="1:11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>
        <v>5</v>
      </c>
    </row>
    <row r="15" spans="1:11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>
        <v>6</v>
      </c>
    </row>
    <row r="16" spans="1:11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>
        <v>6</v>
      </c>
    </row>
    <row r="17" spans="1:11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>
        <v>8</v>
      </c>
    </row>
    <row r="18" spans="1:11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>
        <v>6</v>
      </c>
    </row>
    <row r="19" spans="1:11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>
        <v>8</v>
      </c>
    </row>
    <row r="20" spans="1:11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>
        <v>8</v>
      </c>
    </row>
    <row r="21" spans="1:11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B59A-0ECA-4508-9D52-CCC79452BEBC}">
  <sheetPr>
    <tabColor rgb="FFFFFF00"/>
  </sheetPr>
  <dimension ref="A1:L21"/>
  <sheetViews>
    <sheetView workbookViewId="0">
      <selection activeCell="L2" sqref="L2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13.5546875" bestFit="1" customWidth="1"/>
    <col min="12" max="12" width="15.109375" bestFit="1" customWidth="1"/>
    <col min="13" max="13" width="2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118</v>
      </c>
      <c r="L1" s="3" t="s">
        <v>119</v>
      </c>
    </row>
    <row r="2" spans="1:12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 t="str" cm="1">
        <f t="array" ref="K2:K21">LEFT(B2:B21,4)</f>
        <v>John</v>
      </c>
      <c r="L2" s="2" t="str" cm="1">
        <f t="array" ref="L2:L21">RIGHT(A2:A21,2)</f>
        <v>01</v>
      </c>
    </row>
    <row r="3" spans="1:12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 t="str">
        <v>Jane</v>
      </c>
      <c r="L3" s="2" t="str">
        <v>02</v>
      </c>
    </row>
    <row r="4" spans="1:12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 t="str">
        <v>Mich</v>
      </c>
      <c r="L4" s="2" t="str">
        <v>03</v>
      </c>
    </row>
    <row r="5" spans="1:12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 t="str">
        <v>Sara</v>
      </c>
      <c r="L5" s="2" t="str">
        <v>04</v>
      </c>
    </row>
    <row r="6" spans="1:12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 t="str">
        <v>Davi</v>
      </c>
      <c r="L6" s="2" t="str">
        <v>05</v>
      </c>
    </row>
    <row r="7" spans="1:12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 t="str">
        <v>Emil</v>
      </c>
      <c r="L7" s="2" t="str">
        <v>06</v>
      </c>
    </row>
    <row r="8" spans="1:12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 t="str">
        <v>Chri</v>
      </c>
      <c r="L8" s="2" t="str">
        <v>07</v>
      </c>
    </row>
    <row r="9" spans="1:12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 t="str">
        <v>Anna</v>
      </c>
      <c r="L9" s="2" t="str">
        <v>08</v>
      </c>
    </row>
    <row r="10" spans="1:12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 t="str">
        <v>Matt</v>
      </c>
      <c r="L10" s="2" t="str">
        <v>09</v>
      </c>
    </row>
    <row r="11" spans="1:12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 t="str">
        <v>Laur</v>
      </c>
      <c r="L11" s="2" t="str">
        <v>10</v>
      </c>
    </row>
    <row r="12" spans="1:12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 t="str">
        <v>Dani</v>
      </c>
      <c r="L12" s="2" t="str">
        <v>11</v>
      </c>
    </row>
    <row r="13" spans="1:12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 t="str">
        <v>Mega</v>
      </c>
      <c r="L13" s="2" t="str">
        <v>12</v>
      </c>
    </row>
    <row r="14" spans="1:12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 t="str">
        <v>Josh</v>
      </c>
      <c r="L14" s="2" t="str">
        <v>13</v>
      </c>
    </row>
    <row r="15" spans="1:12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 t="str">
        <v>Soph</v>
      </c>
      <c r="L15" s="2" t="str">
        <v>14</v>
      </c>
    </row>
    <row r="16" spans="1:12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 t="str">
        <v>Andr</v>
      </c>
      <c r="L16" s="2" t="str">
        <v>15</v>
      </c>
    </row>
    <row r="17" spans="1:12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 t="str">
        <v>Isab</v>
      </c>
      <c r="L17" s="2" t="str">
        <v>16</v>
      </c>
    </row>
    <row r="18" spans="1:12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 t="str">
        <v>Jaco</v>
      </c>
      <c r="L18" s="2" t="str">
        <v>17</v>
      </c>
    </row>
    <row r="19" spans="1:12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 t="str">
        <v>Mia</v>
      </c>
      <c r="L19" s="2" t="str">
        <v>18</v>
      </c>
    </row>
    <row r="20" spans="1:12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 t="str">
        <v>Will</v>
      </c>
      <c r="L20" s="2" t="str">
        <v>19</v>
      </c>
    </row>
    <row r="21" spans="1:12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 t="str">
        <v>Oliv</v>
      </c>
      <c r="L21" s="2" t="str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3E39-2C07-4193-B472-9AC06C6F8D54}">
  <sheetPr>
    <tabColor rgb="FFFFFF00"/>
  </sheetPr>
  <dimension ref="A1:R21"/>
  <sheetViews>
    <sheetView workbookViewId="0">
      <selection activeCell="L2" sqref="L2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26.5546875" bestFit="1" customWidth="1"/>
    <col min="12" max="12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123</v>
      </c>
      <c r="L1" s="3" t="s">
        <v>120</v>
      </c>
    </row>
    <row r="2" spans="1:18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11" t="s">
        <v>15</v>
      </c>
      <c r="K2" s="2" t="str" cm="1">
        <f t="array" ref="K2:K21">TEXT(H2:H21,"dd/mm/yyyy")</f>
        <v>31/01/2014</v>
      </c>
      <c r="L2" s="2" t="str" cm="1">
        <f t="array" ref="L2:L21">RIGHT(_xlfn.ANCHORARRAY(K2),4)</f>
        <v>2014</v>
      </c>
    </row>
    <row r="3" spans="1:18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 t="str">
        <v>28/02/2017</v>
      </c>
      <c r="L3" s="2" t="str">
        <v>2017</v>
      </c>
      <c r="N3" s="2"/>
      <c r="O3" s="2"/>
      <c r="P3" s="2"/>
      <c r="Q3" s="2"/>
      <c r="R3" s="2"/>
    </row>
    <row r="4" spans="1:18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 t="str">
        <v>31/03/2019</v>
      </c>
      <c r="L4" s="2" t="str">
        <v>2019</v>
      </c>
      <c r="N4" s="2"/>
      <c r="O4" s="2"/>
      <c r="P4" s="2"/>
      <c r="Q4" s="2"/>
      <c r="R4" s="2"/>
    </row>
    <row r="5" spans="1:18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 t="str">
        <v>30/04/2015</v>
      </c>
      <c r="L5" s="2" t="str">
        <v>2015</v>
      </c>
      <c r="N5" s="2"/>
      <c r="O5" s="2"/>
      <c r="P5" s="2"/>
      <c r="Q5" s="2"/>
      <c r="R5" s="2"/>
    </row>
    <row r="6" spans="1:18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 t="str">
        <v>31/05/2012</v>
      </c>
      <c r="L6" s="2" t="str">
        <v>2012</v>
      </c>
      <c r="N6" s="2"/>
      <c r="O6" s="2"/>
      <c r="P6" s="2"/>
      <c r="Q6" s="2"/>
      <c r="R6" s="2"/>
    </row>
    <row r="7" spans="1:18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 t="str">
        <v>30/06/2015</v>
      </c>
      <c r="L7" s="2" t="str">
        <v>2015</v>
      </c>
      <c r="N7" s="2"/>
      <c r="O7" s="2"/>
      <c r="P7" s="2"/>
      <c r="Q7" s="2"/>
      <c r="R7" s="2"/>
    </row>
    <row r="8" spans="1:18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 t="str">
        <v>31/07/2010</v>
      </c>
      <c r="L8" s="2" t="str">
        <v>2010</v>
      </c>
      <c r="N8" s="2"/>
      <c r="O8" s="2"/>
      <c r="P8" s="2"/>
      <c r="Q8" s="2"/>
      <c r="R8" s="2"/>
    </row>
    <row r="9" spans="1:18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 t="str">
        <v>31/08/2004</v>
      </c>
      <c r="L9" s="2" t="str">
        <v>2004</v>
      </c>
      <c r="N9" s="2"/>
      <c r="O9" s="2"/>
      <c r="P9" s="2"/>
      <c r="Q9" s="2"/>
      <c r="R9" s="2"/>
    </row>
    <row r="10" spans="1:18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 t="str">
        <v>30/09/2013</v>
      </c>
      <c r="L10" s="2" t="str">
        <v>2013</v>
      </c>
      <c r="N10" s="2"/>
      <c r="O10" s="2"/>
      <c r="P10" s="2"/>
      <c r="Q10" s="2"/>
      <c r="R10" s="2"/>
    </row>
    <row r="11" spans="1:18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 t="str">
        <v>31/10/2011</v>
      </c>
      <c r="L11" s="2" t="str">
        <v>2011</v>
      </c>
      <c r="N11" s="2"/>
      <c r="O11" s="2"/>
      <c r="P11" s="2"/>
      <c r="Q11" s="2"/>
      <c r="R11" s="2"/>
    </row>
    <row r="12" spans="1:18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 t="str">
        <v>30/11/2018</v>
      </c>
      <c r="L12" s="2" t="str">
        <v>2018</v>
      </c>
      <c r="N12" s="2"/>
      <c r="O12" s="2"/>
      <c r="P12" s="2"/>
      <c r="Q12" s="2"/>
      <c r="R12" s="2"/>
    </row>
    <row r="13" spans="1:18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 t="str">
        <v>31/12/2008</v>
      </c>
      <c r="L13" s="2" t="str">
        <v>2008</v>
      </c>
      <c r="N13" s="2"/>
      <c r="O13" s="2"/>
      <c r="P13" s="2"/>
      <c r="Q13" s="2"/>
      <c r="R13" s="2"/>
    </row>
    <row r="14" spans="1:18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 t="str">
        <v>31/01/2020</v>
      </c>
      <c r="L14" s="2" t="str">
        <v>2020</v>
      </c>
      <c r="N14" s="2"/>
      <c r="O14" s="2"/>
      <c r="P14" s="2"/>
      <c r="Q14" s="2"/>
      <c r="R14" s="2"/>
    </row>
    <row r="15" spans="1:18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 t="str">
        <v>29/02/2016</v>
      </c>
      <c r="L15" s="2" t="str">
        <v>2016</v>
      </c>
      <c r="N15" s="2"/>
      <c r="O15" s="2"/>
      <c r="P15" s="2"/>
      <c r="Q15" s="2"/>
      <c r="R15" s="2"/>
    </row>
    <row r="16" spans="1:18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 t="str">
        <v>31/03/2003</v>
      </c>
      <c r="L16" s="2" t="str">
        <v>2003</v>
      </c>
      <c r="N16" s="2"/>
      <c r="O16" s="2"/>
      <c r="P16" s="2"/>
      <c r="Q16" s="2"/>
      <c r="R16" s="2"/>
    </row>
    <row r="17" spans="1:18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 t="str">
        <v>30/04/2005</v>
      </c>
      <c r="L17" s="2" t="str">
        <v>2005</v>
      </c>
      <c r="N17" s="2"/>
      <c r="O17" s="2"/>
      <c r="P17" s="2"/>
      <c r="Q17" s="2"/>
      <c r="R17" s="2"/>
    </row>
    <row r="18" spans="1:18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 t="str">
        <v>31/05/2006</v>
      </c>
      <c r="L18" s="2" t="str">
        <v>2006</v>
      </c>
      <c r="N18" s="2"/>
      <c r="O18" s="2"/>
      <c r="P18" s="2"/>
      <c r="Q18" s="2"/>
      <c r="R18" s="2"/>
    </row>
    <row r="19" spans="1:18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 t="str">
        <v>30/06/2016</v>
      </c>
      <c r="L19" s="2" t="str">
        <v>2016</v>
      </c>
      <c r="N19" s="2"/>
      <c r="O19" s="2"/>
      <c r="P19" s="2"/>
      <c r="Q19" s="2"/>
      <c r="R19" s="2"/>
    </row>
    <row r="20" spans="1:18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 t="str">
        <v>31/07/2001</v>
      </c>
      <c r="L20" s="2" t="str">
        <v>2001</v>
      </c>
      <c r="N20" s="2"/>
      <c r="O20" s="2"/>
      <c r="P20" s="2"/>
      <c r="Q20" s="2"/>
      <c r="R20" s="2"/>
    </row>
    <row r="21" spans="1:18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 t="str">
        <v>31/08/2009</v>
      </c>
      <c r="L21" s="2" t="str">
        <v>2009</v>
      </c>
      <c r="N21" s="2"/>
      <c r="O21" s="2"/>
      <c r="P21" s="2"/>
      <c r="Q21" s="2"/>
      <c r="R21" s="2"/>
    </row>
  </sheetData>
  <hyperlinks>
    <hyperlink ref="J2" r:id="rId1" xr:uid="{C68CB6F9-4090-4286-BEE1-46363FC91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F7A8-F692-40E4-AC3A-9B0BB8B7A250}">
  <sheetPr>
    <tabColor rgb="FFFFFF00"/>
  </sheetPr>
  <dimension ref="A1:K21"/>
  <sheetViews>
    <sheetView workbookViewId="0">
      <selection activeCell="L6" sqref="L6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12.5546875" bestFit="1" customWidth="1"/>
    <col min="19" max="19" width="22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121</v>
      </c>
    </row>
    <row r="2" spans="1:11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t="str" cm="1">
        <f t="array" ref="K2:K21">TRIM(C2:C21)</f>
        <v>Smith</v>
      </c>
    </row>
    <row r="3" spans="1:11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t="str">
        <v>Doe</v>
      </c>
    </row>
    <row r="4" spans="1:11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t="str">
        <v>Brown</v>
      </c>
    </row>
    <row r="5" spans="1:11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t="str">
        <v>Johnson</v>
      </c>
    </row>
    <row r="6" spans="1:11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t="str">
        <v>Jones</v>
      </c>
    </row>
    <row r="7" spans="1:11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t="str">
        <v>Davis</v>
      </c>
    </row>
    <row r="8" spans="1:11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t="str">
        <v>Wilson</v>
      </c>
    </row>
    <row r="9" spans="1:11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t="str">
        <v>Taylor</v>
      </c>
    </row>
    <row r="10" spans="1:11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t="str">
        <v>Anderson</v>
      </c>
    </row>
    <row r="11" spans="1:11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t="str">
        <v>Moore</v>
      </c>
    </row>
    <row r="12" spans="1:11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t="str">
        <v>Thomas</v>
      </c>
    </row>
    <row r="13" spans="1:11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t="str">
        <v>Jackson</v>
      </c>
    </row>
    <row r="14" spans="1:11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t="str">
        <v>White</v>
      </c>
    </row>
    <row r="15" spans="1:11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t="str">
        <v>Harris</v>
      </c>
    </row>
    <row r="16" spans="1:11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t="str">
        <v>Martin</v>
      </c>
    </row>
    <row r="17" spans="1:11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t="str">
        <v>Thompson</v>
      </c>
    </row>
    <row r="18" spans="1:11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t="str">
        <v>Garcia</v>
      </c>
    </row>
    <row r="19" spans="1:11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t="str">
        <v>Martinez</v>
      </c>
    </row>
    <row r="20" spans="1:11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t="str">
        <v>Robinson</v>
      </c>
    </row>
    <row r="21" spans="1:11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t="str">
        <v>Clark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DEE3-C83A-49A7-A9B7-B258C96F0E08}">
  <sheetPr>
    <tabColor rgb="FF00B0F0"/>
  </sheetPr>
  <dimension ref="A1:L21"/>
  <sheetViews>
    <sheetView topLeftCell="E1" workbookViewId="0">
      <selection activeCell="L29" sqref="L29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35.33203125" bestFit="1" customWidth="1"/>
    <col min="12" max="12" width="43.77734375" bestFit="1" customWidth="1"/>
    <col min="18" max="18" width="9.5546875" bestFit="1" customWidth="1"/>
    <col min="19" max="19" width="22.88671875" bestFit="1" customWidth="1"/>
    <col min="20" max="20" width="35.33203125" bestFit="1" customWidth="1"/>
    <col min="21" max="22" width="2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114</v>
      </c>
      <c r="L1" s="3" t="s">
        <v>122</v>
      </c>
    </row>
    <row r="2" spans="1:12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 t="str">
        <f>CONCATENATE(B2," ",C2)</f>
        <v>John Smith</v>
      </c>
      <c r="L2" s="2" t="str" cm="1">
        <f t="array" ref="L2:L21">CONCATENATE(B2:B21,".",C2:C21,"@gmail.com")</f>
        <v>John.Smith@gmail.com</v>
      </c>
    </row>
    <row r="3" spans="1:12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 t="str">
        <f t="shared" ref="K3:K21" si="0">CONCATENATE(B3," ",C3)</f>
        <v>Jane Doe</v>
      </c>
      <c r="L3" s="2" t="str">
        <v>Jane.Doe@gmail.com</v>
      </c>
    </row>
    <row r="4" spans="1:12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 t="str">
        <f t="shared" si="0"/>
        <v>Michael Brown</v>
      </c>
      <c r="L4" s="2" t="str">
        <v>Michael.Brown@gmail.com</v>
      </c>
    </row>
    <row r="5" spans="1:12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 t="str">
        <f t="shared" si="0"/>
        <v>Sarah Johnson</v>
      </c>
      <c r="L5" s="2" t="str">
        <v>Sarah.Johnson@gmail.com</v>
      </c>
    </row>
    <row r="6" spans="1:12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 t="str">
        <f t="shared" si="0"/>
        <v>David Jones</v>
      </c>
      <c r="L6" s="2" t="str">
        <v>David.Jones@gmail.com</v>
      </c>
    </row>
    <row r="7" spans="1:12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 t="str">
        <f t="shared" si="0"/>
        <v>Emily Davis</v>
      </c>
      <c r="L7" s="2" t="str">
        <v>Emily.Davis@gmail.com</v>
      </c>
    </row>
    <row r="8" spans="1:12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 t="str">
        <f t="shared" si="0"/>
        <v>Chris Wilson</v>
      </c>
      <c r="L8" s="2" t="str">
        <v>Chris.Wilson@gmail.com</v>
      </c>
    </row>
    <row r="9" spans="1:12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 t="str">
        <f t="shared" si="0"/>
        <v>Anna Taylor</v>
      </c>
      <c r="L9" s="2" t="str">
        <v>Anna.Taylor@gmail.com</v>
      </c>
    </row>
    <row r="10" spans="1:12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 t="str">
        <f t="shared" si="0"/>
        <v>Matthew Anderson</v>
      </c>
      <c r="L10" s="2" t="str">
        <v>Matthew.Anderson@gmail.com</v>
      </c>
    </row>
    <row r="11" spans="1:12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 t="str">
        <f t="shared" si="0"/>
        <v>Laura Moore</v>
      </c>
      <c r="L11" s="2" t="str">
        <v>Laura.Moore@gmail.com</v>
      </c>
    </row>
    <row r="12" spans="1:12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 t="str">
        <f t="shared" si="0"/>
        <v>Daniel Thomas</v>
      </c>
      <c r="L12" s="2" t="str">
        <v>Daniel.Thomas@gmail.com</v>
      </c>
    </row>
    <row r="13" spans="1:12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 t="str">
        <f t="shared" si="0"/>
        <v>Megan Jackson</v>
      </c>
      <c r="L13" s="2" t="str">
        <v>Megan.Jackson@gmail.com</v>
      </c>
    </row>
    <row r="14" spans="1:12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 t="str">
        <f t="shared" si="0"/>
        <v>Joshua White</v>
      </c>
      <c r="L14" s="2" t="str">
        <v>Joshua.White@gmail.com</v>
      </c>
    </row>
    <row r="15" spans="1:12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 t="str">
        <f t="shared" si="0"/>
        <v>Sophia Harris</v>
      </c>
      <c r="L15" s="2" t="str">
        <v>Sophia.Harris@gmail.com</v>
      </c>
    </row>
    <row r="16" spans="1:12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 t="str">
        <f t="shared" si="0"/>
        <v>Andrew Martin</v>
      </c>
      <c r="L16" s="2" t="str">
        <v>Andrew.Martin@gmail.com</v>
      </c>
    </row>
    <row r="17" spans="1:12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 t="str">
        <f t="shared" si="0"/>
        <v>Isabella Thompson</v>
      </c>
      <c r="L17" s="2" t="str">
        <v>Isabella.Thompson@gmail.com</v>
      </c>
    </row>
    <row r="18" spans="1:12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 t="str">
        <f t="shared" si="0"/>
        <v>Jacob Garcia</v>
      </c>
      <c r="L18" s="2" t="str">
        <v>Jacob.Garcia@gmail.com</v>
      </c>
    </row>
    <row r="19" spans="1:12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 t="str">
        <f t="shared" si="0"/>
        <v>Mia Martinez</v>
      </c>
      <c r="L19" s="2" t="str">
        <v>Mia.Martinez@gmail.com</v>
      </c>
    </row>
    <row r="20" spans="1:12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 t="str">
        <f t="shared" si="0"/>
        <v>William Robinson</v>
      </c>
      <c r="L20" s="2" t="str">
        <v>William.Robinson@gmail.com</v>
      </c>
    </row>
    <row r="21" spans="1:12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 t="str">
        <f t="shared" si="0"/>
        <v>Olivia Clark</v>
      </c>
      <c r="L21" s="2" t="str">
        <v>Olivia.Clark@gmail.com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363B-2030-430D-BEAB-D1E435FD3CC0}">
  <sheetPr>
    <tabColor rgb="FFFF0000"/>
  </sheetPr>
  <dimension ref="A1:M21"/>
  <sheetViews>
    <sheetView topLeftCell="C1" workbookViewId="0">
      <selection activeCell="K24" sqref="K24"/>
    </sheetView>
  </sheetViews>
  <sheetFormatPr defaultRowHeight="14.4" x14ac:dyDescent="0.3"/>
  <cols>
    <col min="7" max="7" width="7" bestFit="1" customWidth="1"/>
    <col min="8" max="9" width="10.33203125" bestFit="1" customWidth="1"/>
    <col min="10" max="10" width="19.44140625" bestFit="1" customWidth="1"/>
    <col min="11" max="11" width="12.44140625" bestFit="1" customWidth="1"/>
    <col min="12" max="12" width="22.5546875" bestFit="1" customWidth="1"/>
    <col min="13" max="13" width="42.109375" bestFit="1" customWidth="1"/>
    <col min="23" max="24" width="25.6640625" bestFit="1" customWidth="1"/>
    <col min="27" max="27" width="22.5546875" bestFit="1" customWidth="1"/>
    <col min="28" max="28" width="4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128</v>
      </c>
      <c r="L1" s="9" t="s">
        <v>115</v>
      </c>
      <c r="M1" s="9" t="s">
        <v>116</v>
      </c>
    </row>
    <row r="2" spans="1:13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>
        <f>SUM(G2:G21)</f>
        <v>1956003</v>
      </c>
      <c r="L2" s="2">
        <f>SUMIF(G2:G21,"&gt;50000")</f>
        <v>1956003</v>
      </c>
      <c r="M2" s="2">
        <f>SUMIFS(G2:G21,E2:E21,"Female",D2:D21,"&gt;30")</f>
        <v>499833</v>
      </c>
    </row>
    <row r="3" spans="1:13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>
        <f t="shared" ref="K3:K21" si="0">SUM(G3:G22)</f>
        <v>1837559</v>
      </c>
      <c r="L3" s="2">
        <f t="shared" ref="L3:L21" si="1">SUMIF(G3:G22,"&gt;50000")</f>
        <v>1837559</v>
      </c>
      <c r="M3" s="2">
        <f t="shared" ref="M3:M21" si="2">SUMIFS(G3:G22,E3:E22,"Female",D3:D22,"&gt;30")</f>
        <v>499833</v>
      </c>
    </row>
    <row r="4" spans="1:13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>
        <f t="shared" si="0"/>
        <v>1719424</v>
      </c>
      <c r="L4" s="2">
        <f t="shared" si="1"/>
        <v>1719424</v>
      </c>
      <c r="M4" s="2">
        <f t="shared" si="2"/>
        <v>499833</v>
      </c>
    </row>
    <row r="5" spans="1:13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>
        <f t="shared" si="0"/>
        <v>1572177</v>
      </c>
      <c r="L5" s="2">
        <f t="shared" si="1"/>
        <v>1572177</v>
      </c>
      <c r="M5" s="2">
        <f t="shared" si="2"/>
        <v>499833</v>
      </c>
    </row>
    <row r="6" spans="1:13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>
        <f t="shared" si="0"/>
        <v>1499438</v>
      </c>
      <c r="L6" s="2">
        <f t="shared" si="1"/>
        <v>1499438</v>
      </c>
      <c r="M6" s="2">
        <f t="shared" si="2"/>
        <v>427094</v>
      </c>
    </row>
    <row r="7" spans="1:13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>
        <f t="shared" si="0"/>
        <v>1434442</v>
      </c>
      <c r="L7" s="2">
        <f t="shared" si="1"/>
        <v>1434442</v>
      </c>
      <c r="M7" s="2">
        <f t="shared" si="2"/>
        <v>427094</v>
      </c>
    </row>
    <row r="8" spans="1:13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>
        <f t="shared" si="0"/>
        <v>1339998</v>
      </c>
      <c r="L8" s="2">
        <f t="shared" si="1"/>
        <v>1339998</v>
      </c>
      <c r="M8" s="2">
        <f t="shared" si="2"/>
        <v>332650</v>
      </c>
    </row>
    <row r="9" spans="1:13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>
        <f t="shared" si="0"/>
        <v>1262001</v>
      </c>
      <c r="L9" s="2">
        <f t="shared" si="1"/>
        <v>1262001</v>
      </c>
      <c r="M9" s="2">
        <f t="shared" si="2"/>
        <v>332650</v>
      </c>
    </row>
    <row r="10" spans="1:13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>
        <f t="shared" si="0"/>
        <v>1150964</v>
      </c>
      <c r="L10" s="2">
        <f t="shared" si="1"/>
        <v>1150964</v>
      </c>
      <c r="M10" s="2">
        <f t="shared" si="2"/>
        <v>332650</v>
      </c>
    </row>
    <row r="11" spans="1:13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>
        <f t="shared" si="0"/>
        <v>1068416</v>
      </c>
      <c r="L11" s="2">
        <f t="shared" si="1"/>
        <v>1068416</v>
      </c>
      <c r="M11" s="2">
        <f t="shared" si="2"/>
        <v>332650</v>
      </c>
    </row>
    <row r="12" spans="1:13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>
        <f t="shared" si="0"/>
        <v>993930</v>
      </c>
      <c r="L12" s="2">
        <f t="shared" si="1"/>
        <v>993930</v>
      </c>
      <c r="M12" s="2">
        <f t="shared" si="2"/>
        <v>332650</v>
      </c>
    </row>
    <row r="13" spans="1:13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>
        <f t="shared" si="0"/>
        <v>930102</v>
      </c>
      <c r="L13" s="2">
        <f t="shared" si="1"/>
        <v>930102</v>
      </c>
      <c r="M13" s="2">
        <f t="shared" si="2"/>
        <v>332650</v>
      </c>
    </row>
    <row r="14" spans="1:13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>
        <f t="shared" si="0"/>
        <v>866228</v>
      </c>
      <c r="L14" s="2">
        <f t="shared" si="1"/>
        <v>866228</v>
      </c>
      <c r="M14" s="2">
        <f t="shared" si="2"/>
        <v>268776</v>
      </c>
    </row>
    <row r="15" spans="1:13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>
        <f t="shared" si="0"/>
        <v>780151</v>
      </c>
      <c r="L15" s="2">
        <f t="shared" si="1"/>
        <v>780151</v>
      </c>
      <c r="M15" s="2">
        <f t="shared" si="2"/>
        <v>268776</v>
      </c>
    </row>
    <row r="16" spans="1:13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>
        <f t="shared" si="0"/>
        <v>658956</v>
      </c>
      <c r="L16" s="2">
        <f t="shared" si="1"/>
        <v>658956</v>
      </c>
      <c r="M16" s="2">
        <f t="shared" si="2"/>
        <v>147581</v>
      </c>
    </row>
    <row r="17" spans="1:13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>
        <f t="shared" si="0"/>
        <v>528832</v>
      </c>
      <c r="L17" s="2">
        <f t="shared" si="1"/>
        <v>528832</v>
      </c>
      <c r="M17" s="2">
        <f t="shared" si="2"/>
        <v>147581</v>
      </c>
    </row>
    <row r="18" spans="1:13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>
        <f t="shared" si="0"/>
        <v>455377</v>
      </c>
      <c r="L18" s="2">
        <f t="shared" si="1"/>
        <v>455377</v>
      </c>
      <c r="M18" s="2">
        <f t="shared" si="2"/>
        <v>74126</v>
      </c>
    </row>
    <row r="19" spans="1:13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>
        <f t="shared" si="0"/>
        <v>325829</v>
      </c>
      <c r="L19" s="2">
        <f t="shared" si="1"/>
        <v>325829</v>
      </c>
      <c r="M19" s="2">
        <f t="shared" si="2"/>
        <v>74126</v>
      </c>
    </row>
    <row r="20" spans="1:13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>
        <f t="shared" si="0"/>
        <v>222808</v>
      </c>
      <c r="L20" s="2">
        <f t="shared" si="1"/>
        <v>222808</v>
      </c>
      <c r="M20" s="2">
        <f t="shared" si="2"/>
        <v>74126</v>
      </c>
    </row>
    <row r="21" spans="1:13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>
        <f t="shared" si="0"/>
        <v>74126</v>
      </c>
      <c r="L21" s="2">
        <f t="shared" si="1"/>
        <v>74126</v>
      </c>
      <c r="M21" s="2">
        <f t="shared" si="2"/>
        <v>74126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475E-7F9E-4BC3-9F80-3070FBD115A2}">
  <sheetPr>
    <tabColor rgb="FF00B0F0"/>
  </sheetPr>
  <dimension ref="A1:N21"/>
  <sheetViews>
    <sheetView topLeftCell="C1" workbookViewId="0">
      <selection activeCell="L2" sqref="L2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25.6640625" bestFit="1" customWidth="1"/>
    <col min="12" max="12" width="50.77734375" bestFit="1" customWidth="1"/>
    <col min="13" max="13" width="50.33203125" bestFit="1" customWidth="1"/>
    <col min="14" max="14" width="50.88671875" bestFit="1" customWidth="1"/>
    <col min="19" max="19" width="22.88671875" bestFit="1" customWidth="1"/>
    <col min="20" max="20" width="35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124</v>
      </c>
      <c r="L1" s="7" t="s">
        <v>125</v>
      </c>
      <c r="M1" s="6" t="s">
        <v>126</v>
      </c>
      <c r="N1" s="6" t="s">
        <v>127</v>
      </c>
    </row>
    <row r="2" spans="1:14" x14ac:dyDescent="0.3">
      <c r="A2" s="2" t="s">
        <v>10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 t="str" cm="1">
        <f t="array" ref="K2:K21">TEXT(H2:H21,"dd/mm/yyyy")</f>
        <v>31/01/2014</v>
      </c>
      <c r="L2" s="8" t="str" cm="1">
        <f t="array" ref="L2:L21">SUBSTITUTE(_xlfn.ANCHORARRAY(K2),"/","-",1)</f>
        <v>31-01/2014</v>
      </c>
      <c r="M2" s="2" t="str" cm="1">
        <f t="array" ref="M2:M21">SUBSTITUTE(_xlfn.ANCHORARRAY(K2),"/","-",2)</f>
        <v>31/01-2014</v>
      </c>
      <c r="N2" s="2" t="str" cm="1">
        <f t="array" ref="N2:N21">SUBSTITUTE(_xlfn.ANCHORARRAY(K2),"/","-")</f>
        <v>31-01-2014</v>
      </c>
    </row>
    <row r="3" spans="1:14" x14ac:dyDescent="0.3">
      <c r="A3" s="2" t="s">
        <v>16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 t="str">
        <v>28/02/2017</v>
      </c>
      <c r="L3" s="2" t="str">
        <v>28-02/2017</v>
      </c>
      <c r="M3" s="2" t="str">
        <v>28/02-2017</v>
      </c>
      <c r="N3" s="2" t="str">
        <v>28-02-2017</v>
      </c>
    </row>
    <row r="4" spans="1:14" x14ac:dyDescent="0.3">
      <c r="A4" s="2" t="s">
        <v>22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 t="str">
        <v>31/03/2019</v>
      </c>
      <c r="L4" s="2" t="str">
        <v>31-03/2019</v>
      </c>
      <c r="M4" s="2" t="str">
        <v>31/03-2019</v>
      </c>
      <c r="N4" s="2" t="str">
        <v>31-03-2019</v>
      </c>
    </row>
    <row r="5" spans="1:14" x14ac:dyDescent="0.3">
      <c r="A5" s="2" t="s">
        <v>27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 t="str">
        <v>30/04/2015</v>
      </c>
      <c r="L5" s="2" t="str">
        <v>30-04/2015</v>
      </c>
      <c r="M5" s="2" t="str">
        <v>30/04-2015</v>
      </c>
      <c r="N5" s="2" t="str">
        <v>30-04-2015</v>
      </c>
    </row>
    <row r="6" spans="1:14" x14ac:dyDescent="0.3">
      <c r="A6" s="2" t="s">
        <v>32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 t="str">
        <v>31/05/2012</v>
      </c>
      <c r="L6" s="2" t="str">
        <v>31-05/2012</v>
      </c>
      <c r="M6" s="2" t="str">
        <v>31/05-2012</v>
      </c>
      <c r="N6" s="2" t="str">
        <v>31-05-2012</v>
      </c>
    </row>
    <row r="7" spans="1:14" x14ac:dyDescent="0.3">
      <c r="A7" s="2" t="s">
        <v>37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 t="str">
        <v>30/06/2015</v>
      </c>
      <c r="L7" s="2" t="str">
        <v>30-06/2015</v>
      </c>
      <c r="M7" s="2" t="str">
        <v>30/06-2015</v>
      </c>
      <c r="N7" s="2" t="str">
        <v>30-06-2015</v>
      </c>
    </row>
    <row r="8" spans="1:14" x14ac:dyDescent="0.3">
      <c r="A8" s="2" t="s">
        <v>42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 t="str">
        <v>31/07/2010</v>
      </c>
      <c r="L8" s="2" t="str">
        <v>31-07/2010</v>
      </c>
      <c r="M8" s="2" t="str">
        <v>31/07-2010</v>
      </c>
      <c r="N8" s="2" t="str">
        <v>31-07-2010</v>
      </c>
    </row>
    <row r="9" spans="1:14" x14ac:dyDescent="0.3">
      <c r="A9" s="2" t="s">
        <v>47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 t="str">
        <v>31/08/2004</v>
      </c>
      <c r="L9" s="2" t="str">
        <v>31-08/2004</v>
      </c>
      <c r="M9" s="2" t="str">
        <v>31/08-2004</v>
      </c>
      <c r="N9" s="2" t="str">
        <v>31-08-2004</v>
      </c>
    </row>
    <row r="10" spans="1:14" x14ac:dyDescent="0.3">
      <c r="A10" s="2" t="s">
        <v>52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 t="str">
        <v>30/09/2013</v>
      </c>
      <c r="L10" s="2" t="str">
        <v>30-09/2013</v>
      </c>
      <c r="M10" s="2" t="str">
        <v>30/09-2013</v>
      </c>
      <c r="N10" s="2" t="str">
        <v>30-09-2013</v>
      </c>
    </row>
    <row r="11" spans="1:14" x14ac:dyDescent="0.3">
      <c r="A11" s="2" t="s">
        <v>57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 t="str">
        <v>31/10/2011</v>
      </c>
      <c r="L11" s="2" t="str">
        <v>31-10/2011</v>
      </c>
      <c r="M11" s="2" t="str">
        <v>31/10-2011</v>
      </c>
      <c r="N11" s="2" t="str">
        <v>31-10-2011</v>
      </c>
    </row>
    <row r="12" spans="1:14" x14ac:dyDescent="0.3">
      <c r="A12" s="2" t="s">
        <v>62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 t="str">
        <v>30/11/2018</v>
      </c>
      <c r="L12" s="2" t="str">
        <v>30-11/2018</v>
      </c>
      <c r="M12" s="2" t="str">
        <v>30/11-2018</v>
      </c>
      <c r="N12" s="2" t="str">
        <v>30-11-2018</v>
      </c>
    </row>
    <row r="13" spans="1:14" x14ac:dyDescent="0.3">
      <c r="A13" s="2" t="s">
        <v>67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 t="str">
        <v>31/12/2008</v>
      </c>
      <c r="L13" s="2" t="str">
        <v>31-12/2008</v>
      </c>
      <c r="M13" s="2" t="str">
        <v>31/12-2008</v>
      </c>
      <c r="N13" s="2" t="str">
        <v>31-12-2008</v>
      </c>
    </row>
    <row r="14" spans="1:14" x14ac:dyDescent="0.3">
      <c r="A14" s="2" t="s">
        <v>72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 t="str">
        <v>31/01/2020</v>
      </c>
      <c r="L14" s="2" t="str">
        <v>31-01/2020</v>
      </c>
      <c r="M14" s="2" t="str">
        <v>31/01-2020</v>
      </c>
      <c r="N14" s="2" t="str">
        <v>31-01-2020</v>
      </c>
    </row>
    <row r="15" spans="1:14" x14ac:dyDescent="0.3">
      <c r="A15" s="2" t="s">
        <v>77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 t="str">
        <v>29/02/2016</v>
      </c>
      <c r="L15" s="2" t="str">
        <v>29-02/2016</v>
      </c>
      <c r="M15" s="2" t="str">
        <v>29/02-2016</v>
      </c>
      <c r="N15" s="2" t="str">
        <v>29-02-2016</v>
      </c>
    </row>
    <row r="16" spans="1:14" x14ac:dyDescent="0.3">
      <c r="A16" s="2" t="s">
        <v>82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 t="str">
        <v>31/03/2003</v>
      </c>
      <c r="L16" s="2" t="str">
        <v>31-03/2003</v>
      </c>
      <c r="M16" s="2" t="str">
        <v>31/03-2003</v>
      </c>
      <c r="N16" s="2" t="str">
        <v>31-03-2003</v>
      </c>
    </row>
    <row r="17" spans="1:14" x14ac:dyDescent="0.3">
      <c r="A17" s="2" t="s">
        <v>87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 t="str">
        <v>30/04/2005</v>
      </c>
      <c r="L17" s="2" t="str">
        <v>30-04/2005</v>
      </c>
      <c r="M17" s="2" t="str">
        <v>30/04-2005</v>
      </c>
      <c r="N17" s="2" t="str">
        <v>30-04-2005</v>
      </c>
    </row>
    <row r="18" spans="1:14" x14ac:dyDescent="0.3">
      <c r="A18" s="2" t="s">
        <v>92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 t="str">
        <v>31/05/2006</v>
      </c>
      <c r="L18" s="2" t="str">
        <v>31-05/2006</v>
      </c>
      <c r="M18" s="2" t="str">
        <v>31/05-2006</v>
      </c>
      <c r="N18" s="2" t="str">
        <v>31-05-2006</v>
      </c>
    </row>
    <row r="19" spans="1:14" x14ac:dyDescent="0.3">
      <c r="A19" s="2" t="s">
        <v>97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 t="str">
        <v>30/06/2016</v>
      </c>
      <c r="L19" s="2" t="str">
        <v>30-06/2016</v>
      </c>
      <c r="M19" s="2" t="str">
        <v>30/06-2016</v>
      </c>
      <c r="N19" s="2" t="str">
        <v>30-06-2016</v>
      </c>
    </row>
    <row r="20" spans="1:14" x14ac:dyDescent="0.3">
      <c r="A20" s="2" t="s">
        <v>102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 t="str">
        <v>31/07/2001</v>
      </c>
      <c r="L20" s="2" t="str">
        <v>31-07/2001</v>
      </c>
      <c r="M20" s="2" t="str">
        <v>31/07-2001</v>
      </c>
      <c r="N20" s="2" t="str">
        <v>31-07-2001</v>
      </c>
    </row>
    <row r="21" spans="1:14" x14ac:dyDescent="0.3">
      <c r="A21" s="2" t="s">
        <v>107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 t="str">
        <v>31/08/2009</v>
      </c>
      <c r="L21" s="2" t="str">
        <v>31-08/2009</v>
      </c>
      <c r="M21" s="2" t="str">
        <v>31/08-2009</v>
      </c>
      <c r="N21" s="2" t="str">
        <v>31-08-2009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D409-C5D2-4F35-AAE9-F85A467F65E7}">
  <sheetPr>
    <tabColor rgb="FFFF0000"/>
  </sheetPr>
  <dimension ref="A1:M21"/>
  <sheetViews>
    <sheetView workbookViewId="0">
      <selection activeCell="G24" sqref="G24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9.77734375" bestFit="1" customWidth="1"/>
    <col min="8" max="9" width="10.33203125" bestFit="1" customWidth="1"/>
    <col min="10" max="10" width="19.44140625" bestFit="1" customWidth="1"/>
    <col min="11" max="11" width="14.5546875" bestFit="1" customWidth="1"/>
    <col min="12" max="12" width="24.5546875" bestFit="1" customWidth="1"/>
    <col min="13" max="13" width="40.109375" bestFit="1" customWidth="1"/>
    <col min="27" max="27" width="22.5546875" bestFit="1" customWidth="1"/>
    <col min="28" max="28" width="42.109375" bestFit="1" customWidth="1"/>
  </cols>
  <sheetData>
    <row r="1" spans="1:13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129</v>
      </c>
      <c r="L1" s="3" t="s">
        <v>130</v>
      </c>
      <c r="M1" s="10" t="s">
        <v>131</v>
      </c>
    </row>
    <row r="2" spans="1:13" x14ac:dyDescent="0.3">
      <c r="A2" s="2">
        <v>1001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>
        <f>COUNT(G2:G21)</f>
        <v>20</v>
      </c>
      <c r="L2" s="2">
        <f>COUNTIF(G2:G21,"&gt;70000")</f>
        <v>17</v>
      </c>
      <c r="M2" s="2">
        <f>COUNTIFS(A2:A21,"&gt;1010",E2:E21,"MALE")</f>
        <v>5</v>
      </c>
    </row>
    <row r="3" spans="1:13" x14ac:dyDescent="0.3">
      <c r="A3" s="2">
        <v>1002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>
        <f t="shared" ref="K3:K4" si="0">COUNT(G3:G22)</f>
        <v>19</v>
      </c>
      <c r="L3" s="2">
        <f t="shared" ref="L3:L4" si="1">COUNTIF(G3:G22,"&gt;70000")</f>
        <v>16</v>
      </c>
      <c r="M3" s="2">
        <f t="shared" ref="M3:M21" si="2">COUNTIFS(A3:A22,"&gt;1010",E3:E22,"MALE")</f>
        <v>5</v>
      </c>
    </row>
    <row r="4" spans="1:13" x14ac:dyDescent="0.3">
      <c r="A4" s="2">
        <v>1003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>
        <f t="shared" si="0"/>
        <v>18</v>
      </c>
      <c r="L4" s="2">
        <f t="shared" si="1"/>
        <v>15</v>
      </c>
      <c r="M4" s="2">
        <f t="shared" si="2"/>
        <v>5</v>
      </c>
    </row>
    <row r="5" spans="1:13" x14ac:dyDescent="0.3">
      <c r="A5" s="2">
        <v>1004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>
        <f t="shared" ref="K5:K21" si="3">COUNT(G5:G24)</f>
        <v>17</v>
      </c>
      <c r="L5" s="2">
        <f t="shared" ref="L5:L21" si="4">COUNTIF(G5:G24,"&gt;70000")</f>
        <v>14</v>
      </c>
      <c r="M5" s="2">
        <f t="shared" si="2"/>
        <v>5</v>
      </c>
    </row>
    <row r="6" spans="1:13" x14ac:dyDescent="0.3">
      <c r="A6" s="2">
        <v>1005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>
        <f t="shared" si="3"/>
        <v>16</v>
      </c>
      <c r="L6" s="2">
        <f t="shared" si="4"/>
        <v>13</v>
      </c>
      <c r="M6" s="2">
        <f t="shared" si="2"/>
        <v>5</v>
      </c>
    </row>
    <row r="7" spans="1:13" x14ac:dyDescent="0.3">
      <c r="A7" s="2">
        <v>1006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>
        <f t="shared" si="3"/>
        <v>15</v>
      </c>
      <c r="L7" s="2">
        <f t="shared" si="4"/>
        <v>13</v>
      </c>
      <c r="M7" s="2">
        <f t="shared" si="2"/>
        <v>5</v>
      </c>
    </row>
    <row r="8" spans="1:13" x14ac:dyDescent="0.3">
      <c r="A8" s="2">
        <v>1007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>
        <f t="shared" si="3"/>
        <v>14</v>
      </c>
      <c r="L8" s="2">
        <f t="shared" si="4"/>
        <v>12</v>
      </c>
      <c r="M8" s="2">
        <f t="shared" si="2"/>
        <v>5</v>
      </c>
    </row>
    <row r="9" spans="1:13" x14ac:dyDescent="0.3">
      <c r="A9" s="2">
        <v>1008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>
        <f t="shared" si="3"/>
        <v>13</v>
      </c>
      <c r="L9" s="2">
        <f t="shared" si="4"/>
        <v>11</v>
      </c>
      <c r="M9" s="2">
        <f t="shared" si="2"/>
        <v>5</v>
      </c>
    </row>
    <row r="10" spans="1:13" x14ac:dyDescent="0.3">
      <c r="A10" s="2">
        <v>1009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>
        <f t="shared" si="3"/>
        <v>12</v>
      </c>
      <c r="L10" s="2">
        <f t="shared" si="4"/>
        <v>10</v>
      </c>
      <c r="M10" s="2">
        <f t="shared" si="2"/>
        <v>5</v>
      </c>
    </row>
    <row r="11" spans="1:13" x14ac:dyDescent="0.3">
      <c r="A11" s="2">
        <v>1010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>
        <f t="shared" si="3"/>
        <v>11</v>
      </c>
      <c r="L11" s="2">
        <f t="shared" si="4"/>
        <v>9</v>
      </c>
      <c r="M11" s="2">
        <f t="shared" si="2"/>
        <v>5</v>
      </c>
    </row>
    <row r="12" spans="1:13" x14ac:dyDescent="0.3">
      <c r="A12" s="2">
        <v>1011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>
        <f t="shared" si="3"/>
        <v>10</v>
      </c>
      <c r="L12" s="2">
        <f t="shared" si="4"/>
        <v>8</v>
      </c>
      <c r="M12" s="2">
        <f t="shared" si="2"/>
        <v>5</v>
      </c>
    </row>
    <row r="13" spans="1:13" x14ac:dyDescent="0.3">
      <c r="A13" s="2">
        <v>1012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>
        <f t="shared" si="3"/>
        <v>9</v>
      </c>
      <c r="L13" s="2">
        <f t="shared" si="4"/>
        <v>8</v>
      </c>
      <c r="M13" s="2">
        <f t="shared" si="2"/>
        <v>4</v>
      </c>
    </row>
    <row r="14" spans="1:13" x14ac:dyDescent="0.3">
      <c r="A14" s="2">
        <v>1013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>
        <f t="shared" si="3"/>
        <v>8</v>
      </c>
      <c r="L14" s="2">
        <f t="shared" si="4"/>
        <v>8</v>
      </c>
      <c r="M14" s="2">
        <f t="shared" si="2"/>
        <v>4</v>
      </c>
    </row>
    <row r="15" spans="1:13" x14ac:dyDescent="0.3">
      <c r="A15" s="2">
        <v>1014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>
        <f t="shared" si="3"/>
        <v>7</v>
      </c>
      <c r="L15" s="2">
        <f t="shared" si="4"/>
        <v>7</v>
      </c>
      <c r="M15" s="2">
        <f t="shared" si="2"/>
        <v>3</v>
      </c>
    </row>
    <row r="16" spans="1:13" x14ac:dyDescent="0.3">
      <c r="A16" s="2">
        <v>1015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>
        <f t="shared" si="3"/>
        <v>6</v>
      </c>
      <c r="L16" s="2">
        <f t="shared" si="4"/>
        <v>6</v>
      </c>
      <c r="M16" s="2">
        <f t="shared" si="2"/>
        <v>3</v>
      </c>
    </row>
    <row r="17" spans="1:13" x14ac:dyDescent="0.3">
      <c r="A17" s="2">
        <v>1016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>
        <f t="shared" si="3"/>
        <v>5</v>
      </c>
      <c r="L17" s="2">
        <f t="shared" si="4"/>
        <v>5</v>
      </c>
      <c r="M17" s="2">
        <f t="shared" si="2"/>
        <v>2</v>
      </c>
    </row>
    <row r="18" spans="1:13" x14ac:dyDescent="0.3">
      <c r="A18" s="2">
        <v>1017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>
        <f t="shared" si="3"/>
        <v>4</v>
      </c>
      <c r="L18" s="2">
        <f t="shared" si="4"/>
        <v>4</v>
      </c>
      <c r="M18" s="2">
        <f t="shared" si="2"/>
        <v>2</v>
      </c>
    </row>
    <row r="19" spans="1:13" x14ac:dyDescent="0.3">
      <c r="A19" s="2">
        <v>1018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>
        <f t="shared" si="3"/>
        <v>3</v>
      </c>
      <c r="L19" s="2">
        <f t="shared" si="4"/>
        <v>3</v>
      </c>
      <c r="M19" s="2">
        <f t="shared" si="2"/>
        <v>1</v>
      </c>
    </row>
    <row r="20" spans="1:13" x14ac:dyDescent="0.3">
      <c r="A20" s="2">
        <v>1019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>
        <f t="shared" si="3"/>
        <v>2</v>
      </c>
      <c r="L20" s="2">
        <f t="shared" si="4"/>
        <v>2</v>
      </c>
      <c r="M20" s="2">
        <f t="shared" si="2"/>
        <v>1</v>
      </c>
    </row>
    <row r="21" spans="1:13" x14ac:dyDescent="0.3">
      <c r="A21" s="2">
        <v>1020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>
        <f t="shared" si="3"/>
        <v>1</v>
      </c>
      <c r="L21" s="2">
        <f t="shared" si="4"/>
        <v>1</v>
      </c>
      <c r="M21" s="2">
        <f t="shared" si="2"/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471B-FE2B-42FB-A9A2-371842866DD9}">
  <sheetPr>
    <tabColor rgb="FFFF0000"/>
  </sheetPr>
  <dimension ref="A1:L21"/>
  <sheetViews>
    <sheetView workbookViewId="0">
      <selection activeCell="N5" sqref="N5"/>
    </sheetView>
  </sheetViews>
  <sheetFormatPr defaultRowHeight="14.4" x14ac:dyDescent="0.3"/>
  <cols>
    <col min="8" max="9" width="10.33203125" bestFit="1" customWidth="1"/>
    <col min="10" max="10" width="19.44140625" bestFit="1" customWidth="1"/>
    <col min="11" max="11" width="11.109375" bestFit="1" customWidth="1"/>
    <col min="12" max="12" width="21.6640625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132</v>
      </c>
      <c r="L1" s="10" t="s">
        <v>133</v>
      </c>
    </row>
    <row r="2" spans="1:12" x14ac:dyDescent="0.3">
      <c r="A2" s="2">
        <v>1001</v>
      </c>
      <c r="B2" s="2" t="s">
        <v>11</v>
      </c>
      <c r="C2" s="2" t="s">
        <v>12</v>
      </c>
      <c r="D2" s="2">
        <v>36</v>
      </c>
      <c r="E2" s="2" t="s">
        <v>13</v>
      </c>
      <c r="F2" s="2" t="s">
        <v>14</v>
      </c>
      <c r="G2" s="2">
        <v>118444</v>
      </c>
      <c r="H2" s="4">
        <v>41670</v>
      </c>
      <c r="I2" s="4">
        <v>46015</v>
      </c>
      <c r="J2" s="2" t="s">
        <v>15</v>
      </c>
      <c r="K2" s="2">
        <f>_xlfn.DAYS(I2,H2)</f>
        <v>4345</v>
      </c>
      <c r="L2" s="2">
        <f>NETWORKDAYS(H2,I2,7)</f>
        <v>3104</v>
      </c>
    </row>
    <row r="3" spans="1:12" x14ac:dyDescent="0.3">
      <c r="A3" s="2">
        <v>1002</v>
      </c>
      <c r="B3" s="2" t="s">
        <v>17</v>
      </c>
      <c r="C3" s="2" t="s">
        <v>18</v>
      </c>
      <c r="D3" s="2">
        <v>29</v>
      </c>
      <c r="E3" s="2" t="s">
        <v>19</v>
      </c>
      <c r="F3" s="2" t="s">
        <v>20</v>
      </c>
      <c r="G3" s="2">
        <v>118135</v>
      </c>
      <c r="H3" s="4">
        <v>42794</v>
      </c>
      <c r="I3" s="4">
        <v>46324</v>
      </c>
      <c r="J3" s="2" t="s">
        <v>21</v>
      </c>
      <c r="K3" s="2">
        <f t="shared" ref="K3:K21" si="0">_xlfn.DAYS(I3,H3)</f>
        <v>3530</v>
      </c>
      <c r="L3" s="2">
        <f t="shared" ref="L3:L21" si="1">NETWORKDAYS(H3,I3,7)</f>
        <v>2523</v>
      </c>
    </row>
    <row r="4" spans="1:12" x14ac:dyDescent="0.3">
      <c r="A4" s="2">
        <v>1003</v>
      </c>
      <c r="B4" s="2" t="s">
        <v>23</v>
      </c>
      <c r="C4" s="2" t="s">
        <v>24</v>
      </c>
      <c r="D4" s="2">
        <v>44</v>
      </c>
      <c r="E4" s="2" t="s">
        <v>13</v>
      </c>
      <c r="F4" s="2" t="s">
        <v>25</v>
      </c>
      <c r="G4" s="2">
        <v>147247</v>
      </c>
      <c r="H4" s="4">
        <v>43555</v>
      </c>
      <c r="I4" s="4">
        <v>46752</v>
      </c>
      <c r="J4" s="2" t="s">
        <v>26</v>
      </c>
      <c r="K4" s="2">
        <f t="shared" si="0"/>
        <v>3197</v>
      </c>
      <c r="L4" s="2">
        <f t="shared" si="1"/>
        <v>2285</v>
      </c>
    </row>
    <row r="5" spans="1:12" x14ac:dyDescent="0.3">
      <c r="A5" s="2">
        <v>1004</v>
      </c>
      <c r="B5" s="2" t="s">
        <v>28</v>
      </c>
      <c r="C5" s="2" t="s">
        <v>29</v>
      </c>
      <c r="D5" s="2">
        <v>55</v>
      </c>
      <c r="E5" s="2" t="s">
        <v>19</v>
      </c>
      <c r="F5" s="2" t="s">
        <v>30</v>
      </c>
      <c r="G5" s="2">
        <v>72739</v>
      </c>
      <c r="H5" s="4">
        <v>42124</v>
      </c>
      <c r="I5" s="4">
        <v>47118</v>
      </c>
      <c r="J5" s="2" t="s">
        <v>31</v>
      </c>
      <c r="K5" s="2">
        <f t="shared" si="0"/>
        <v>4994</v>
      </c>
      <c r="L5" s="2">
        <f t="shared" si="1"/>
        <v>3567</v>
      </c>
    </row>
    <row r="6" spans="1:12" x14ac:dyDescent="0.3">
      <c r="A6" s="2">
        <v>1005</v>
      </c>
      <c r="B6" s="2" t="s">
        <v>33</v>
      </c>
      <c r="C6" s="2" t="s">
        <v>34</v>
      </c>
      <c r="D6" s="2">
        <v>36</v>
      </c>
      <c r="E6" s="2" t="s">
        <v>13</v>
      </c>
      <c r="F6" s="2" t="s">
        <v>35</v>
      </c>
      <c r="G6" s="2">
        <v>64996</v>
      </c>
      <c r="H6" s="4">
        <v>41060</v>
      </c>
      <c r="I6" s="4">
        <v>47483</v>
      </c>
      <c r="J6" s="2" t="s">
        <v>36</v>
      </c>
      <c r="K6" s="2">
        <f t="shared" si="0"/>
        <v>6423</v>
      </c>
      <c r="L6" s="2">
        <f t="shared" si="1"/>
        <v>4588</v>
      </c>
    </row>
    <row r="7" spans="1:12" x14ac:dyDescent="0.3">
      <c r="A7" s="2">
        <v>1006</v>
      </c>
      <c r="B7" s="2" t="s">
        <v>38</v>
      </c>
      <c r="C7" s="2" t="s">
        <v>39</v>
      </c>
      <c r="D7" s="2">
        <v>57</v>
      </c>
      <c r="E7" s="2" t="s">
        <v>19</v>
      </c>
      <c r="F7" s="2" t="s">
        <v>40</v>
      </c>
      <c r="G7" s="2">
        <v>94444</v>
      </c>
      <c r="H7" s="4">
        <v>42185</v>
      </c>
      <c r="I7" s="4">
        <v>47848</v>
      </c>
      <c r="J7" s="2" t="s">
        <v>41</v>
      </c>
      <c r="K7" s="2">
        <f t="shared" si="0"/>
        <v>5663</v>
      </c>
      <c r="L7" s="2">
        <f t="shared" si="1"/>
        <v>4046</v>
      </c>
    </row>
    <row r="8" spans="1:12" x14ac:dyDescent="0.3">
      <c r="A8" s="2">
        <v>1007</v>
      </c>
      <c r="B8" s="2" t="s">
        <v>43</v>
      </c>
      <c r="C8" s="2" t="s">
        <v>44</v>
      </c>
      <c r="D8" s="2">
        <v>39</v>
      </c>
      <c r="E8" s="2" t="s">
        <v>13</v>
      </c>
      <c r="F8" s="2" t="s">
        <v>45</v>
      </c>
      <c r="G8" s="2">
        <v>77997</v>
      </c>
      <c r="H8" s="4">
        <v>40390</v>
      </c>
      <c r="I8" s="4">
        <v>48213</v>
      </c>
      <c r="J8" s="2" t="s">
        <v>46</v>
      </c>
      <c r="K8" s="2">
        <f t="shared" si="0"/>
        <v>7823</v>
      </c>
      <c r="L8" s="2">
        <f t="shared" si="1"/>
        <v>5588</v>
      </c>
    </row>
    <row r="9" spans="1:12" x14ac:dyDescent="0.3">
      <c r="A9" s="2">
        <v>1008</v>
      </c>
      <c r="B9" s="2" t="s">
        <v>48</v>
      </c>
      <c r="C9" s="2" t="s">
        <v>49</v>
      </c>
      <c r="D9" s="2">
        <v>30</v>
      </c>
      <c r="E9" s="2" t="s">
        <v>19</v>
      </c>
      <c r="F9" s="2" t="s">
        <v>50</v>
      </c>
      <c r="G9" s="2">
        <v>111037</v>
      </c>
      <c r="H9" s="4">
        <v>38230</v>
      </c>
      <c r="I9" s="4">
        <v>48579</v>
      </c>
      <c r="J9" s="2" t="s">
        <v>51</v>
      </c>
      <c r="K9" s="2">
        <f t="shared" si="0"/>
        <v>10349</v>
      </c>
      <c r="L9" s="2">
        <f t="shared" si="1"/>
        <v>7394</v>
      </c>
    </row>
    <row r="10" spans="1:12" x14ac:dyDescent="0.3">
      <c r="A10" s="2">
        <v>1009</v>
      </c>
      <c r="B10" s="2" t="s">
        <v>53</v>
      </c>
      <c r="C10" s="2" t="s">
        <v>54</v>
      </c>
      <c r="D10" s="2">
        <v>25</v>
      </c>
      <c r="E10" s="2" t="s">
        <v>13</v>
      </c>
      <c r="F10" s="2" t="s">
        <v>55</v>
      </c>
      <c r="G10" s="2">
        <v>82548</v>
      </c>
      <c r="H10" s="4">
        <v>41547</v>
      </c>
      <c r="I10" s="4">
        <v>48944</v>
      </c>
      <c r="J10" s="2" t="s">
        <v>56</v>
      </c>
      <c r="K10" s="2">
        <f t="shared" si="0"/>
        <v>7397</v>
      </c>
      <c r="L10" s="2">
        <f t="shared" si="1"/>
        <v>5285</v>
      </c>
    </row>
    <row r="11" spans="1:12" x14ac:dyDescent="0.3">
      <c r="A11" s="2">
        <v>1010</v>
      </c>
      <c r="B11" s="2" t="s">
        <v>58</v>
      </c>
      <c r="C11" s="2" t="s">
        <v>59</v>
      </c>
      <c r="D11" s="2">
        <v>30</v>
      </c>
      <c r="E11" s="2" t="s">
        <v>19</v>
      </c>
      <c r="F11" s="2" t="s">
        <v>60</v>
      </c>
      <c r="G11" s="2">
        <v>74486</v>
      </c>
      <c r="H11" s="4">
        <v>40847</v>
      </c>
      <c r="I11" s="4">
        <v>49309</v>
      </c>
      <c r="J11" s="2" t="s">
        <v>61</v>
      </c>
      <c r="K11" s="2">
        <f t="shared" si="0"/>
        <v>8462</v>
      </c>
      <c r="L11" s="2">
        <f t="shared" si="1"/>
        <v>6045</v>
      </c>
    </row>
    <row r="12" spans="1:12" x14ac:dyDescent="0.3">
      <c r="A12" s="2">
        <v>1011</v>
      </c>
      <c r="B12" s="2" t="s">
        <v>63</v>
      </c>
      <c r="C12" s="2" t="s">
        <v>64</v>
      </c>
      <c r="D12" s="2">
        <v>22</v>
      </c>
      <c r="E12" s="2" t="s">
        <v>13</v>
      </c>
      <c r="F12" s="2" t="s">
        <v>65</v>
      </c>
      <c r="G12" s="2">
        <v>63828</v>
      </c>
      <c r="H12" s="4">
        <v>43434</v>
      </c>
      <c r="I12" s="4">
        <v>49674</v>
      </c>
      <c r="J12" s="2" t="s">
        <v>66</v>
      </c>
      <c r="K12" s="2">
        <f t="shared" si="0"/>
        <v>6240</v>
      </c>
      <c r="L12" s="2">
        <f t="shared" si="1"/>
        <v>4457</v>
      </c>
    </row>
    <row r="13" spans="1:12" x14ac:dyDescent="0.3">
      <c r="A13" s="2">
        <v>1012</v>
      </c>
      <c r="B13" s="2" t="s">
        <v>68</v>
      </c>
      <c r="C13" s="2" t="s">
        <v>69</v>
      </c>
      <c r="D13" s="2">
        <v>48</v>
      </c>
      <c r="E13" s="2" t="s">
        <v>19</v>
      </c>
      <c r="F13" s="2" t="s">
        <v>70</v>
      </c>
      <c r="G13" s="2">
        <v>63874</v>
      </c>
      <c r="H13" s="4">
        <v>39813</v>
      </c>
      <c r="I13" s="4">
        <v>50040</v>
      </c>
      <c r="J13" s="2" t="s">
        <v>71</v>
      </c>
      <c r="K13" s="2">
        <f t="shared" si="0"/>
        <v>10227</v>
      </c>
      <c r="L13" s="2">
        <f t="shared" si="1"/>
        <v>7306</v>
      </c>
    </row>
    <row r="14" spans="1:12" x14ac:dyDescent="0.3">
      <c r="A14" s="2">
        <v>1013</v>
      </c>
      <c r="B14" s="2" t="s">
        <v>73</v>
      </c>
      <c r="C14" s="2" t="s">
        <v>74</v>
      </c>
      <c r="D14" s="2">
        <v>33</v>
      </c>
      <c r="E14" s="2" t="s">
        <v>13</v>
      </c>
      <c r="F14" s="2" t="s">
        <v>75</v>
      </c>
      <c r="G14" s="2">
        <v>86077</v>
      </c>
      <c r="H14" s="4">
        <v>43861</v>
      </c>
      <c r="I14" s="4">
        <v>50405</v>
      </c>
      <c r="J14" s="2" t="s">
        <v>76</v>
      </c>
      <c r="K14" s="2">
        <f t="shared" si="0"/>
        <v>6544</v>
      </c>
      <c r="L14" s="2">
        <f t="shared" si="1"/>
        <v>4675</v>
      </c>
    </row>
    <row r="15" spans="1:12" x14ac:dyDescent="0.3">
      <c r="A15" s="2">
        <v>1014</v>
      </c>
      <c r="B15" s="2" t="s">
        <v>78</v>
      </c>
      <c r="C15" s="2" t="s">
        <v>79</v>
      </c>
      <c r="D15" s="2">
        <v>58</v>
      </c>
      <c r="E15" s="2" t="s">
        <v>19</v>
      </c>
      <c r="F15" s="2" t="s">
        <v>80</v>
      </c>
      <c r="G15" s="2">
        <v>121195</v>
      </c>
      <c r="H15" s="4">
        <v>42429</v>
      </c>
      <c r="I15" s="4">
        <v>50770</v>
      </c>
      <c r="J15" s="2" t="s">
        <v>81</v>
      </c>
      <c r="K15" s="2">
        <f t="shared" si="0"/>
        <v>8341</v>
      </c>
      <c r="L15" s="2">
        <f t="shared" si="1"/>
        <v>5960</v>
      </c>
    </row>
    <row r="16" spans="1:12" x14ac:dyDescent="0.3">
      <c r="A16" s="2">
        <v>1015</v>
      </c>
      <c r="B16" s="2" t="s">
        <v>83</v>
      </c>
      <c r="C16" s="2" t="s">
        <v>84</v>
      </c>
      <c r="D16" s="2">
        <v>50</v>
      </c>
      <c r="E16" s="2" t="s">
        <v>13</v>
      </c>
      <c r="F16" s="2" t="s">
        <v>85</v>
      </c>
      <c r="G16" s="2">
        <v>130124</v>
      </c>
      <c r="H16" s="4">
        <v>37711</v>
      </c>
      <c r="I16" s="4">
        <v>51135</v>
      </c>
      <c r="J16" s="2" t="s">
        <v>86</v>
      </c>
      <c r="K16" s="2">
        <f t="shared" si="0"/>
        <v>13424</v>
      </c>
      <c r="L16" s="2">
        <f t="shared" si="1"/>
        <v>9590</v>
      </c>
    </row>
    <row r="17" spans="1:12" x14ac:dyDescent="0.3">
      <c r="A17" s="2">
        <v>1016</v>
      </c>
      <c r="B17" s="2" t="s">
        <v>88</v>
      </c>
      <c r="C17" s="2" t="s">
        <v>89</v>
      </c>
      <c r="D17" s="2">
        <v>51</v>
      </c>
      <c r="E17" s="2" t="s">
        <v>19</v>
      </c>
      <c r="F17" s="2" t="s">
        <v>90</v>
      </c>
      <c r="G17" s="2">
        <v>73455</v>
      </c>
      <c r="H17" s="4">
        <v>38472</v>
      </c>
      <c r="I17" s="4">
        <v>51501</v>
      </c>
      <c r="J17" s="2" t="s">
        <v>91</v>
      </c>
      <c r="K17" s="2">
        <f t="shared" si="0"/>
        <v>13029</v>
      </c>
      <c r="L17" s="2">
        <f t="shared" si="1"/>
        <v>9306</v>
      </c>
    </row>
    <row r="18" spans="1:12" x14ac:dyDescent="0.3">
      <c r="A18" s="2">
        <v>1017</v>
      </c>
      <c r="B18" s="2" t="s">
        <v>93</v>
      </c>
      <c r="C18" s="2" t="s">
        <v>94</v>
      </c>
      <c r="D18" s="2">
        <v>38</v>
      </c>
      <c r="E18" s="2" t="s">
        <v>13</v>
      </c>
      <c r="F18" s="2" t="s">
        <v>95</v>
      </c>
      <c r="G18" s="2">
        <v>129548</v>
      </c>
      <c r="H18" s="4">
        <v>38868</v>
      </c>
      <c r="I18" s="4">
        <v>51866</v>
      </c>
      <c r="J18" s="2" t="s">
        <v>96</v>
      </c>
      <c r="K18" s="2">
        <f t="shared" si="0"/>
        <v>12998</v>
      </c>
      <c r="L18" s="2">
        <f t="shared" si="1"/>
        <v>9285</v>
      </c>
    </row>
    <row r="19" spans="1:12" x14ac:dyDescent="0.3">
      <c r="A19" s="2">
        <v>1018</v>
      </c>
      <c r="B19" s="2" t="s">
        <v>98</v>
      </c>
      <c r="C19" s="2" t="s">
        <v>99</v>
      </c>
      <c r="D19" s="2">
        <v>27</v>
      </c>
      <c r="E19" s="2" t="s">
        <v>19</v>
      </c>
      <c r="F19" s="2" t="s">
        <v>100</v>
      </c>
      <c r="G19" s="2">
        <v>103021</v>
      </c>
      <c r="H19" s="4">
        <v>42551</v>
      </c>
      <c r="I19" s="4">
        <v>52231</v>
      </c>
      <c r="J19" s="2" t="s">
        <v>101</v>
      </c>
      <c r="K19" s="2">
        <f t="shared" si="0"/>
        <v>9680</v>
      </c>
      <c r="L19" s="2">
        <f t="shared" si="1"/>
        <v>6915</v>
      </c>
    </row>
    <row r="20" spans="1:12" x14ac:dyDescent="0.3">
      <c r="A20" s="2">
        <v>1019</v>
      </c>
      <c r="B20" s="2" t="s">
        <v>103</v>
      </c>
      <c r="C20" s="2" t="s">
        <v>104</v>
      </c>
      <c r="D20" s="2">
        <v>35</v>
      </c>
      <c r="E20" s="2" t="s">
        <v>13</v>
      </c>
      <c r="F20" s="2" t="s">
        <v>105</v>
      </c>
      <c r="G20" s="2">
        <v>148682</v>
      </c>
      <c r="H20" s="4">
        <v>37103</v>
      </c>
      <c r="I20" s="4">
        <v>52596</v>
      </c>
      <c r="J20" s="2" t="s">
        <v>106</v>
      </c>
      <c r="K20" s="2">
        <f t="shared" si="0"/>
        <v>15493</v>
      </c>
      <c r="L20" s="2">
        <f t="shared" si="1"/>
        <v>11068</v>
      </c>
    </row>
    <row r="21" spans="1:12" x14ac:dyDescent="0.3">
      <c r="A21" s="2">
        <v>1020</v>
      </c>
      <c r="B21" s="2" t="s">
        <v>108</v>
      </c>
      <c r="C21" s="2" t="s">
        <v>109</v>
      </c>
      <c r="D21" s="2">
        <v>49</v>
      </c>
      <c r="E21" s="2" t="s">
        <v>19</v>
      </c>
      <c r="F21" s="2" t="s">
        <v>110</v>
      </c>
      <c r="G21" s="2">
        <v>74126</v>
      </c>
      <c r="H21" s="4">
        <v>40056</v>
      </c>
      <c r="I21" s="4">
        <v>52962</v>
      </c>
      <c r="J21" s="2" t="s">
        <v>111</v>
      </c>
      <c r="K21" s="2">
        <f t="shared" si="0"/>
        <v>12906</v>
      </c>
      <c r="L21" s="2">
        <f t="shared" si="1"/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MAX_MIN</vt:lpstr>
      <vt:lpstr>IF_IFS</vt:lpstr>
      <vt:lpstr>LEN</vt:lpstr>
      <vt:lpstr>LEFT_RIGHT</vt:lpstr>
      <vt:lpstr>TEXT</vt:lpstr>
      <vt:lpstr>TRIM</vt:lpstr>
      <vt:lpstr>CONCATENATE</vt:lpstr>
      <vt:lpstr>SUM</vt:lpstr>
      <vt:lpstr>SUBSTITUTE</vt:lpstr>
      <vt:lpstr>COUNT</vt:lpstr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SANDIP KUNDU</cp:lastModifiedBy>
  <dcterms:created xsi:type="dcterms:W3CDTF">2024-09-06T04:54:50Z</dcterms:created>
  <dcterms:modified xsi:type="dcterms:W3CDTF">2024-11-22T18:58:01Z</dcterms:modified>
</cp:coreProperties>
</file>