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andi\Desktop\dokumenti\RTK\LAMPA\LAMPA V3.5\"/>
    </mc:Choice>
  </mc:AlternateContent>
  <xr:revisionPtr revIDLastSave="0" documentId="13_ncr:1_{1C1ECF02-3423-49AF-A140-548509A37FB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BOM_LAMPA V3.5_2023-11-2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5" i="1" l="1"/>
  <c r="M30" i="1"/>
  <c r="M36" i="1"/>
  <c r="K15" i="1"/>
  <c r="K30" i="1"/>
  <c r="K36" i="1"/>
  <c r="K40" i="1"/>
  <c r="J38" i="1"/>
  <c r="M38" i="1" s="1"/>
  <c r="J29" i="1"/>
  <c r="M29" i="1" s="1"/>
  <c r="J9" i="1"/>
  <c r="M9" i="1" s="1"/>
  <c r="J10" i="1"/>
  <c r="J11" i="1"/>
  <c r="J12" i="1"/>
  <c r="J13" i="1"/>
  <c r="J14" i="1"/>
  <c r="J16" i="1"/>
  <c r="J17" i="1"/>
  <c r="J18" i="1"/>
  <c r="J19" i="1"/>
  <c r="J20" i="1"/>
  <c r="J21" i="1"/>
  <c r="J22" i="1"/>
  <c r="J24" i="1"/>
  <c r="J25" i="1"/>
  <c r="J26" i="1"/>
  <c r="J27" i="1"/>
  <c r="J28" i="1"/>
  <c r="J31" i="1"/>
  <c r="J32" i="1"/>
  <c r="J33" i="1"/>
  <c r="J34" i="1"/>
  <c r="J35" i="1"/>
  <c r="J37" i="1"/>
  <c r="J39" i="1"/>
  <c r="J2" i="1"/>
  <c r="J3" i="1"/>
  <c r="J4" i="1"/>
  <c r="J6" i="1"/>
  <c r="J7" i="1"/>
  <c r="J8" i="1"/>
  <c r="J5" i="1"/>
  <c r="K38" i="1" l="1"/>
  <c r="K29" i="1"/>
  <c r="K9" i="1"/>
  <c r="K5" i="1"/>
  <c r="M5" i="1"/>
  <c r="K8" i="1"/>
  <c r="M8" i="1"/>
  <c r="K7" i="1"/>
  <c r="M7" i="1"/>
  <c r="K6" i="1"/>
  <c r="M6" i="1"/>
  <c r="K4" i="1"/>
  <c r="M4" i="1"/>
  <c r="K3" i="1"/>
  <c r="M3" i="1"/>
  <c r="K2" i="1"/>
  <c r="M2" i="1"/>
  <c r="K39" i="1"/>
  <c r="M39" i="1"/>
  <c r="K37" i="1"/>
  <c r="M37" i="1"/>
  <c r="K35" i="1"/>
  <c r="M35" i="1"/>
  <c r="K34" i="1"/>
  <c r="M34" i="1"/>
  <c r="K33" i="1"/>
  <c r="M33" i="1"/>
  <c r="K32" i="1"/>
  <c r="M32" i="1"/>
  <c r="K31" i="1"/>
  <c r="M31" i="1"/>
  <c r="K28" i="1"/>
  <c r="M28" i="1"/>
  <c r="K27" i="1"/>
  <c r="M27" i="1"/>
  <c r="K26" i="1"/>
  <c r="M26" i="1"/>
  <c r="K25" i="1"/>
  <c r="M25" i="1"/>
  <c r="K24" i="1"/>
  <c r="M24" i="1"/>
  <c r="K22" i="1"/>
  <c r="M22" i="1"/>
  <c r="K21" i="1"/>
  <c r="M21" i="1"/>
  <c r="K20" i="1"/>
  <c r="M20" i="1"/>
  <c r="K19" i="1"/>
  <c r="M19" i="1"/>
  <c r="K18" i="1"/>
  <c r="M18" i="1"/>
  <c r="K17" i="1"/>
  <c r="M17" i="1"/>
  <c r="K16" i="1"/>
  <c r="M16" i="1"/>
  <c r="K14" i="1"/>
  <c r="M14" i="1"/>
  <c r="K13" i="1"/>
  <c r="M13" i="1"/>
  <c r="K12" i="1"/>
  <c r="M12" i="1"/>
  <c r="K11" i="1"/>
  <c r="M11" i="1"/>
  <c r="K10" i="1"/>
  <c r="M10" i="1"/>
  <c r="M42" i="1" l="1"/>
  <c r="K42" i="1"/>
</calcChain>
</file>

<file path=xl/sharedStrings.xml><?xml version="1.0" encoding="utf-8"?>
<sst xmlns="http://schemas.openxmlformats.org/spreadsheetml/2006/main" count="357" uniqueCount="246">
  <si>
    <t>Nr.</t>
  </si>
  <si>
    <t>Nosaukums</t>
  </si>
  <si>
    <t>Apzīmējumi</t>
  </si>
  <si>
    <t>Korpuss</t>
  </si>
  <si>
    <t>Ražotāja Nr.</t>
  </si>
  <si>
    <t>Ražotājs</t>
  </si>
  <si>
    <t>Piegādātājs</t>
  </si>
  <si>
    <t>Piegādātāja Nr.</t>
  </si>
  <si>
    <t>Daudzums uz PCB (gab.)</t>
  </si>
  <si>
    <t>Cena gabalā EUR</t>
  </si>
  <si>
    <t>Piegādātais daudz. (gab.)</t>
  </si>
  <si>
    <t>Kopējās izmaksas EUR</t>
  </si>
  <si>
    <t>Saites uz produktu interneta adresēm</t>
  </si>
  <si>
    <t>Pārveidošanas koef.</t>
  </si>
  <si>
    <t>Cena gabalā USD</t>
  </si>
  <si>
    <t>22uF</t>
  </si>
  <si>
    <t>C1,C2</t>
  </si>
  <si>
    <t>C1206</t>
  </si>
  <si>
    <t>CL31A226KOHNNNE</t>
  </si>
  <si>
    <t>SAMSUNG</t>
  </si>
  <si>
    <t>LCSC</t>
  </si>
  <si>
    <t>C90146</t>
  </si>
  <si>
    <t>https://www.lcsc.com/product-detail/Multilayer-Ceramic-Capacitors-MLCC-SMD-SMT_Samsung-Electro-Mechanics-CL31A226KOHNNNE_C90146.html</t>
  </si>
  <si>
    <t>220nF</t>
  </si>
  <si>
    <t>C3</t>
  </si>
  <si>
    <t>C0603</t>
  </si>
  <si>
    <t>TCC0603X5R224M250CT</t>
  </si>
  <si>
    <t>CCTC</t>
  </si>
  <si>
    <t>C713508</t>
  </si>
  <si>
    <t>https://lcsc.com/eda_search?q=C713508&amp;%26type=1&amp;ref=editor</t>
  </si>
  <si>
    <t>100nF</t>
  </si>
  <si>
    <t>C4,C5,C12</t>
  </si>
  <si>
    <t>CC0603KRX7R7BB104</t>
  </si>
  <si>
    <t>YAGEO</t>
  </si>
  <si>
    <t>C108079</t>
  </si>
  <si>
    <t>https://lcsc.com/eda_search?q=C108079&amp;%26type=1&amp;ref=editor</t>
  </si>
  <si>
    <t>10uF</t>
  </si>
  <si>
    <t>C6,C7,C10</t>
  </si>
  <si>
    <t>CAP-SMD_BD5.0-L5.3-W5.3-FD</t>
  </si>
  <si>
    <t>VS1E100MC054000CE0</t>
  </si>
  <si>
    <t>HUAWEI</t>
  </si>
  <si>
    <t>C271397</t>
  </si>
  <si>
    <t>https://lcsc.com/eda_search?q=C271397&amp;%26type=1&amp;ref=editor</t>
  </si>
  <si>
    <t>4.7uF</t>
  </si>
  <si>
    <t>C8,C11</t>
  </si>
  <si>
    <t>TCC1206X5R475K250HT</t>
  </si>
  <si>
    <t>C282809</t>
  </si>
  <si>
    <t>https://lcsc.com/eda_search?q=C282809&amp;%26type=1&amp;ref=editor</t>
  </si>
  <si>
    <t>470nF</t>
  </si>
  <si>
    <t>C9</t>
  </si>
  <si>
    <t>CC1206KRX7R8BB474</t>
  </si>
  <si>
    <t>C527350</t>
  </si>
  <si>
    <t>https://lcsc.com/eda_search?q=C527350&amp;%26type=1&amp;ref=editor</t>
  </si>
  <si>
    <t>SSB43L</t>
  </si>
  <si>
    <t>D1,D2,D3</t>
  </si>
  <si>
    <t>DO-214AA</t>
  </si>
  <si>
    <t>SSB43L-E3/52T</t>
  </si>
  <si>
    <t>Vishay Intertech</t>
  </si>
  <si>
    <t>C222519</t>
  </si>
  <si>
    <t>https://www.lcsc.com/product-detail/Schottky-Barrier-Diodes-SBD_Vishay-Intertech-SSB43L-E3-52T_C222519.html</t>
  </si>
  <si>
    <t>82uH</t>
  </si>
  <si>
    <t>L1</t>
  </si>
  <si>
    <t>1360L</t>
  </si>
  <si>
    <t>SMS1360-820MT</t>
  </si>
  <si>
    <t>LanTu Micro</t>
  </si>
  <si>
    <t>C5127454</t>
  </si>
  <si>
    <t>https://www.lcsc.com/product-detail/Power-Inductors_LanTu-Micro-SMS1360-820MT_C5127454.html</t>
  </si>
  <si>
    <t>22uH</t>
  </si>
  <si>
    <t>L2</t>
  </si>
  <si>
    <t>IND-707050</t>
  </si>
  <si>
    <t>SMMS0650-220M</t>
  </si>
  <si>
    <t>SXN</t>
  </si>
  <si>
    <t>C149586</t>
  </si>
  <si>
    <t>https://www.lcsc.com/product-detail/Power-Inductors_SXN-Shun-Xiang-Nuo-Elec-SMMS0650-220M_C149586.html</t>
  </si>
  <si>
    <t>Green(0603)</t>
  </si>
  <si>
    <t>LEDG</t>
  </si>
  <si>
    <t>LED-0603</t>
  </si>
  <si>
    <t>TJ-S1608SW6TGLC2G-A5</t>
  </si>
  <si>
    <t>TOGIALED</t>
  </si>
  <si>
    <t>C192316</t>
  </si>
  <si>
    <t>https://www.lcsc.com/product-detail/Light-Emitting-Diodes-LED_TOGIALED-TJ-S1608SW6TGLC2G-A5_C192316.html</t>
  </si>
  <si>
    <t>Red(0603)</t>
  </si>
  <si>
    <t>LEDR</t>
  </si>
  <si>
    <t>KT-0603R</t>
  </si>
  <si>
    <t>C2286</t>
  </si>
  <si>
    <t>https://www.lcsc.com/product-detail/Light-Emitting-Diodes-LED_Hubei-KENTO-Elec-KT-0603R_C2286.html</t>
  </si>
  <si>
    <t>FS8205</t>
  </si>
  <si>
    <t>Q1</t>
  </si>
  <si>
    <t>SOT-23-6</t>
  </si>
  <si>
    <t>FORTUNE</t>
  </si>
  <si>
    <t>C32254</t>
  </si>
  <si>
    <t>https://www.lcsc.com/product-detail/MOSFETs_Fortune-Semicon-FS8205_C32254.html</t>
  </si>
  <si>
    <t>SL4435A</t>
  </si>
  <si>
    <t>Q2</t>
  </si>
  <si>
    <t>SOP-8</t>
  </si>
  <si>
    <t>Slkor</t>
  </si>
  <si>
    <t>C5186042</t>
  </si>
  <si>
    <t>https://lcsc.com/eda_search?q=C5186042&amp;%26type=1&amp;ref=editor</t>
  </si>
  <si>
    <t>STN1NF20</t>
  </si>
  <si>
    <t>Q3</t>
  </si>
  <si>
    <t>SOT-223-3</t>
  </si>
  <si>
    <t>STMICROELECTRONICS</t>
  </si>
  <si>
    <t>Farnell</t>
  </si>
  <si>
    <t>https://lv.farnell.com/stmicroelectronics/stn1nf20/mosfet-n-ch-200v-1a-sot-223/dp/2807207?st=STN1NF20</t>
  </si>
  <si>
    <t>ZPT054C</t>
  </si>
  <si>
    <t>Q4</t>
  </si>
  <si>
    <t>LED-TH_BD5.9-RD_DY-PT334-6B</t>
  </si>
  <si>
    <t>Chau Light</t>
  </si>
  <si>
    <t>C575324</t>
  </si>
  <si>
    <t>https://lcsc.com/eda_search?q=C575324&amp;%26type=1&amp;ref=editor</t>
  </si>
  <si>
    <t>120Ω</t>
  </si>
  <si>
    <t>R1</t>
  </si>
  <si>
    <t>R0603</t>
  </si>
  <si>
    <t>AR03BTCX1200</t>
  </si>
  <si>
    <t>Viking</t>
  </si>
  <si>
    <t>C2828631</t>
  </si>
  <si>
    <t>https://lcsc.com/eda_search?q=C2828631&amp;%26type=1&amp;ref=editor</t>
  </si>
  <si>
    <t>110kΩ</t>
  </si>
  <si>
    <t>R2</t>
  </si>
  <si>
    <t>0603WAF1103T5E</t>
  </si>
  <si>
    <t>UNI-ROYAL</t>
  </si>
  <si>
    <t>C25805</t>
  </si>
  <si>
    <t>https://lcsc.com/eda_search?q=C25805&amp;%26type=1&amp;ref=editor</t>
  </si>
  <si>
    <t>15kΩ</t>
  </si>
  <si>
    <t>R3</t>
  </si>
  <si>
    <t>0603WAF1502T5E</t>
  </si>
  <si>
    <t>C22809</t>
  </si>
  <si>
    <t>https://lcsc.com/eda_search?q=C22809&amp;%26type=1&amp;ref=editor</t>
  </si>
  <si>
    <t>12mΩ</t>
  </si>
  <si>
    <t>R4</t>
  </si>
  <si>
    <t>R2512</t>
  </si>
  <si>
    <t>MA251220FR012FZ</t>
  </si>
  <si>
    <t>EVER OHMS</t>
  </si>
  <si>
    <t>C252665</t>
  </si>
  <si>
    <t>https://lcsc.com/eda_search?q=C252665&amp;%26type=1&amp;ref=editor</t>
  </si>
  <si>
    <t>1kΩ</t>
  </si>
  <si>
    <t>0603WAF1001T5E</t>
  </si>
  <si>
    <t>C21190</t>
  </si>
  <si>
    <t>https://www.lcsc.com/product-detail/Chip-Resistor-Surface-Mount_UNI-ROYAL-Uniroyal-Elec-0603WAF1001T5E_C21190.html</t>
  </si>
  <si>
    <t>100Ω</t>
  </si>
  <si>
    <t>R6</t>
  </si>
  <si>
    <t>AR03BTDX1000</t>
  </si>
  <si>
    <t>C319952</t>
  </si>
  <si>
    <t>https://lcsc.com/eda_search?q= 0.018600 &amp;%26type=1&amp;ref=editor</t>
  </si>
  <si>
    <t>2kΩ</t>
  </si>
  <si>
    <t>R8</t>
  </si>
  <si>
    <t>RT0603CRE072KL</t>
  </si>
  <si>
    <t>C705921</t>
  </si>
  <si>
    <t>https://lcsc.com/eda_search?q=C705921&amp;%26type=1&amp;ref=editor</t>
  </si>
  <si>
    <t>33kΩ</t>
  </si>
  <si>
    <t>R9</t>
  </si>
  <si>
    <t>0603WAD3302T5E</t>
  </si>
  <si>
    <t>C407593</t>
  </si>
  <si>
    <t>https://lcsc.com/eda_search?q= 0.004100 &amp;%26type=1&amp;ref=editor</t>
  </si>
  <si>
    <t>180kΩ</t>
  </si>
  <si>
    <t>R10</t>
  </si>
  <si>
    <t>RT0603BRE07180KL</t>
  </si>
  <si>
    <t>C136958</t>
  </si>
  <si>
    <t>https://lcsc.com/eda_search?q= 0.024700 &amp;%26type=1&amp;ref=editor</t>
  </si>
  <si>
    <t>10kΩ</t>
  </si>
  <si>
    <t>R11,R12,R15,R16</t>
  </si>
  <si>
    <t>ERJ3GEYJ103V</t>
  </si>
  <si>
    <t>PANASONIC</t>
  </si>
  <si>
    <t>C169849</t>
  </si>
  <si>
    <t>https://lcsc.com/eda_search?q=C169849&amp;%26type=1&amp;ref=editor</t>
  </si>
  <si>
    <t>10.5Ω</t>
  </si>
  <si>
    <t>R13,R14</t>
  </si>
  <si>
    <t>25121WF105JT4E</t>
  </si>
  <si>
    <t>C421660</t>
  </si>
  <si>
    <t>https://lcsc.com/eda_search?q=C421660&amp;%26type=1&amp;ref=editor</t>
  </si>
  <si>
    <t>62kΩ</t>
  </si>
  <si>
    <t>R17</t>
  </si>
  <si>
    <t>0603WAF6202T5E</t>
  </si>
  <si>
    <t>C23221</t>
  </si>
  <si>
    <t>https://lcsc.com/eda_search?q=C23221&amp;%26type=1&amp;ref=editor</t>
  </si>
  <si>
    <t>SWITCH TACT 6X6</t>
  </si>
  <si>
    <t>SB1</t>
  </si>
  <si>
    <t>2-1825910-7...</t>
  </si>
  <si>
    <t>ALCOSWITCH - TE CONNECTIVITY</t>
  </si>
  <si>
    <t>https://lv.farnell.com/alcoswitch-te-connectivity/2-1825910-7/tactile-switch-0-05a-24vdc-tht/dp/3406901</t>
  </si>
  <si>
    <t>SS-12D10L3</t>
  </si>
  <si>
    <t>SW1</t>
  </si>
  <si>
    <t>SW-TH_SS-12D10L3</t>
  </si>
  <si>
    <t>XKB Connectivity</t>
  </si>
  <si>
    <t>C319013</t>
  </si>
  <si>
    <t>https://lcsc.com/eda_search?q= 0.253900&amp;%26type=1&amp;ref=editor</t>
  </si>
  <si>
    <t>CN3791</t>
  </si>
  <si>
    <t>U1</t>
  </si>
  <si>
    <t>SSOP-10</t>
  </si>
  <si>
    <t>CONSONANCE</t>
  </si>
  <si>
    <t>C154992</t>
  </si>
  <si>
    <t>https://lcsc.com/eda_search?q=C154992&amp;%26type=1&amp;ref=editor</t>
  </si>
  <si>
    <t>FS312F-G</t>
  </si>
  <si>
    <t>U2</t>
  </si>
  <si>
    <t>C82736</t>
  </si>
  <si>
    <t>https://lcsc.com/eda_search?q=C82736&amp;%26type=1&amp;ref=editor</t>
  </si>
  <si>
    <t>PIC16F690-I/P</t>
  </si>
  <si>
    <t>U3</t>
  </si>
  <si>
    <t>DIP-20</t>
  </si>
  <si>
    <t>MICROCHIP</t>
  </si>
  <si>
    <t>C8764</t>
  </si>
  <si>
    <t>https://lcsc.com/eda_search?q=3.484100&amp;%26type=1&amp;ref=editor</t>
  </si>
  <si>
    <t>MT3608L</t>
  </si>
  <si>
    <t>U4</t>
  </si>
  <si>
    <t>西安航天民芯</t>
  </si>
  <si>
    <t>C2932326</t>
  </si>
  <si>
    <t>https://lcsc.com/eda_search?q=C2932326&amp;%26type=1&amp;ref=editor</t>
  </si>
  <si>
    <t>PIR</t>
  </si>
  <si>
    <t>U5</t>
  </si>
  <si>
    <t>EKMC1604113</t>
  </si>
  <si>
    <t>https://lv.farnell.com/panasonic/ekmc1604113/pir-sensor-12m-3v-to-6v/dp/2748804</t>
  </si>
  <si>
    <t>S-BATT / LED / Li-Ion</t>
  </si>
  <si>
    <t>X1,X2,X3</t>
  </si>
  <si>
    <t>CONN-TH_DB301V-3.81-2P-GN</t>
  </si>
  <si>
    <t>DB301V-3.81-2P-GN-S</t>
  </si>
  <si>
    <t>DIBO</t>
  </si>
  <si>
    <t>C2826458</t>
  </si>
  <si>
    <t>https://lcsc.com/eda_search?q=C2826458&amp;%26type=1&amp;ref=editor</t>
  </si>
  <si>
    <t>XDZ254-1-05-Z-2.5-G1</t>
  </si>
  <si>
    <t>X4</t>
  </si>
  <si>
    <t xml:space="preserve">Plugin,P=2.54mm </t>
  </si>
  <si>
    <t>HB-PH3-254110PB2GOP</t>
  </si>
  <si>
    <t>XUNDA</t>
  </si>
  <si>
    <t>C6332203</t>
  </si>
  <si>
    <t>https://www.lcsc.com/product-detail/Pin-Headers_Hanbo-Electronic-HB-PH3-254110PB2GOP_C6332203.html</t>
  </si>
  <si>
    <t>CONT ICT</t>
  </si>
  <si>
    <t>X5</t>
  </si>
  <si>
    <t>DS1009-20AT1NX-0A2</t>
  </si>
  <si>
    <t>CONNFLY Elec</t>
  </si>
  <si>
    <t>C72118</t>
  </si>
  <si>
    <t>https://www.lcsc.com/product-detail/IC-Sockets_CONNFLY-Elec-DS1009-20AT1NX-0A2_0.047800.html</t>
  </si>
  <si>
    <t>PCB</t>
  </si>
  <si>
    <t>SUMMAS BEZ PIEGĀDES IZMAKSĀM!</t>
  </si>
  <si>
    <t>1 PCB kopējās izmaksas:</t>
  </si>
  <si>
    <t>Komponentu izmaksas:</t>
  </si>
  <si>
    <t>Battery case 18650</t>
  </si>
  <si>
    <t>BH-18650-A1AJ005</t>
  </si>
  <si>
    <t>MYOUNG</t>
  </si>
  <si>
    <t>C5290176</t>
  </si>
  <si>
    <t>2gab</t>
  </si>
  <si>
    <t>Saules panelis</t>
  </si>
  <si>
    <t>Li-Ion akumulators</t>
  </si>
  <si>
    <t>LED SOCKET</t>
  </si>
  <si>
    <t>https://www.reichelt.at/at/en/shopat/product/spacer_for_5-mm_leds_length_9_0_mm-62826</t>
  </si>
  <si>
    <t>Cena EUR priekš PSB</t>
  </si>
  <si>
    <r>
      <t>R</t>
    </r>
    <r>
      <rPr>
        <sz val="11"/>
        <rFont val="Calibri"/>
        <family val="2"/>
        <charset val="186"/>
      </rPr>
      <t>5, R7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</si>
</sst>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164" formatCode="[$€-426]\ #,##0.00;[Red][$€-426]&quot; -&quot;#,##0.00"/>
    <numFmt numFmtId="165" formatCode="[$-426]#,##0.00"/>
    <numFmt numFmtId="166" formatCode="_-[$$-409]* #,##0.00_ ;_-[$$-409]* \-#,##0.00\ ;_-[$$-409]* &quot;-&quot;??_ ;_-@_ "/>
    <numFmt numFmtId="167" formatCode="#,##0.00\ &quot;€&quot;"/>
    <numFmt numFmtId="168" formatCode="0.0000"/>
    <numFmt numFmtId="169" formatCode="0.00000"/>
    <numFmt numFmtId="170" formatCode="_-[$€-2]\ * #,##0.0000_-;\-[$€-2]\ * #,##0.0000_-;_-[$€-2]\ * &quot;-&quot;??_-;_-@_-"/>
    <numFmt numFmtId="171" formatCode="#,##0.0000\ &quot;€&quot;"/>
    <numFmt numFmtId="172" formatCode="[$€-426]\ #,##0.000;[Red][$€-426]&quot; -&quot;#,##0.000"/>
  </numFmts>
  <fonts count="17" x14ac:knownFonts="1">
    <font>
      <sz val="11"/>
      <color theme="1"/>
      <name val="Calibri"/>
      <family val="2"/>
      <charset val="186"/>
    </font>
    <font>
      <b/>
      <sz val="11"/>
      <color rgb="FFFF0000"/>
      <name val="Calibri"/>
      <family val="2"/>
      <charset val="186"/>
    </font>
    <font>
      <b/>
      <sz val="11"/>
      <color theme="1"/>
      <name val="Calibri"/>
      <family val="2"/>
      <charset val="186"/>
    </font>
    <font>
      <sz val="11"/>
      <color theme="1"/>
      <name val="Microsoft YaHei"/>
      <family val="2"/>
      <charset val="186"/>
    </font>
    <font>
      <b/>
      <i/>
      <u/>
      <sz val="11"/>
      <color rgb="FFC9211E"/>
      <name val="Calibri"/>
      <family val="2"/>
      <charset val="186"/>
    </font>
    <font>
      <sz val="10"/>
      <color theme="1"/>
      <name val="Liberation Sans"/>
      <charset val="1"/>
    </font>
    <font>
      <sz val="11"/>
      <color rgb="FFFF0000"/>
      <name val="Calibri"/>
      <family val="2"/>
      <charset val="186"/>
    </font>
    <font>
      <sz val="10"/>
      <color rgb="FF000000"/>
      <name val="Calibri"/>
      <charset val="1"/>
    </font>
    <font>
      <b/>
      <sz val="10"/>
      <color rgb="FFFF0000"/>
      <name val="Calibri"/>
      <charset val="1"/>
    </font>
    <font>
      <sz val="10"/>
      <color theme="1"/>
      <name val="Calibri"/>
      <charset val="1"/>
    </font>
    <font>
      <b/>
      <sz val="10"/>
      <color rgb="FF000000"/>
      <name val="Calibri"/>
      <charset val="1"/>
    </font>
    <font>
      <b/>
      <sz val="11"/>
      <color rgb="FFC00000"/>
      <name val="Calibri"/>
      <family val="2"/>
      <charset val="186"/>
    </font>
    <font>
      <u/>
      <sz val="11"/>
      <color theme="10"/>
      <name val="Calibri"/>
      <family val="2"/>
      <charset val="186"/>
    </font>
    <font>
      <sz val="11"/>
      <name val="Calibri"/>
      <family val="2"/>
      <charset val="186"/>
    </font>
    <font>
      <sz val="10"/>
      <name val="Calibri"/>
      <family val="2"/>
      <charset val="186"/>
    </font>
    <font>
      <sz val="10"/>
      <name val="Liberation Sans"/>
      <family val="2"/>
      <charset val="186"/>
    </font>
    <font>
      <sz val="10"/>
      <color rgb="FF000000"/>
      <name val="Calibri"/>
      <family val="2"/>
      <charset val="186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67" fontId="0" fillId="0" borderId="0" xfId="0" applyNumberFormat="1" applyAlignment="1">
      <alignment horizontal="center"/>
    </xf>
    <xf numFmtId="0" fontId="5" fillId="0" borderId="0" xfId="0" applyFont="1"/>
    <xf numFmtId="166" fontId="5" fillId="0" borderId="0" xfId="0" applyNumberFormat="1" applyFont="1"/>
    <xf numFmtId="166" fontId="0" fillId="0" borderId="0" xfId="0" applyNumberFormat="1"/>
    <xf numFmtId="167" fontId="0" fillId="0" borderId="0" xfId="0" applyNumberFormat="1"/>
    <xf numFmtId="44" fontId="5" fillId="0" borderId="0" xfId="0" applyNumberFormat="1" applyFont="1"/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168" fontId="0" fillId="0" borderId="0" xfId="0" applyNumberFormat="1" applyAlignment="1">
      <alignment horizontal="left"/>
    </xf>
    <xf numFmtId="170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wrapText="1"/>
    </xf>
    <xf numFmtId="172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0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167" fontId="2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7" fillId="0" borderId="2" xfId="0" applyFont="1" applyBorder="1"/>
    <xf numFmtId="171" fontId="0" fillId="0" borderId="2" xfId="0" applyNumberFormat="1" applyBorder="1"/>
    <xf numFmtId="17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7" fillId="0" borderId="2" xfId="0" applyFont="1" applyBorder="1" applyAlignment="1">
      <alignment horizontal="left"/>
    </xf>
    <xf numFmtId="167" fontId="0" fillId="0" borderId="2" xfId="0" applyNumberFormat="1" applyBorder="1"/>
    <xf numFmtId="0" fontId="2" fillId="0" borderId="2" xfId="0" applyFont="1" applyBorder="1" applyAlignment="1">
      <alignment horizontal="left"/>
    </xf>
    <xf numFmtId="0" fontId="3" fillId="0" borderId="2" xfId="0" applyFont="1" applyBorder="1"/>
    <xf numFmtId="0" fontId="9" fillId="0" borderId="2" xfId="0" applyFont="1" applyBorder="1"/>
    <xf numFmtId="170" fontId="0" fillId="0" borderId="2" xfId="0" applyNumberFormat="1" applyBorder="1"/>
    <xf numFmtId="172" fontId="4" fillId="0" borderId="2" xfId="0" applyNumberFormat="1" applyFont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70" fontId="2" fillId="3" borderId="0" xfId="0" applyNumberFormat="1" applyFont="1" applyFill="1" applyAlignment="1">
      <alignment horizontal="left" wrapText="1"/>
    </xf>
    <xf numFmtId="2" fontId="2" fillId="3" borderId="0" xfId="0" applyNumberFormat="1" applyFont="1" applyFill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2" fillId="0" borderId="2" xfId="1" applyBorder="1"/>
    <xf numFmtId="0" fontId="11" fillId="4" borderId="0" xfId="0" applyFont="1" applyFill="1" applyAlignment="1">
      <alignment horizontal="center" wrapText="1"/>
    </xf>
    <xf numFmtId="172" fontId="2" fillId="2" borderId="1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16" fillId="0" borderId="2" xfId="0" applyFont="1" applyFill="1" applyBorder="1"/>
    <xf numFmtId="171" fontId="0" fillId="0" borderId="2" xfId="0" applyNumberFormat="1" applyFill="1" applyBorder="1"/>
    <xf numFmtId="172" fontId="0" fillId="0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67" fontId="0" fillId="0" borderId="2" xfId="0" applyNumberFormat="1" applyFill="1" applyBorder="1" applyAlignment="1">
      <alignment horizontal="center"/>
    </xf>
    <xf numFmtId="0" fontId="0" fillId="0" borderId="0" xfId="0" applyFill="1"/>
    <xf numFmtId="166" fontId="5" fillId="0" borderId="0" xfId="0" applyNumberFormat="1" applyFont="1" applyFill="1"/>
    <xf numFmtId="0" fontId="5" fillId="0" borderId="0" xfId="0" applyFont="1" applyFill="1"/>
    <xf numFmtId="169" fontId="0" fillId="0" borderId="0" xfId="0" applyNumberFormat="1" applyFill="1"/>
    <xf numFmtId="0" fontId="7" fillId="0" borderId="0" xfId="0" applyFont="1" applyFill="1"/>
    <xf numFmtId="168" fontId="0" fillId="0" borderId="0" xfId="0" applyNumberFormat="1" applyFill="1" applyAlignment="1">
      <alignment horizontal="center"/>
    </xf>
    <xf numFmtId="0" fontId="12" fillId="0" borderId="2" xfId="1" applyFill="1" applyBorder="1"/>
    <xf numFmtId="44" fontId="5" fillId="0" borderId="0" xfId="0" applyNumberFormat="1" applyFont="1" applyFill="1"/>
    <xf numFmtId="0" fontId="7" fillId="0" borderId="2" xfId="0" applyFont="1" applyFill="1" applyBorder="1"/>
    <xf numFmtId="0" fontId="13" fillId="0" borderId="2" xfId="0" applyFont="1" applyFill="1" applyBorder="1" applyAlignment="1">
      <alignment horizontal="left"/>
    </xf>
    <xf numFmtId="0" fontId="13" fillId="0" borderId="2" xfId="0" applyFont="1" applyFill="1" applyBorder="1" applyAlignment="1">
      <alignment horizontal="center"/>
    </xf>
    <xf numFmtId="0" fontId="13" fillId="0" borderId="2" xfId="0" applyFont="1" applyFill="1" applyBorder="1"/>
    <xf numFmtId="0" fontId="14" fillId="0" borderId="2" xfId="0" applyFont="1" applyFill="1" applyBorder="1"/>
    <xf numFmtId="171" fontId="13" fillId="0" borderId="2" xfId="0" applyNumberFormat="1" applyFont="1" applyFill="1" applyBorder="1"/>
    <xf numFmtId="172" fontId="13" fillId="0" borderId="2" xfId="0" applyNumberFormat="1" applyFont="1" applyFill="1" applyBorder="1" applyAlignment="1">
      <alignment horizontal="center"/>
    </xf>
    <xf numFmtId="1" fontId="13" fillId="0" borderId="2" xfId="0" applyNumberFormat="1" applyFont="1" applyFill="1" applyBorder="1" applyAlignment="1">
      <alignment horizontal="center"/>
    </xf>
    <xf numFmtId="167" fontId="13" fillId="0" borderId="2" xfId="0" applyNumberFormat="1" applyFont="1" applyFill="1" applyBorder="1" applyAlignment="1">
      <alignment horizontal="center"/>
    </xf>
    <xf numFmtId="0" fontId="13" fillId="0" borderId="0" xfId="0" applyFont="1" applyFill="1"/>
    <xf numFmtId="166" fontId="15" fillId="0" borderId="0" xfId="0" applyNumberFormat="1" applyFont="1" applyFill="1"/>
    <xf numFmtId="0" fontId="15" fillId="0" borderId="0" xfId="0" applyFont="1" applyFill="1"/>
    <xf numFmtId="0" fontId="14" fillId="0" borderId="0" xfId="0" applyFont="1" applyFill="1"/>
    <xf numFmtId="168" fontId="13" fillId="0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csc.com/product-detail/Chip-Resistor-Surface-Mount_UNI-ROYAL-Uniroyal-Elec-0603WAF1001T5E_C21190.html" TargetMode="External"/><Relationship Id="rId13" Type="http://schemas.openxmlformats.org/officeDocument/2006/relationships/hyperlink" Target="https://lcsc.com/eda_search?q=C282809&amp;%26type=1&amp;ref=editor" TargetMode="External"/><Relationship Id="rId3" Type="http://schemas.openxmlformats.org/officeDocument/2006/relationships/hyperlink" Target="https://www.lcsc.com/product-detail/Schottky-Barrier-Diodes-SBD_Vishay-Intertech-SSB43L-E3-52T_C222519.html" TargetMode="External"/><Relationship Id="rId7" Type="http://schemas.openxmlformats.org/officeDocument/2006/relationships/hyperlink" Target="https://www.lcsc.com/product-detail/MOSFETs_Fortune-Semicon-FS8205_C32254.html" TargetMode="External"/><Relationship Id="rId12" Type="http://schemas.openxmlformats.org/officeDocument/2006/relationships/hyperlink" Target="https://lcsc.com/eda_search?q=C271397&amp;%26type=1&amp;ref=editor" TargetMode="External"/><Relationship Id="rId2" Type="http://schemas.openxmlformats.org/officeDocument/2006/relationships/hyperlink" Target="https://www.lcsc.com/product-detail/Multilayer-Ceramic-Capacitors-MLCC-SMD-SMT_Samsung-Electro-Mechanics-CL31A226KOHNNNE_C90146.html" TargetMode="External"/><Relationship Id="rId1" Type="http://schemas.openxmlformats.org/officeDocument/2006/relationships/hyperlink" Target="https://lcsc.com/eda_search?q=C421660&amp;%26type=1&amp;ref=editor" TargetMode="External"/><Relationship Id="rId6" Type="http://schemas.openxmlformats.org/officeDocument/2006/relationships/hyperlink" Target="https://www.lcsc.com/product-detail/Light-Emitting-Diodes-LED_Hubei-KENTO-Elec-KT-0603R_C2286.html" TargetMode="External"/><Relationship Id="rId11" Type="http://schemas.openxmlformats.org/officeDocument/2006/relationships/hyperlink" Target="https://lcsc.com/eda_search?q=C108079&amp;%26type=1&amp;ref=editor" TargetMode="External"/><Relationship Id="rId5" Type="http://schemas.openxmlformats.org/officeDocument/2006/relationships/hyperlink" Target="https://www.lcsc.com/product-detail/Light-Emitting-Diodes-LED_TOGIALED-TJ-S1608SW6TGLC2G-A5_C192316.html" TargetMode="External"/><Relationship Id="rId10" Type="http://schemas.openxmlformats.org/officeDocument/2006/relationships/hyperlink" Target="https://lcsc.com/eda_search?q=C713508&amp;%26type=1&amp;ref=editor" TargetMode="External"/><Relationship Id="rId4" Type="http://schemas.openxmlformats.org/officeDocument/2006/relationships/hyperlink" Target="https://www.lcsc.com/product-detail/Power-Inductors_SXN-Shun-Xiang-Nuo-Elec-SMMS0650-220M_C149586.html" TargetMode="External"/><Relationship Id="rId9" Type="http://schemas.openxmlformats.org/officeDocument/2006/relationships/hyperlink" Target="https://www.lcsc.com/product-detail/Power-Inductors_LanTu-Micro-SMS1360-820MT_C5127454.html" TargetMode="External"/><Relationship Id="rId14" Type="http://schemas.openxmlformats.org/officeDocument/2006/relationships/hyperlink" Target="https://lcsc.com/eda_search?q=C527350&amp;%26type=1&amp;ref=edi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"/>
  <sheetViews>
    <sheetView tabSelected="1" zoomScale="80" zoomScaleNormal="80" workbookViewId="0">
      <selection activeCell="I41" sqref="I41"/>
    </sheetView>
  </sheetViews>
  <sheetFormatPr defaultColWidth="8.7109375" defaultRowHeight="15" customHeight="1" x14ac:dyDescent="0.25"/>
  <cols>
    <col min="1" max="1" width="8.7109375" style="1"/>
    <col min="2" max="2" width="31.140625" style="2" customWidth="1"/>
    <col min="3" max="3" width="18.85546875" style="2" customWidth="1"/>
    <col min="4" max="4" width="29.42578125" style="2" customWidth="1"/>
    <col min="5" max="5" width="28.42578125" customWidth="1"/>
    <col min="6" max="6" width="36" customWidth="1"/>
    <col min="7" max="7" width="20.140625" customWidth="1"/>
    <col min="8" max="8" width="17.7109375" style="2" customWidth="1"/>
    <col min="9" max="9" width="15.140625" style="2" customWidth="1"/>
    <col min="10" max="10" width="16.85546875" style="16" customWidth="1"/>
    <col min="11" max="11" width="18.140625" style="19" customWidth="1"/>
    <col min="12" max="12" width="14.85546875" style="10" customWidth="1"/>
    <col min="13" max="13" width="13.5703125" style="4" customWidth="1"/>
    <col min="14" max="14" width="129" customWidth="1"/>
    <col min="15" max="15" width="9.140625"/>
    <col min="16" max="16" width="16.140625" style="7" customWidth="1"/>
    <col min="17" max="17" width="20.42578125" style="7" customWidth="1"/>
    <col min="19" max="19" width="15" customWidth="1"/>
    <col min="21" max="21" width="17.7109375" style="2" customWidth="1"/>
    <col min="22" max="22" width="36" style="11" customWidth="1"/>
  </cols>
  <sheetData>
    <row r="1" spans="1:22" ht="31.5" customHeight="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1" t="s">
        <v>7</v>
      </c>
      <c r="I1" s="22" t="s">
        <v>8</v>
      </c>
      <c r="J1" s="23" t="s">
        <v>9</v>
      </c>
      <c r="K1" s="50" t="s">
        <v>244</v>
      </c>
      <c r="L1" s="24" t="s">
        <v>10</v>
      </c>
      <c r="M1" s="25" t="s">
        <v>11</v>
      </c>
      <c r="N1" s="20" t="s">
        <v>12</v>
      </c>
      <c r="P1" s="6"/>
      <c r="Q1" s="5"/>
      <c r="S1" s="18" t="s">
        <v>13</v>
      </c>
      <c r="U1" s="12" t="s">
        <v>7</v>
      </c>
      <c r="V1" s="11" t="s">
        <v>14</v>
      </c>
    </row>
    <row r="2" spans="1:22" s="59" customFormat="1" x14ac:dyDescent="0.25">
      <c r="A2" s="51">
        <v>1</v>
      </c>
      <c r="B2" s="52" t="s">
        <v>15</v>
      </c>
      <c r="C2" s="52" t="s">
        <v>16</v>
      </c>
      <c r="D2" s="52" t="s">
        <v>17</v>
      </c>
      <c r="E2" s="53" t="s">
        <v>18</v>
      </c>
      <c r="F2" s="53" t="s">
        <v>19</v>
      </c>
      <c r="G2" s="53" t="s">
        <v>20</v>
      </c>
      <c r="H2" s="54" t="s">
        <v>21</v>
      </c>
      <c r="I2" s="52">
        <v>2</v>
      </c>
      <c r="J2" s="55">
        <f t="shared" ref="J2:J4" si="0">V2*$S$2</f>
        <v>2.9924194999999997E-2</v>
      </c>
      <c r="K2" s="56">
        <f>J2*I2</f>
        <v>5.9848389999999994E-2</v>
      </c>
      <c r="L2" s="57">
        <v>10</v>
      </c>
      <c r="M2" s="58">
        <f>J2*L2</f>
        <v>0.29924194999999998</v>
      </c>
      <c r="N2" s="53" t="s">
        <v>22</v>
      </c>
      <c r="P2" s="60"/>
      <c r="Q2" s="61"/>
      <c r="S2" s="62">
        <v>0.90954999999999997</v>
      </c>
      <c r="U2" s="63" t="s">
        <v>21</v>
      </c>
      <c r="V2" s="64">
        <v>3.2899999999999999E-2</v>
      </c>
    </row>
    <row r="3" spans="1:22" s="59" customFormat="1" x14ac:dyDescent="0.25">
      <c r="A3" s="51">
        <v>2</v>
      </c>
      <c r="B3" s="52" t="s">
        <v>23</v>
      </c>
      <c r="C3" s="52" t="s">
        <v>24</v>
      </c>
      <c r="D3" s="52" t="s">
        <v>25</v>
      </c>
      <c r="E3" s="53" t="s">
        <v>26</v>
      </c>
      <c r="F3" s="53" t="s">
        <v>27</v>
      </c>
      <c r="G3" s="53" t="s">
        <v>20</v>
      </c>
      <c r="H3" s="54" t="s">
        <v>28</v>
      </c>
      <c r="I3" s="52">
        <v>1</v>
      </c>
      <c r="J3" s="55">
        <f t="shared" si="0"/>
        <v>5.5482550000000002E-3</v>
      </c>
      <c r="K3" s="56">
        <f t="shared" ref="K3:K39" si="1">J3*I3</f>
        <v>5.5482550000000002E-3</v>
      </c>
      <c r="L3" s="57">
        <v>50</v>
      </c>
      <c r="M3" s="58">
        <f t="shared" ref="M3:M39" si="2">J3*L3</f>
        <v>0.27741274999999999</v>
      </c>
      <c r="N3" s="65" t="s">
        <v>29</v>
      </c>
      <c r="P3" s="60"/>
      <c r="Q3" s="61"/>
      <c r="U3" s="63" t="s">
        <v>28</v>
      </c>
      <c r="V3" s="64">
        <v>6.1000000000000004E-3</v>
      </c>
    </row>
    <row r="4" spans="1:22" s="59" customFormat="1" x14ac:dyDescent="0.25">
      <c r="A4" s="51">
        <v>3</v>
      </c>
      <c r="B4" s="52" t="s">
        <v>30</v>
      </c>
      <c r="C4" s="52" t="s">
        <v>31</v>
      </c>
      <c r="D4" s="52" t="s">
        <v>25</v>
      </c>
      <c r="E4" s="53" t="s">
        <v>32</v>
      </c>
      <c r="F4" s="53" t="s">
        <v>33</v>
      </c>
      <c r="G4" s="53" t="s">
        <v>20</v>
      </c>
      <c r="H4" s="54" t="s">
        <v>34</v>
      </c>
      <c r="I4" s="52">
        <v>3</v>
      </c>
      <c r="J4" s="55">
        <f t="shared" si="0"/>
        <v>2.54674E-3</v>
      </c>
      <c r="K4" s="56">
        <f t="shared" si="1"/>
        <v>7.6402199999999997E-3</v>
      </c>
      <c r="L4" s="57">
        <v>100</v>
      </c>
      <c r="M4" s="58">
        <f t="shared" si="2"/>
        <v>0.25467400000000001</v>
      </c>
      <c r="N4" s="65" t="s">
        <v>35</v>
      </c>
      <c r="P4" s="60"/>
      <c r="Q4" s="61"/>
      <c r="U4" s="63" t="s">
        <v>34</v>
      </c>
      <c r="V4" s="64">
        <v>2.8E-3</v>
      </c>
    </row>
    <row r="5" spans="1:22" s="59" customFormat="1" x14ac:dyDescent="0.25">
      <c r="A5" s="51">
        <v>4</v>
      </c>
      <c r="B5" s="52" t="s">
        <v>36</v>
      </c>
      <c r="C5" s="52" t="s">
        <v>37</v>
      </c>
      <c r="D5" s="52" t="s">
        <v>38</v>
      </c>
      <c r="E5" s="53" t="s">
        <v>39</v>
      </c>
      <c r="F5" s="53" t="s">
        <v>40</v>
      </c>
      <c r="G5" s="53" t="s">
        <v>20</v>
      </c>
      <c r="H5" s="54" t="s">
        <v>41</v>
      </c>
      <c r="I5" s="52">
        <v>3</v>
      </c>
      <c r="J5" s="55">
        <f t="shared" ref="J5:J14" si="3">V5*$S$2</f>
        <v>3.110661E-2</v>
      </c>
      <c r="K5" s="56">
        <f t="shared" si="1"/>
        <v>9.3319829999999993E-2</v>
      </c>
      <c r="L5" s="57">
        <v>10</v>
      </c>
      <c r="M5" s="58">
        <f t="shared" si="2"/>
        <v>0.31106610000000001</v>
      </c>
      <c r="N5" s="65" t="s">
        <v>42</v>
      </c>
      <c r="P5" s="60"/>
      <c r="Q5" s="66"/>
      <c r="U5" s="63" t="s">
        <v>41</v>
      </c>
      <c r="V5" s="64">
        <v>3.4200000000000001E-2</v>
      </c>
    </row>
    <row r="6" spans="1:22" s="59" customFormat="1" x14ac:dyDescent="0.25">
      <c r="A6" s="51">
        <v>5</v>
      </c>
      <c r="B6" s="52" t="s">
        <v>43</v>
      </c>
      <c r="C6" s="52" t="s">
        <v>44</v>
      </c>
      <c r="D6" s="52" t="s">
        <v>17</v>
      </c>
      <c r="E6" s="53" t="s">
        <v>45</v>
      </c>
      <c r="F6" s="53" t="s">
        <v>27</v>
      </c>
      <c r="G6" s="53" t="s">
        <v>20</v>
      </c>
      <c r="H6" s="54" t="s">
        <v>46</v>
      </c>
      <c r="I6" s="52">
        <v>2</v>
      </c>
      <c r="J6" s="55">
        <f t="shared" si="3"/>
        <v>1.8827685E-2</v>
      </c>
      <c r="K6" s="56">
        <f t="shared" si="1"/>
        <v>3.7655370000000001E-2</v>
      </c>
      <c r="L6" s="57">
        <v>20</v>
      </c>
      <c r="M6" s="58">
        <f t="shared" si="2"/>
        <v>0.37655369999999999</v>
      </c>
      <c r="N6" s="65" t="s">
        <v>47</v>
      </c>
      <c r="P6" s="60"/>
      <c r="Q6" s="61"/>
      <c r="U6" s="63" t="s">
        <v>46</v>
      </c>
      <c r="V6" s="64">
        <v>2.07E-2</v>
      </c>
    </row>
    <row r="7" spans="1:22" s="59" customFormat="1" x14ac:dyDescent="0.25">
      <c r="A7" s="51">
        <v>6</v>
      </c>
      <c r="B7" s="52" t="s">
        <v>48</v>
      </c>
      <c r="C7" s="52" t="s">
        <v>49</v>
      </c>
      <c r="D7" s="52" t="s">
        <v>17</v>
      </c>
      <c r="E7" s="53" t="s">
        <v>50</v>
      </c>
      <c r="F7" s="53" t="s">
        <v>33</v>
      </c>
      <c r="G7" s="53" t="s">
        <v>20</v>
      </c>
      <c r="H7" s="67" t="s">
        <v>51</v>
      </c>
      <c r="I7" s="52">
        <v>1</v>
      </c>
      <c r="J7" s="55">
        <f t="shared" si="3"/>
        <v>2.4648804999999999E-2</v>
      </c>
      <c r="K7" s="56">
        <f t="shared" si="1"/>
        <v>2.4648804999999999E-2</v>
      </c>
      <c r="L7" s="57">
        <v>20</v>
      </c>
      <c r="M7" s="58">
        <f t="shared" si="2"/>
        <v>0.49297609999999997</v>
      </c>
      <c r="N7" s="65" t="s">
        <v>52</v>
      </c>
      <c r="P7" s="60"/>
      <c r="Q7" s="61"/>
      <c r="U7" s="63" t="s">
        <v>51</v>
      </c>
      <c r="V7" s="64">
        <v>2.7099999999999999E-2</v>
      </c>
    </row>
    <row r="8" spans="1:22" x14ac:dyDescent="0.25">
      <c r="A8" s="26">
        <v>7</v>
      </c>
      <c r="B8" s="28" t="s">
        <v>53</v>
      </c>
      <c r="C8" s="28" t="s">
        <v>54</v>
      </c>
      <c r="D8" s="28" t="s">
        <v>55</v>
      </c>
      <c r="E8" s="27" t="s">
        <v>56</v>
      </c>
      <c r="F8" s="27" t="s">
        <v>57</v>
      </c>
      <c r="G8" s="27" t="s">
        <v>20</v>
      </c>
      <c r="H8" s="29" t="s">
        <v>58</v>
      </c>
      <c r="I8" s="28">
        <v>3</v>
      </c>
      <c r="J8" s="30">
        <f t="shared" si="3"/>
        <v>0.13306716500000002</v>
      </c>
      <c r="K8" s="31">
        <f t="shared" si="1"/>
        <v>0.39920149500000002</v>
      </c>
      <c r="L8" s="32">
        <v>10</v>
      </c>
      <c r="M8" s="33">
        <f t="shared" si="2"/>
        <v>1.3306716500000002</v>
      </c>
      <c r="N8" s="48" t="s">
        <v>59</v>
      </c>
      <c r="P8" s="6"/>
      <c r="Q8" s="9"/>
      <c r="U8" s="12" t="s">
        <v>58</v>
      </c>
      <c r="V8" s="11">
        <v>0.14630000000000001</v>
      </c>
    </row>
    <row r="9" spans="1:22" x14ac:dyDescent="0.25">
      <c r="A9" s="26">
        <v>8</v>
      </c>
      <c r="B9" s="28" t="s">
        <v>60</v>
      </c>
      <c r="C9" s="28" t="s">
        <v>61</v>
      </c>
      <c r="D9" s="28" t="s">
        <v>62</v>
      </c>
      <c r="E9" s="27" t="s">
        <v>63</v>
      </c>
      <c r="F9" s="27" t="s">
        <v>64</v>
      </c>
      <c r="G9" s="27" t="s">
        <v>20</v>
      </c>
      <c r="H9" s="29" t="s">
        <v>65</v>
      </c>
      <c r="I9" s="28">
        <v>1</v>
      </c>
      <c r="J9" s="30">
        <f t="shared" si="3"/>
        <v>0.37027780500000002</v>
      </c>
      <c r="K9" s="31">
        <f t="shared" si="1"/>
        <v>0.37027780500000002</v>
      </c>
      <c r="L9" s="32">
        <v>3</v>
      </c>
      <c r="M9" s="33">
        <f t="shared" si="2"/>
        <v>1.1108334150000001</v>
      </c>
      <c r="N9" s="48" t="s">
        <v>66</v>
      </c>
      <c r="P9" s="6"/>
      <c r="Q9" s="5"/>
      <c r="U9" s="12" t="s">
        <v>65</v>
      </c>
      <c r="V9" s="11">
        <v>0.40710000000000002</v>
      </c>
    </row>
    <row r="10" spans="1:22" x14ac:dyDescent="0.25">
      <c r="A10" s="26">
        <v>9</v>
      </c>
      <c r="B10" s="28" t="s">
        <v>67</v>
      </c>
      <c r="C10" s="28" t="s">
        <v>68</v>
      </c>
      <c r="D10" s="28" t="s">
        <v>69</v>
      </c>
      <c r="E10" s="27" t="s">
        <v>70</v>
      </c>
      <c r="F10" s="27" t="s">
        <v>71</v>
      </c>
      <c r="G10" s="27" t="s">
        <v>20</v>
      </c>
      <c r="H10" s="29" t="s">
        <v>72</v>
      </c>
      <c r="I10" s="28">
        <v>1</v>
      </c>
      <c r="J10" s="30">
        <f t="shared" si="3"/>
        <v>0.161627035</v>
      </c>
      <c r="K10" s="31">
        <f t="shared" si="1"/>
        <v>0.161627035</v>
      </c>
      <c r="L10" s="32">
        <v>5</v>
      </c>
      <c r="M10" s="33">
        <f t="shared" si="2"/>
        <v>0.80813517499999998</v>
      </c>
      <c r="N10" s="27" t="s">
        <v>73</v>
      </c>
      <c r="P10" s="6"/>
      <c r="Q10" s="5"/>
      <c r="U10" s="12" t="s">
        <v>72</v>
      </c>
      <c r="V10" s="11">
        <v>0.1777</v>
      </c>
    </row>
    <row r="11" spans="1:22" x14ac:dyDescent="0.25">
      <c r="A11" s="26">
        <v>10</v>
      </c>
      <c r="B11" s="28" t="s">
        <v>74</v>
      </c>
      <c r="C11" s="28" t="s">
        <v>75</v>
      </c>
      <c r="D11" s="28" t="s">
        <v>76</v>
      </c>
      <c r="E11" s="27" t="s">
        <v>77</v>
      </c>
      <c r="F11" s="27" t="s">
        <v>78</v>
      </c>
      <c r="G11" s="27" t="s">
        <v>20</v>
      </c>
      <c r="H11" s="29" t="s">
        <v>79</v>
      </c>
      <c r="I11" s="28">
        <v>1</v>
      </c>
      <c r="J11" s="30">
        <f t="shared" si="3"/>
        <v>2.0919649999999998E-2</v>
      </c>
      <c r="K11" s="31">
        <f t="shared" si="1"/>
        <v>2.0919649999999998E-2</v>
      </c>
      <c r="L11" s="32">
        <v>20</v>
      </c>
      <c r="M11" s="33">
        <f t="shared" si="2"/>
        <v>0.41839299999999996</v>
      </c>
      <c r="N11" s="27" t="s">
        <v>80</v>
      </c>
      <c r="P11" s="6"/>
      <c r="Q11" s="5"/>
      <c r="U11" s="12" t="s">
        <v>79</v>
      </c>
      <c r="V11" s="11">
        <v>2.3E-2</v>
      </c>
    </row>
    <row r="12" spans="1:22" x14ac:dyDescent="0.25">
      <c r="A12" s="26">
        <v>11</v>
      </c>
      <c r="B12" s="28" t="s">
        <v>81</v>
      </c>
      <c r="C12" s="28" t="s">
        <v>82</v>
      </c>
      <c r="D12" s="28" t="s">
        <v>76</v>
      </c>
      <c r="E12" s="27" t="s">
        <v>83</v>
      </c>
      <c r="F12" s="27" t="s">
        <v>20</v>
      </c>
      <c r="G12" s="27" t="s">
        <v>20</v>
      </c>
      <c r="H12" s="29" t="s">
        <v>84</v>
      </c>
      <c r="I12" s="28">
        <v>1</v>
      </c>
      <c r="J12" s="30">
        <f t="shared" si="3"/>
        <v>5.0025249999999999E-3</v>
      </c>
      <c r="K12" s="31">
        <f t="shared" si="1"/>
        <v>5.0025249999999999E-3</v>
      </c>
      <c r="L12" s="32">
        <v>100</v>
      </c>
      <c r="M12" s="33">
        <f t="shared" si="2"/>
        <v>0.50025249999999999</v>
      </c>
      <c r="N12" s="27" t="s">
        <v>85</v>
      </c>
      <c r="P12" s="6"/>
      <c r="Q12" s="9"/>
      <c r="U12" s="12" t="s">
        <v>84</v>
      </c>
      <c r="V12" s="11">
        <v>5.4999999999999997E-3</v>
      </c>
    </row>
    <row r="13" spans="1:22" x14ac:dyDescent="0.25">
      <c r="A13" s="26">
        <v>12</v>
      </c>
      <c r="B13" s="28" t="s">
        <v>86</v>
      </c>
      <c r="C13" s="28" t="s">
        <v>87</v>
      </c>
      <c r="D13" s="28" t="s">
        <v>88</v>
      </c>
      <c r="E13" s="27" t="s">
        <v>86</v>
      </c>
      <c r="F13" s="27" t="s">
        <v>89</v>
      </c>
      <c r="G13" s="27" t="s">
        <v>20</v>
      </c>
      <c r="H13" s="29" t="s">
        <v>90</v>
      </c>
      <c r="I13" s="28">
        <v>1</v>
      </c>
      <c r="J13" s="30">
        <f t="shared" si="3"/>
        <v>0.143072215</v>
      </c>
      <c r="K13" s="31">
        <f t="shared" si="1"/>
        <v>0.143072215</v>
      </c>
      <c r="L13" s="32">
        <v>5</v>
      </c>
      <c r="M13" s="33">
        <f t="shared" si="2"/>
        <v>0.71536107500000001</v>
      </c>
      <c r="N13" s="27" t="s">
        <v>91</v>
      </c>
      <c r="P13" s="6"/>
      <c r="Q13" s="5"/>
      <c r="U13" s="12" t="s">
        <v>90</v>
      </c>
      <c r="V13" s="11">
        <v>0.1573</v>
      </c>
    </row>
    <row r="14" spans="1:22" x14ac:dyDescent="0.25">
      <c r="A14" s="26">
        <v>13</v>
      </c>
      <c r="B14" s="28" t="s">
        <v>92</v>
      </c>
      <c r="C14" s="28" t="s">
        <v>93</v>
      </c>
      <c r="D14" s="28" t="s">
        <v>94</v>
      </c>
      <c r="E14" s="27" t="s">
        <v>92</v>
      </c>
      <c r="F14" s="27" t="s">
        <v>95</v>
      </c>
      <c r="G14" s="27" t="s">
        <v>20</v>
      </c>
      <c r="H14" s="29" t="s">
        <v>96</v>
      </c>
      <c r="I14" s="28">
        <v>1</v>
      </c>
      <c r="J14" s="30">
        <f t="shared" si="3"/>
        <v>8.2587140000000003E-2</v>
      </c>
      <c r="K14" s="31">
        <f t="shared" si="1"/>
        <v>8.2587140000000003E-2</v>
      </c>
      <c r="L14" s="32">
        <v>5</v>
      </c>
      <c r="M14" s="33">
        <f t="shared" si="2"/>
        <v>0.41293570000000002</v>
      </c>
      <c r="N14" s="27" t="s">
        <v>97</v>
      </c>
      <c r="P14" s="6"/>
      <c r="Q14" s="5"/>
      <c r="U14" s="12" t="s">
        <v>96</v>
      </c>
      <c r="V14" s="11">
        <v>9.0800000000000006E-2</v>
      </c>
    </row>
    <row r="15" spans="1:22" s="3" customFormat="1" x14ac:dyDescent="0.25">
      <c r="A15" s="26">
        <v>14</v>
      </c>
      <c r="B15" s="28" t="s">
        <v>98</v>
      </c>
      <c r="C15" s="28" t="s">
        <v>99</v>
      </c>
      <c r="D15" s="28" t="s">
        <v>100</v>
      </c>
      <c r="E15" s="27" t="s">
        <v>98</v>
      </c>
      <c r="F15" s="27" t="s">
        <v>101</v>
      </c>
      <c r="G15" s="27" t="s">
        <v>102</v>
      </c>
      <c r="H15" s="34">
        <v>2807207</v>
      </c>
      <c r="I15" s="28">
        <v>1</v>
      </c>
      <c r="J15" s="35">
        <v>0.96</v>
      </c>
      <c r="K15" s="31">
        <f>J15*I15</f>
        <v>0.96</v>
      </c>
      <c r="L15" s="32">
        <v>2</v>
      </c>
      <c r="M15" s="33">
        <f t="shared" si="2"/>
        <v>1.92</v>
      </c>
      <c r="N15" s="27" t="s">
        <v>103</v>
      </c>
      <c r="O15"/>
      <c r="P15" s="6"/>
      <c r="Q15" s="5"/>
      <c r="U15" s="13">
        <v>2807207</v>
      </c>
      <c r="V15" s="11"/>
    </row>
    <row r="16" spans="1:22" x14ac:dyDescent="0.25">
      <c r="A16" s="26">
        <v>15</v>
      </c>
      <c r="B16" s="28" t="s">
        <v>104</v>
      </c>
      <c r="C16" s="28" t="s">
        <v>105</v>
      </c>
      <c r="D16" s="28" t="s">
        <v>106</v>
      </c>
      <c r="E16" s="27" t="s">
        <v>104</v>
      </c>
      <c r="F16" s="27" t="s">
        <v>107</v>
      </c>
      <c r="G16" s="27" t="s">
        <v>20</v>
      </c>
      <c r="H16" s="29" t="s">
        <v>108</v>
      </c>
      <c r="I16" s="28">
        <v>1</v>
      </c>
      <c r="J16" s="30">
        <f t="shared" ref="J16:J29" si="4">V16*$S$2</f>
        <v>3.4653854999999997E-2</v>
      </c>
      <c r="K16" s="31">
        <f t="shared" si="1"/>
        <v>3.4653854999999997E-2</v>
      </c>
      <c r="L16" s="32">
        <v>10</v>
      </c>
      <c r="M16" s="33">
        <f t="shared" si="2"/>
        <v>0.34653855</v>
      </c>
      <c r="N16" s="27" t="s">
        <v>109</v>
      </c>
      <c r="P16" s="6"/>
      <c r="Q16" s="5"/>
      <c r="U16" s="12" t="s">
        <v>108</v>
      </c>
      <c r="V16" s="11">
        <v>3.8100000000000002E-2</v>
      </c>
    </row>
    <row r="17" spans="1:22" x14ac:dyDescent="0.25">
      <c r="A17" s="26">
        <v>16</v>
      </c>
      <c r="B17" s="28" t="s">
        <v>110</v>
      </c>
      <c r="C17" s="28" t="s">
        <v>111</v>
      </c>
      <c r="D17" s="28" t="s">
        <v>112</v>
      </c>
      <c r="E17" s="27" t="s">
        <v>113</v>
      </c>
      <c r="F17" s="27" t="s">
        <v>114</v>
      </c>
      <c r="G17" s="27" t="s">
        <v>20</v>
      </c>
      <c r="H17" s="29" t="s">
        <v>115</v>
      </c>
      <c r="I17" s="28">
        <v>1</v>
      </c>
      <c r="J17" s="30">
        <f t="shared" si="4"/>
        <v>2.7286499999999998E-2</v>
      </c>
      <c r="K17" s="31">
        <f t="shared" si="1"/>
        <v>2.7286499999999998E-2</v>
      </c>
      <c r="L17" s="32">
        <v>20</v>
      </c>
      <c r="M17" s="33">
        <f t="shared" si="2"/>
        <v>0.54572999999999994</v>
      </c>
      <c r="N17" s="27" t="s">
        <v>116</v>
      </c>
      <c r="P17" s="6"/>
      <c r="Q17" s="5"/>
      <c r="U17" s="12" t="s">
        <v>115</v>
      </c>
      <c r="V17" s="11">
        <v>0.03</v>
      </c>
    </row>
    <row r="18" spans="1:22" x14ac:dyDescent="0.25">
      <c r="A18" s="26">
        <v>17</v>
      </c>
      <c r="B18" s="28" t="s">
        <v>117</v>
      </c>
      <c r="C18" s="28" t="s">
        <v>118</v>
      </c>
      <c r="D18" s="28" t="s">
        <v>112</v>
      </c>
      <c r="E18" s="27" t="s">
        <v>119</v>
      </c>
      <c r="F18" s="27" t="s">
        <v>120</v>
      </c>
      <c r="G18" s="27" t="s">
        <v>20</v>
      </c>
      <c r="H18" s="29" t="s">
        <v>121</v>
      </c>
      <c r="I18" s="28">
        <v>1</v>
      </c>
      <c r="J18" s="30">
        <f t="shared" si="4"/>
        <v>9.0954999999999996E-4</v>
      </c>
      <c r="K18" s="31">
        <f t="shared" si="1"/>
        <v>9.0954999999999996E-4</v>
      </c>
      <c r="L18" s="32">
        <v>100</v>
      </c>
      <c r="M18" s="33">
        <f t="shared" si="2"/>
        <v>9.0954999999999994E-2</v>
      </c>
      <c r="N18" s="27" t="s">
        <v>122</v>
      </c>
      <c r="P18" s="6"/>
      <c r="Q18" s="5"/>
      <c r="U18" s="12" t="s">
        <v>121</v>
      </c>
      <c r="V18" s="11">
        <v>1E-3</v>
      </c>
    </row>
    <row r="19" spans="1:22" x14ac:dyDescent="0.25">
      <c r="A19" s="26">
        <v>18</v>
      </c>
      <c r="B19" s="28" t="s">
        <v>123</v>
      </c>
      <c r="C19" s="28" t="s">
        <v>124</v>
      </c>
      <c r="D19" s="28" t="s">
        <v>112</v>
      </c>
      <c r="E19" s="27" t="s">
        <v>125</v>
      </c>
      <c r="F19" s="27" t="s">
        <v>120</v>
      </c>
      <c r="G19" s="27" t="s">
        <v>20</v>
      </c>
      <c r="H19" s="29" t="s">
        <v>126</v>
      </c>
      <c r="I19" s="28">
        <v>1</v>
      </c>
      <c r="J19" s="30">
        <f t="shared" si="4"/>
        <v>1.0005050000000001E-3</v>
      </c>
      <c r="K19" s="31">
        <f t="shared" si="1"/>
        <v>1.0005050000000001E-3</v>
      </c>
      <c r="L19" s="32">
        <v>100</v>
      </c>
      <c r="M19" s="33">
        <f t="shared" si="2"/>
        <v>0.1000505</v>
      </c>
      <c r="N19" s="27" t="s">
        <v>127</v>
      </c>
      <c r="P19" s="6"/>
      <c r="Q19" s="5"/>
      <c r="U19" s="12" t="s">
        <v>126</v>
      </c>
      <c r="V19" s="11">
        <v>1.1000000000000001E-3</v>
      </c>
    </row>
    <row r="20" spans="1:22" x14ac:dyDescent="0.25">
      <c r="A20" s="26">
        <v>19</v>
      </c>
      <c r="B20" s="28" t="s">
        <v>128</v>
      </c>
      <c r="C20" s="28" t="s">
        <v>129</v>
      </c>
      <c r="D20" s="28" t="s">
        <v>130</v>
      </c>
      <c r="E20" s="27" t="s">
        <v>131</v>
      </c>
      <c r="F20" s="27" t="s">
        <v>132</v>
      </c>
      <c r="G20" s="27" t="s">
        <v>20</v>
      </c>
      <c r="H20" s="29" t="s">
        <v>133</v>
      </c>
      <c r="I20" s="28">
        <v>1</v>
      </c>
      <c r="J20" s="30">
        <f t="shared" si="4"/>
        <v>7.2400179999999995E-2</v>
      </c>
      <c r="K20" s="31">
        <f t="shared" si="1"/>
        <v>7.2400179999999995E-2</v>
      </c>
      <c r="L20" s="32">
        <v>5</v>
      </c>
      <c r="M20" s="33">
        <f t="shared" si="2"/>
        <v>0.36200089999999996</v>
      </c>
      <c r="N20" s="27" t="s">
        <v>134</v>
      </c>
      <c r="P20" s="6"/>
      <c r="Q20" s="5"/>
      <c r="U20" s="12" t="s">
        <v>133</v>
      </c>
      <c r="V20" s="11">
        <v>7.9600000000000004E-2</v>
      </c>
    </row>
    <row r="21" spans="1:22" x14ac:dyDescent="0.25">
      <c r="A21" s="26">
        <v>20</v>
      </c>
      <c r="B21" s="28" t="s">
        <v>135</v>
      </c>
      <c r="C21" s="28" t="s">
        <v>245</v>
      </c>
      <c r="D21" s="28" t="s">
        <v>112</v>
      </c>
      <c r="E21" s="27" t="s">
        <v>136</v>
      </c>
      <c r="F21" s="27" t="s">
        <v>33</v>
      </c>
      <c r="G21" s="27" t="s">
        <v>20</v>
      </c>
      <c r="H21" s="29" t="s">
        <v>137</v>
      </c>
      <c r="I21" s="28">
        <v>1</v>
      </c>
      <c r="J21" s="30">
        <f t="shared" si="4"/>
        <v>7.2763999999999999E-4</v>
      </c>
      <c r="K21" s="31">
        <f t="shared" si="1"/>
        <v>7.2763999999999999E-4</v>
      </c>
      <c r="L21" s="32">
        <v>100</v>
      </c>
      <c r="M21" s="33">
        <f t="shared" si="2"/>
        <v>7.2763999999999995E-2</v>
      </c>
      <c r="N21" s="27" t="s">
        <v>138</v>
      </c>
      <c r="P21" s="6"/>
      <c r="Q21" s="5"/>
      <c r="U21" s="12" t="s">
        <v>137</v>
      </c>
      <c r="V21" s="11">
        <v>8.0000000000000004E-4</v>
      </c>
    </row>
    <row r="22" spans="1:22" x14ac:dyDescent="0.25">
      <c r="A22" s="26">
        <v>21</v>
      </c>
      <c r="B22" s="28" t="s">
        <v>139</v>
      </c>
      <c r="C22" s="28" t="s">
        <v>140</v>
      </c>
      <c r="D22" s="28" t="s">
        <v>112</v>
      </c>
      <c r="E22" s="27" t="s">
        <v>141</v>
      </c>
      <c r="F22" s="27" t="s">
        <v>114</v>
      </c>
      <c r="G22" s="27" t="s">
        <v>20</v>
      </c>
      <c r="H22" s="29" t="s">
        <v>142</v>
      </c>
      <c r="I22" s="28">
        <v>1</v>
      </c>
      <c r="J22" s="30">
        <f t="shared" si="4"/>
        <v>1.6917629999999999E-2</v>
      </c>
      <c r="K22" s="31">
        <f t="shared" si="1"/>
        <v>1.6917629999999999E-2</v>
      </c>
      <c r="L22" s="32">
        <v>20</v>
      </c>
      <c r="M22" s="33">
        <f t="shared" si="2"/>
        <v>0.3383526</v>
      </c>
      <c r="N22" s="27" t="s">
        <v>143</v>
      </c>
      <c r="P22" s="6"/>
      <c r="Q22" s="5"/>
      <c r="U22" s="12" t="s">
        <v>142</v>
      </c>
      <c r="V22" s="11">
        <v>1.8599999999999998E-2</v>
      </c>
    </row>
    <row r="23" spans="1:22" s="76" customFormat="1" x14ac:dyDescent="0.25">
      <c r="A23" s="68"/>
      <c r="B23" s="69"/>
      <c r="C23" s="69"/>
      <c r="D23" s="69"/>
      <c r="E23" s="70"/>
      <c r="F23" s="70"/>
      <c r="G23" s="70"/>
      <c r="H23" s="71"/>
      <c r="I23" s="69"/>
      <c r="J23" s="72"/>
      <c r="K23" s="73"/>
      <c r="L23" s="74"/>
      <c r="M23" s="75"/>
      <c r="N23" s="65"/>
      <c r="P23" s="77"/>
      <c r="Q23" s="78"/>
      <c r="U23" s="79"/>
      <c r="V23" s="80"/>
    </row>
    <row r="24" spans="1:22" x14ac:dyDescent="0.25">
      <c r="A24" s="26">
        <v>23</v>
      </c>
      <c r="B24" s="28" t="s">
        <v>144</v>
      </c>
      <c r="C24" s="28" t="s">
        <v>145</v>
      </c>
      <c r="D24" s="28" t="s">
        <v>112</v>
      </c>
      <c r="E24" s="27" t="s">
        <v>146</v>
      </c>
      <c r="F24" s="27" t="s">
        <v>33</v>
      </c>
      <c r="G24" s="27" t="s">
        <v>20</v>
      </c>
      <c r="H24" s="29" t="s">
        <v>147</v>
      </c>
      <c r="I24" s="28">
        <v>1</v>
      </c>
      <c r="J24" s="30">
        <f t="shared" si="4"/>
        <v>1.8645775E-2</v>
      </c>
      <c r="K24" s="31">
        <f t="shared" si="1"/>
        <v>1.8645775E-2</v>
      </c>
      <c r="L24" s="32">
        <v>20</v>
      </c>
      <c r="M24" s="33">
        <f t="shared" si="2"/>
        <v>0.37291550000000001</v>
      </c>
      <c r="N24" s="27" t="s">
        <v>148</v>
      </c>
      <c r="P24" s="6"/>
      <c r="Q24" s="5"/>
      <c r="U24" s="12" t="s">
        <v>147</v>
      </c>
      <c r="V24" s="11">
        <v>2.0500000000000001E-2</v>
      </c>
    </row>
    <row r="25" spans="1:22" x14ac:dyDescent="0.25">
      <c r="A25" s="26">
        <v>24</v>
      </c>
      <c r="B25" s="28" t="s">
        <v>149</v>
      </c>
      <c r="C25" s="28" t="s">
        <v>150</v>
      </c>
      <c r="D25" s="28" t="s">
        <v>112</v>
      </c>
      <c r="E25" s="27" t="s">
        <v>151</v>
      </c>
      <c r="F25" s="27" t="s">
        <v>120</v>
      </c>
      <c r="G25" s="27" t="s">
        <v>20</v>
      </c>
      <c r="H25" s="29" t="s">
        <v>152</v>
      </c>
      <c r="I25" s="28">
        <v>1</v>
      </c>
      <c r="J25" s="30">
        <f t="shared" si="4"/>
        <v>3.7291550000000001E-3</v>
      </c>
      <c r="K25" s="31">
        <f t="shared" si="1"/>
        <v>3.7291550000000001E-3</v>
      </c>
      <c r="L25" s="32">
        <v>100</v>
      </c>
      <c r="M25" s="33">
        <f t="shared" si="2"/>
        <v>0.37291550000000001</v>
      </c>
      <c r="N25" s="27" t="s">
        <v>153</v>
      </c>
      <c r="P25" s="6"/>
      <c r="Q25" s="5"/>
      <c r="U25" s="12" t="s">
        <v>152</v>
      </c>
      <c r="V25" s="11">
        <v>4.1000000000000003E-3</v>
      </c>
    </row>
    <row r="26" spans="1:22" x14ac:dyDescent="0.25">
      <c r="A26" s="26">
        <v>25</v>
      </c>
      <c r="B26" s="28" t="s">
        <v>154</v>
      </c>
      <c r="C26" s="28" t="s">
        <v>155</v>
      </c>
      <c r="D26" s="28" t="s">
        <v>112</v>
      </c>
      <c r="E26" s="27" t="s">
        <v>156</v>
      </c>
      <c r="F26" s="27" t="s">
        <v>33</v>
      </c>
      <c r="G26" s="27" t="s">
        <v>20</v>
      </c>
      <c r="H26" s="29" t="s">
        <v>157</v>
      </c>
      <c r="I26" s="28">
        <v>1</v>
      </c>
      <c r="J26" s="30">
        <f t="shared" si="4"/>
        <v>2.2465884999999998E-2</v>
      </c>
      <c r="K26" s="31">
        <f t="shared" si="1"/>
        <v>2.2465884999999998E-2</v>
      </c>
      <c r="L26" s="32">
        <v>20</v>
      </c>
      <c r="M26" s="33">
        <f t="shared" si="2"/>
        <v>0.44931769999999993</v>
      </c>
      <c r="N26" s="27" t="s">
        <v>158</v>
      </c>
      <c r="P26" s="6"/>
      <c r="Q26" s="9"/>
      <c r="U26" s="12" t="s">
        <v>157</v>
      </c>
      <c r="V26" s="11">
        <v>2.47E-2</v>
      </c>
    </row>
    <row r="27" spans="1:22" x14ac:dyDescent="0.25">
      <c r="A27" s="26">
        <v>26</v>
      </c>
      <c r="B27" s="28" t="s">
        <v>159</v>
      </c>
      <c r="C27" s="28" t="s">
        <v>160</v>
      </c>
      <c r="D27" s="28" t="s">
        <v>112</v>
      </c>
      <c r="E27" s="27" t="s">
        <v>161</v>
      </c>
      <c r="F27" s="27" t="s">
        <v>162</v>
      </c>
      <c r="G27" s="27" t="s">
        <v>20</v>
      </c>
      <c r="H27" s="34" t="s">
        <v>163</v>
      </c>
      <c r="I27" s="28">
        <v>4</v>
      </c>
      <c r="J27" s="30">
        <f t="shared" si="4"/>
        <v>5.1844350000000003E-3</v>
      </c>
      <c r="K27" s="31">
        <f t="shared" si="1"/>
        <v>2.0737740000000001E-2</v>
      </c>
      <c r="L27" s="32">
        <v>100</v>
      </c>
      <c r="M27" s="33">
        <f t="shared" si="2"/>
        <v>0.51844350000000006</v>
      </c>
      <c r="N27" s="27" t="s">
        <v>164</v>
      </c>
      <c r="P27" s="6"/>
      <c r="Q27" s="5"/>
      <c r="U27" s="12" t="s">
        <v>163</v>
      </c>
      <c r="V27" s="11">
        <v>5.7000000000000002E-3</v>
      </c>
    </row>
    <row r="28" spans="1:22" x14ac:dyDescent="0.25">
      <c r="A28" s="26">
        <v>27</v>
      </c>
      <c r="B28" s="28" t="s">
        <v>165</v>
      </c>
      <c r="C28" s="28" t="s">
        <v>166</v>
      </c>
      <c r="D28" s="28" t="s">
        <v>130</v>
      </c>
      <c r="E28" s="27" t="s">
        <v>167</v>
      </c>
      <c r="F28" s="27" t="s">
        <v>120</v>
      </c>
      <c r="G28" s="27" t="s">
        <v>20</v>
      </c>
      <c r="H28" s="34" t="s">
        <v>168</v>
      </c>
      <c r="I28" s="28">
        <v>2</v>
      </c>
      <c r="J28" s="30">
        <f t="shared" si="4"/>
        <v>2.5376445000000001E-2</v>
      </c>
      <c r="K28" s="31">
        <f t="shared" si="1"/>
        <v>5.0752890000000002E-2</v>
      </c>
      <c r="L28" s="32">
        <v>20</v>
      </c>
      <c r="M28" s="33">
        <f t="shared" si="2"/>
        <v>0.50752890000000006</v>
      </c>
      <c r="N28" s="27" t="s">
        <v>169</v>
      </c>
      <c r="P28" s="6"/>
      <c r="Q28" s="9"/>
      <c r="U28" s="12" t="s">
        <v>168</v>
      </c>
      <c r="V28" s="11">
        <v>2.7900000000000001E-2</v>
      </c>
    </row>
    <row r="29" spans="1:22" x14ac:dyDescent="0.25">
      <c r="A29" s="26">
        <v>28</v>
      </c>
      <c r="B29" s="28" t="s">
        <v>170</v>
      </c>
      <c r="C29" s="28" t="s">
        <v>171</v>
      </c>
      <c r="D29" s="28" t="s">
        <v>112</v>
      </c>
      <c r="E29" s="27" t="s">
        <v>172</v>
      </c>
      <c r="F29" s="27" t="s">
        <v>120</v>
      </c>
      <c r="G29" s="27" t="s">
        <v>20</v>
      </c>
      <c r="H29" s="34" t="s">
        <v>173</v>
      </c>
      <c r="I29" s="28">
        <v>1</v>
      </c>
      <c r="J29" s="30">
        <f t="shared" si="4"/>
        <v>1.0005050000000001E-3</v>
      </c>
      <c r="K29" s="31">
        <f t="shared" si="1"/>
        <v>1.0005050000000001E-3</v>
      </c>
      <c r="L29" s="32">
        <v>100</v>
      </c>
      <c r="M29" s="33">
        <f t="shared" si="2"/>
        <v>0.1000505</v>
      </c>
      <c r="N29" s="27" t="s">
        <v>174</v>
      </c>
      <c r="P29" s="6"/>
      <c r="Q29" s="5"/>
      <c r="U29" s="12" t="s">
        <v>173</v>
      </c>
      <c r="V29" s="11">
        <v>1.1000000000000001E-3</v>
      </c>
    </row>
    <row r="30" spans="1:22" s="3" customFormat="1" x14ac:dyDescent="0.25">
      <c r="A30" s="26">
        <v>29</v>
      </c>
      <c r="B30" s="28" t="s">
        <v>175</v>
      </c>
      <c r="C30" s="28" t="s">
        <v>176</v>
      </c>
      <c r="D30" s="28"/>
      <c r="E30" s="27" t="s">
        <v>177</v>
      </c>
      <c r="F30" s="27" t="s">
        <v>178</v>
      </c>
      <c r="G30" s="27" t="s">
        <v>102</v>
      </c>
      <c r="H30" s="26">
        <v>3406901</v>
      </c>
      <c r="I30" s="28">
        <v>1</v>
      </c>
      <c r="J30" s="30">
        <v>0.04</v>
      </c>
      <c r="K30" s="31">
        <f>J30*I30</f>
        <v>0.04</v>
      </c>
      <c r="L30" s="32">
        <v>10</v>
      </c>
      <c r="M30" s="33">
        <f t="shared" si="2"/>
        <v>0.4</v>
      </c>
      <c r="N30" s="27" t="s">
        <v>179</v>
      </c>
      <c r="O30"/>
      <c r="P30" s="6"/>
      <c r="Q30" s="5"/>
      <c r="U30" s="13">
        <v>3406901</v>
      </c>
      <c r="V30" s="11"/>
    </row>
    <row r="31" spans="1:22" x14ac:dyDescent="0.25">
      <c r="A31" s="36">
        <v>30</v>
      </c>
      <c r="B31" s="28" t="s">
        <v>180</v>
      </c>
      <c r="C31" s="28" t="s">
        <v>181</v>
      </c>
      <c r="D31" s="28" t="s">
        <v>182</v>
      </c>
      <c r="E31" s="27" t="s">
        <v>180</v>
      </c>
      <c r="F31" s="27" t="s">
        <v>183</v>
      </c>
      <c r="G31" s="27" t="s">
        <v>20</v>
      </c>
      <c r="H31" s="34" t="s">
        <v>184</v>
      </c>
      <c r="I31" s="28">
        <v>1</v>
      </c>
      <c r="J31" s="30">
        <f>V31*$S$2</f>
        <v>0.230934745</v>
      </c>
      <c r="K31" s="31">
        <f t="shared" si="1"/>
        <v>0.230934745</v>
      </c>
      <c r="L31" s="32">
        <v>5</v>
      </c>
      <c r="M31" s="33">
        <f t="shared" si="2"/>
        <v>1.1546737249999999</v>
      </c>
      <c r="N31" s="27" t="s">
        <v>185</v>
      </c>
      <c r="P31" s="6"/>
      <c r="Q31" s="5"/>
      <c r="U31" s="12" t="s">
        <v>184</v>
      </c>
      <c r="V31" s="11">
        <v>0.25390000000000001</v>
      </c>
    </row>
    <row r="32" spans="1:22" x14ac:dyDescent="0.25">
      <c r="A32" s="26">
        <v>31</v>
      </c>
      <c r="B32" s="28" t="s">
        <v>186</v>
      </c>
      <c r="C32" s="28" t="s">
        <v>187</v>
      </c>
      <c r="D32" s="28" t="s">
        <v>188</v>
      </c>
      <c r="E32" s="27" t="s">
        <v>186</v>
      </c>
      <c r="F32" s="27" t="s">
        <v>189</v>
      </c>
      <c r="G32" s="27" t="s">
        <v>20</v>
      </c>
      <c r="H32" s="34" t="s">
        <v>190</v>
      </c>
      <c r="I32" s="28">
        <v>1</v>
      </c>
      <c r="J32" s="30">
        <f>V32*$S$2</f>
        <v>0.51516912000000004</v>
      </c>
      <c r="K32" s="31">
        <f t="shared" si="1"/>
        <v>0.51516912000000004</v>
      </c>
      <c r="L32" s="32">
        <v>2</v>
      </c>
      <c r="M32" s="33">
        <f t="shared" si="2"/>
        <v>1.0303382400000001</v>
      </c>
      <c r="N32" s="27" t="s">
        <v>191</v>
      </c>
      <c r="P32" s="6"/>
      <c r="Q32" s="5"/>
      <c r="U32" s="12" t="s">
        <v>190</v>
      </c>
      <c r="V32" s="11">
        <v>0.56640000000000001</v>
      </c>
    </row>
    <row r="33" spans="1:22" x14ac:dyDescent="0.25">
      <c r="A33" s="26">
        <v>32</v>
      </c>
      <c r="B33" s="28" t="s">
        <v>192</v>
      </c>
      <c r="C33" s="28" t="s">
        <v>193</v>
      </c>
      <c r="D33" s="28" t="s">
        <v>88</v>
      </c>
      <c r="E33" s="27" t="s">
        <v>192</v>
      </c>
      <c r="F33" s="27" t="s">
        <v>89</v>
      </c>
      <c r="G33" s="27" t="s">
        <v>20</v>
      </c>
      <c r="H33" s="34" t="s">
        <v>194</v>
      </c>
      <c r="I33" s="28">
        <v>1</v>
      </c>
      <c r="J33" s="30">
        <f>V33*$S$2</f>
        <v>0.10168769</v>
      </c>
      <c r="K33" s="31">
        <f t="shared" si="1"/>
        <v>0.10168769</v>
      </c>
      <c r="L33" s="32">
        <v>5</v>
      </c>
      <c r="M33" s="33">
        <f t="shared" si="2"/>
        <v>0.50843844999999999</v>
      </c>
      <c r="N33" s="27" t="s">
        <v>195</v>
      </c>
      <c r="P33" s="6"/>
      <c r="Q33" s="9"/>
      <c r="U33" s="12" t="s">
        <v>194</v>
      </c>
      <c r="V33" s="11">
        <v>0.1118</v>
      </c>
    </row>
    <row r="34" spans="1:22" x14ac:dyDescent="0.25">
      <c r="A34" s="26">
        <v>33</v>
      </c>
      <c r="B34" s="28" t="s">
        <v>196</v>
      </c>
      <c r="C34" s="28" t="s">
        <v>197</v>
      </c>
      <c r="D34" s="28" t="s">
        <v>198</v>
      </c>
      <c r="E34" s="27" t="s">
        <v>196</v>
      </c>
      <c r="F34" s="27" t="s">
        <v>199</v>
      </c>
      <c r="G34" s="27" t="s">
        <v>20</v>
      </c>
      <c r="H34" s="34" t="s">
        <v>200</v>
      </c>
      <c r="I34" s="28">
        <v>1</v>
      </c>
      <c r="J34" s="30">
        <f>V34*$S$2</f>
        <v>2.345092765</v>
      </c>
      <c r="K34" s="31">
        <f t="shared" si="1"/>
        <v>2.345092765</v>
      </c>
      <c r="L34" s="32">
        <v>1</v>
      </c>
      <c r="M34" s="33">
        <f t="shared" si="2"/>
        <v>2.345092765</v>
      </c>
      <c r="N34" s="27" t="s">
        <v>201</v>
      </c>
      <c r="P34" s="6"/>
      <c r="Q34" s="5"/>
      <c r="U34" s="12" t="s">
        <v>200</v>
      </c>
      <c r="V34" s="11">
        <v>2.5783</v>
      </c>
    </row>
    <row r="35" spans="1:22" ht="16.5" x14ac:dyDescent="0.3">
      <c r="A35" s="26">
        <v>34</v>
      </c>
      <c r="B35" s="28" t="s">
        <v>202</v>
      </c>
      <c r="C35" s="28" t="s">
        <v>203</v>
      </c>
      <c r="D35" s="28" t="s">
        <v>88</v>
      </c>
      <c r="E35" s="27" t="s">
        <v>202</v>
      </c>
      <c r="F35" s="37" t="s">
        <v>204</v>
      </c>
      <c r="G35" s="27" t="s">
        <v>20</v>
      </c>
      <c r="H35" s="34" t="s">
        <v>205</v>
      </c>
      <c r="I35" s="28">
        <v>1</v>
      </c>
      <c r="J35" s="30">
        <f>V35*$S$2</f>
        <v>4.6023229999999998E-2</v>
      </c>
      <c r="K35" s="31">
        <f t="shared" si="1"/>
        <v>4.6023229999999998E-2</v>
      </c>
      <c r="L35" s="32">
        <v>10</v>
      </c>
      <c r="M35" s="33">
        <f t="shared" si="2"/>
        <v>0.46023229999999998</v>
      </c>
      <c r="N35" s="27" t="s">
        <v>206</v>
      </c>
      <c r="P35" s="6"/>
      <c r="Q35" s="5"/>
      <c r="U35" s="12" t="s">
        <v>205</v>
      </c>
      <c r="V35" s="11">
        <v>5.0599999999999999E-2</v>
      </c>
    </row>
    <row r="36" spans="1:22" s="3" customFormat="1" x14ac:dyDescent="0.25">
      <c r="A36" s="26">
        <v>35</v>
      </c>
      <c r="B36" s="28" t="s">
        <v>207</v>
      </c>
      <c r="C36" s="28" t="s">
        <v>208</v>
      </c>
      <c r="D36" s="28"/>
      <c r="E36" s="27" t="s">
        <v>209</v>
      </c>
      <c r="F36" s="27" t="s">
        <v>162</v>
      </c>
      <c r="G36" s="27" t="s">
        <v>102</v>
      </c>
      <c r="H36" s="26">
        <v>2748804</v>
      </c>
      <c r="I36" s="28">
        <v>1</v>
      </c>
      <c r="J36" s="35">
        <v>8.61</v>
      </c>
      <c r="K36" s="31">
        <f>J36*I36*1.21</f>
        <v>10.418099999999999</v>
      </c>
      <c r="L36" s="32">
        <v>1</v>
      </c>
      <c r="M36" s="33">
        <f t="shared" si="2"/>
        <v>8.61</v>
      </c>
      <c r="N36" s="27" t="s">
        <v>210</v>
      </c>
      <c r="O36"/>
      <c r="P36" s="6"/>
      <c r="Q36" s="5"/>
      <c r="U36" s="13">
        <v>2748804</v>
      </c>
      <c r="V36" s="11"/>
    </row>
    <row r="37" spans="1:22" x14ac:dyDescent="0.25">
      <c r="A37" s="26">
        <v>36</v>
      </c>
      <c r="B37" s="28" t="s">
        <v>211</v>
      </c>
      <c r="C37" s="28" t="s">
        <v>212</v>
      </c>
      <c r="D37" s="28" t="s">
        <v>213</v>
      </c>
      <c r="E37" s="27" t="s">
        <v>214</v>
      </c>
      <c r="F37" s="27" t="s">
        <v>215</v>
      </c>
      <c r="G37" s="27" t="s">
        <v>20</v>
      </c>
      <c r="H37" s="34" t="s">
        <v>216</v>
      </c>
      <c r="I37" s="28">
        <v>3</v>
      </c>
      <c r="J37" s="30">
        <f>V37*$S$2</f>
        <v>8.2405229999999996E-2</v>
      </c>
      <c r="K37" s="31">
        <f t="shared" si="1"/>
        <v>0.24721568999999999</v>
      </c>
      <c r="L37" s="32">
        <v>10</v>
      </c>
      <c r="M37" s="33">
        <f t="shared" si="2"/>
        <v>0.82405229999999996</v>
      </c>
      <c r="N37" s="27" t="s">
        <v>217</v>
      </c>
      <c r="P37" s="6"/>
      <c r="Q37" s="5"/>
      <c r="U37" s="12" t="s">
        <v>216</v>
      </c>
      <c r="V37" s="11">
        <v>9.06E-2</v>
      </c>
    </row>
    <row r="38" spans="1:22" x14ac:dyDescent="0.25">
      <c r="A38" s="26">
        <v>37</v>
      </c>
      <c r="B38" s="28" t="s">
        <v>218</v>
      </c>
      <c r="C38" s="28" t="s">
        <v>219</v>
      </c>
      <c r="D38" s="28" t="s">
        <v>220</v>
      </c>
      <c r="E38" s="27" t="s">
        <v>221</v>
      </c>
      <c r="F38" s="27" t="s">
        <v>222</v>
      </c>
      <c r="G38" s="27" t="s">
        <v>20</v>
      </c>
      <c r="H38" s="29" t="s">
        <v>223</v>
      </c>
      <c r="I38" s="28">
        <v>1</v>
      </c>
      <c r="J38" s="30">
        <f>V38*$S$2</f>
        <v>3.9656379999999998E-2</v>
      </c>
      <c r="K38" s="31">
        <f t="shared" si="1"/>
        <v>3.9656379999999998E-2</v>
      </c>
      <c r="L38" s="32">
        <v>10</v>
      </c>
      <c r="M38" s="33">
        <f t="shared" si="2"/>
        <v>0.39656379999999997</v>
      </c>
      <c r="N38" s="27" t="s">
        <v>224</v>
      </c>
      <c r="U38" s="12" t="s">
        <v>223</v>
      </c>
      <c r="V38" s="11">
        <v>4.36E-2</v>
      </c>
    </row>
    <row r="39" spans="1:22" x14ac:dyDescent="0.25">
      <c r="A39" s="26">
        <v>38</v>
      </c>
      <c r="B39" s="28" t="s">
        <v>225</v>
      </c>
      <c r="C39" s="28" t="s">
        <v>226</v>
      </c>
      <c r="D39" s="28" t="s">
        <v>198</v>
      </c>
      <c r="E39" s="27" t="s">
        <v>227</v>
      </c>
      <c r="F39" s="27" t="s">
        <v>228</v>
      </c>
      <c r="G39" s="27" t="s">
        <v>20</v>
      </c>
      <c r="H39" s="29" t="s">
        <v>229</v>
      </c>
      <c r="I39" s="28">
        <v>1</v>
      </c>
      <c r="J39" s="30">
        <f>V39*$S$2</f>
        <v>4.347649E-2</v>
      </c>
      <c r="K39" s="31">
        <f t="shared" si="1"/>
        <v>4.347649E-2</v>
      </c>
      <c r="L39" s="32">
        <v>12</v>
      </c>
      <c r="M39" s="33">
        <f t="shared" si="2"/>
        <v>0.52171787999999997</v>
      </c>
      <c r="N39" s="27" t="s">
        <v>230</v>
      </c>
      <c r="U39" s="12" t="s">
        <v>229</v>
      </c>
      <c r="V39" s="11">
        <v>4.7800000000000002E-2</v>
      </c>
    </row>
    <row r="40" spans="1:22" ht="15.75" customHeight="1" x14ac:dyDescent="0.25">
      <c r="A40" s="1">
        <v>39</v>
      </c>
      <c r="B40" s="2" t="s">
        <v>231</v>
      </c>
      <c r="C40" s="2" t="s">
        <v>231</v>
      </c>
      <c r="H40" s="14"/>
      <c r="I40" s="2">
        <v>1</v>
      </c>
      <c r="J40" s="8">
        <v>1.1200000000000001</v>
      </c>
      <c r="K40" s="19">
        <f>M40/5</f>
        <v>1.1199999999999999</v>
      </c>
      <c r="L40" s="17">
        <v>5</v>
      </c>
      <c r="M40" s="4">
        <v>5.6</v>
      </c>
      <c r="U40" s="14"/>
    </row>
    <row r="41" spans="1:22" ht="14.25" customHeight="1" x14ac:dyDescent="0.25">
      <c r="A41" s="26"/>
      <c r="B41" s="47"/>
      <c r="C41" s="28"/>
      <c r="D41" s="28"/>
      <c r="E41" s="27"/>
      <c r="F41" s="27"/>
      <c r="G41" s="27"/>
      <c r="H41" s="38"/>
      <c r="I41" s="42"/>
      <c r="J41" s="39"/>
      <c r="K41" s="40"/>
      <c r="L41" s="41"/>
      <c r="M41" s="33"/>
      <c r="N41" s="27"/>
      <c r="U41" s="14"/>
    </row>
    <row r="42" spans="1:22" s="1" customFormat="1" ht="32.25" customHeight="1" x14ac:dyDescent="0.25">
      <c r="B42" s="2"/>
      <c r="D42" s="2"/>
      <c r="H42" s="49" t="s">
        <v>232</v>
      </c>
      <c r="I42" s="49"/>
      <c r="J42" s="45" t="s">
        <v>233</v>
      </c>
      <c r="K42" s="44">
        <f>SUM(K3:K41)</f>
        <v>17.730084265000002</v>
      </c>
      <c r="L42" s="46" t="s">
        <v>234</v>
      </c>
      <c r="M42" s="43">
        <f>SUM(M2:M41)</f>
        <v>35.257179725</v>
      </c>
      <c r="V42" s="15"/>
    </row>
    <row r="43" spans="1:22" x14ac:dyDescent="0.25"/>
    <row r="47" spans="1:22" x14ac:dyDescent="0.25">
      <c r="B47" s="2" t="s">
        <v>235</v>
      </c>
      <c r="E47" t="s">
        <v>236</v>
      </c>
      <c r="F47" t="s">
        <v>237</v>
      </c>
      <c r="G47" t="s">
        <v>20</v>
      </c>
      <c r="H47" s="12" t="s">
        <v>238</v>
      </c>
      <c r="I47" s="2">
        <v>1</v>
      </c>
      <c r="L47" s="10" t="s">
        <v>239</v>
      </c>
      <c r="U47" s="12"/>
    </row>
    <row r="48" spans="1:22" x14ac:dyDescent="0.25">
      <c r="B48" s="2" t="s">
        <v>240</v>
      </c>
    </row>
    <row r="49" spans="2:3" x14ac:dyDescent="0.25">
      <c r="B49" s="2" t="s">
        <v>241</v>
      </c>
    </row>
    <row r="50" spans="2:3" ht="15" customHeight="1" x14ac:dyDescent="0.25">
      <c r="B50" s="2" t="s">
        <v>242</v>
      </c>
      <c r="C50" s="2" t="s">
        <v>243</v>
      </c>
    </row>
  </sheetData>
  <mergeCells count="1">
    <mergeCell ref="H42:I42"/>
  </mergeCells>
  <hyperlinks>
    <hyperlink ref="N28" r:id="rId1" xr:uid="{00000000-0004-0000-0000-000000000000}"/>
    <hyperlink ref="N2" r:id="rId2" xr:uid="{0C2CC03B-71F0-422A-811C-F4DBD62A68F5}"/>
    <hyperlink ref="N8" r:id="rId3" xr:uid="{18D44DC1-5C6C-499A-B7C4-4288AC79B853}"/>
    <hyperlink ref="N10" r:id="rId4" xr:uid="{D5FC31C0-6CB6-46F1-87B9-02BD0F3C2AA6}"/>
    <hyperlink ref="N11" r:id="rId5" xr:uid="{C46846F3-8091-4FA4-A404-8390173822AF}"/>
    <hyperlink ref="N12" r:id="rId6" xr:uid="{9FA7BB48-F4FA-48B4-8B47-1E940519BB6F}"/>
    <hyperlink ref="N13" r:id="rId7" xr:uid="{EE767520-9FDB-4F3F-A55A-FCA9E39E9918}"/>
    <hyperlink ref="N21" r:id="rId8" xr:uid="{BDFEAA0D-655E-4405-AFBC-6EBA3EECF5DA}"/>
    <hyperlink ref="N9" r:id="rId9" xr:uid="{59CEB61E-500B-4F2A-ACAD-6B4A96F3743A}"/>
    <hyperlink ref="N3" r:id="rId10" xr:uid="{0EACB8E7-28B7-4E44-877F-4990A66E0E78}"/>
    <hyperlink ref="N4" r:id="rId11" xr:uid="{111D11B9-5625-49B9-9285-CAF6EC74ECBF}"/>
    <hyperlink ref="N5" r:id="rId12" xr:uid="{85E85415-BD9F-4139-822B-8C23041319D0}"/>
    <hyperlink ref="N6" r:id="rId13" xr:uid="{DE84B7EA-5871-44D2-9B54-5A0AF327C10A}"/>
    <hyperlink ref="N7" r:id="rId14" xr:uid="{E0F5CEDA-E399-4BBA-A51E-D2EE76C99B0A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BOM_LAMPA V3.5_2023-11-21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Sandis Jurciks</dc:creator>
  <cp:keywords/>
  <dc:description/>
  <cp:lastModifiedBy>Sandis Jurciks</cp:lastModifiedBy>
  <cp:revision>2</cp:revision>
  <dcterms:created xsi:type="dcterms:W3CDTF">2023-11-22T16:50:11Z</dcterms:created>
  <dcterms:modified xsi:type="dcterms:W3CDTF">2024-09-28T13:21:34Z</dcterms:modified>
  <cp:category/>
  <cp:contentStatus/>
</cp:coreProperties>
</file>