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2\Name lists\"/>
    </mc:Choice>
  </mc:AlternateContent>
  <xr:revisionPtr revIDLastSave="0" documentId="8_{93280BF2-2CB7-464C-ADF4-D68092D22403}" xr6:coauthVersionLast="44" xr6:coauthVersionMax="44" xr10:uidLastSave="{00000000-0000-0000-0000-000000000000}"/>
  <bookViews>
    <workbookView xWindow="-120" yWindow="-120" windowWidth="20730" windowHeight="11160" activeTab="3" xr2:uid="{22C966E3-BEAB-4A18-AB66-AD71D2BCE01B}"/>
  </bookViews>
  <sheets>
    <sheet name="Rel5" sheetId="1" r:id="rId1"/>
    <sheet name="Rel4, 9" sheetId="2" r:id="rId2"/>
    <sheet name="Rel 4, 10" sheetId="5" r:id="rId3"/>
    <sheet name="Rel4, 1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17" i="2"/>
  <c r="I9" i="2"/>
  <c r="I16" i="2"/>
  <c r="I15" i="2"/>
  <c r="I14" i="2"/>
  <c r="I13" i="2"/>
  <c r="I12" i="2"/>
  <c r="I11" i="2"/>
  <c r="I10" i="2"/>
  <c r="I8" i="2"/>
  <c r="I7" i="2"/>
  <c r="I6" i="2"/>
  <c r="I5" i="2"/>
  <c r="I4" i="2"/>
  <c r="I17" i="4" l="1"/>
  <c r="I17" i="5"/>
</calcChain>
</file>

<file path=xl/sharedStrings.xml><?xml version="1.0" encoding="utf-8"?>
<sst xmlns="http://schemas.openxmlformats.org/spreadsheetml/2006/main" count="1396" uniqueCount="252">
  <si>
    <t>source</t>
  </si>
  <si>
    <t>target</t>
  </si>
  <si>
    <t>Difference description</t>
  </si>
  <si>
    <t>Difference criteria</t>
  </si>
  <si>
    <t>GYMNOCEPHALUS</t>
  </si>
  <si>
    <t>CERNUA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</si>
  <si>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</si>
  <si>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Correct taxonomic reference not in the VTO</t>
  </si>
  <si>
    <t>EPHEMEROPTERA</t>
  </si>
  <si>
    <t>PLECOPTERA</t>
  </si>
  <si>
    <t>Mayflies and stoneflies (grouped of same rank)</t>
  </si>
  <si>
    <t>Incorrect matching - group same rank</t>
  </si>
  <si>
    <t>MOLLUSCA</t>
  </si>
  <si>
    <t>NEMATODA</t>
  </si>
  <si>
    <t>Nematoda (phylum) and mollusca (phylum) - also group of same-level ranking</t>
  </si>
  <si>
    <t>TRICHOPTERA</t>
  </si>
  <si>
    <t>Group of different insect orders</t>
  </si>
  <si>
    <t>SALAR</t>
  </si>
  <si>
    <t>TRUTTA</t>
  </si>
  <si>
    <t>Grouping various species level terms for same family together</t>
  </si>
  <si>
    <t>SALMO</t>
  </si>
  <si>
    <t>SALVELINUS</t>
  </si>
  <si>
    <t>Grouping of like ranks within same family</t>
  </si>
  <si>
    <t>Groups of different orders of flies</t>
  </si>
  <si>
    <t>BOSMINA</t>
  </si>
  <si>
    <t>CHYDORUS</t>
  </si>
  <si>
    <t>Both genera</t>
  </si>
  <si>
    <t>CERNUUS</t>
  </si>
  <si>
    <t>https://www.latin-is-simple.com/en/vocabulary/adjective/2118/</t>
  </si>
  <si>
    <t>CLADOCERA</t>
  </si>
  <si>
    <t>COPEPODA</t>
  </si>
  <si>
    <t>two different groups of organisms - copopoda (subclass) versus cladocera (suborder)</t>
  </si>
  <si>
    <t>Incorrect matching - group various rank</t>
  </si>
  <si>
    <t>CYPRINIDAE</t>
  </si>
  <si>
    <t>ESOX</t>
  </si>
  <si>
    <t>Esox (genus) of the Esocidae family and cyprinidae (family) - latter are carps or minnows</t>
  </si>
  <si>
    <t>PERCA</t>
  </si>
  <si>
    <t>Family to genus (Cyprinidae) to genus (Perca) but should be Percidae(?) Is this something that is disputed at all?</t>
  </si>
  <si>
    <t>FLUVIATILIS</t>
  </si>
  <si>
    <t>Skipping rank across different lineages</t>
  </si>
  <si>
    <t>GASTROPODA</t>
  </si>
  <si>
    <t>Gastropoda class of mollusca phyllum (http://www.catalogueoflife.org/col/browse/tree/id/3553f72080f2d512a344a663f510588a)</t>
  </si>
  <si>
    <t>LUCIUS</t>
  </si>
  <si>
    <t>[NUMBER]</t>
  </si>
  <si>
    <t>PARR</t>
  </si>
  <si>
    <t>Common name plus number</t>
  </si>
  <si>
    <t>Incorrect matching - not scientific name</t>
  </si>
  <si>
    <t>Partial scientific name plus number</t>
  </si>
  <si>
    <t>Wrong way round, also different families</t>
  </si>
  <si>
    <t>Incorrect matching - parent/child reversal</t>
  </si>
  <si>
    <t>THYMALLUS</t>
  </si>
  <si>
    <t>SALMONIDAE</t>
  </si>
  <si>
    <t>Wrong way round (Thymallus is a genus of the family Salmonidae)</t>
  </si>
  <si>
    <t>ASELLUS</t>
  </si>
  <si>
    <t>AQUATICUS</t>
  </si>
  <si>
    <t>Crustacean</t>
  </si>
  <si>
    <t>Invertebrate</t>
  </si>
  <si>
    <t>BYTHOTREPHES</t>
  </si>
  <si>
    <t>LONGIMANUS</t>
  </si>
  <si>
    <t>Water flea</t>
  </si>
  <si>
    <t>CHIRONOMUS</t>
  </si>
  <si>
    <t>PLUMOSUS</t>
  </si>
  <si>
    <t xml:space="preserve">buzzer midge, is a species of nonbiting midge (Chironomidae) </t>
  </si>
  <si>
    <t>DAPHNIA</t>
  </si>
  <si>
    <t>LONGISPINA</t>
  </si>
  <si>
    <t>PULEX</t>
  </si>
  <si>
    <t>DREISSENA</t>
  </si>
  <si>
    <t>POLYMORPHA</t>
  </si>
  <si>
    <t>Zebra mussel</t>
  </si>
  <si>
    <t>EURYCERCUS</t>
  </si>
  <si>
    <t>LAMELLATUS</t>
  </si>
  <si>
    <t>Part of cladocera</t>
  </si>
  <si>
    <t>GAMMARUS</t>
  </si>
  <si>
    <t>LACUSTRIS</t>
  </si>
  <si>
    <t>Aquatic amphipod</t>
  </si>
  <si>
    <t>HEMIMYSIS</t>
  </si>
  <si>
    <t>ANOMALA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</si>
  <si>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</si>
  <si>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</t>
  </si>
  <si>
    <t>GIBBERUM</t>
  </si>
  <si>
    <t>Holopedium gibberum is a species of ctenopod in the family Holopediidae</t>
  </si>
  <si>
    <t>MYSIS</t>
  </si>
  <si>
    <t>DILUVIANA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</si>
  <si>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</si>
  <si>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t>RELICTA</t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</si>
  <si>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</si>
  <si>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t>MYTILUS</t>
  </si>
  <si>
    <t>EDULIS</t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</si>
  <si>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</si>
  <si>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t>PACIFASTACUS</t>
  </si>
  <si>
    <t>LENIUSCULUS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</si>
  <si>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</si>
  <si>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CLONORCHIS</t>
  </si>
  <si>
    <t>SINENSIS</t>
  </si>
  <si>
    <t>Chinese river fluke</t>
  </si>
  <si>
    <t>HYALINA</t>
  </si>
  <si>
    <t>BUGENSIS</t>
  </si>
  <si>
    <t>Quagga mussel</t>
  </si>
  <si>
    <t>DROSOPHILA</t>
  </si>
  <si>
    <t>MELANOGASTER</t>
  </si>
  <si>
    <t>Common fruit fly</t>
  </si>
  <si>
    <t>Crustaecean</t>
  </si>
  <si>
    <t>ORCONECTES</t>
  </si>
  <si>
    <t>PROPINQUUS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</si>
  <si>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</si>
  <si>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t>RUSTICUS</t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</si>
  <si>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</si>
  <si>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</t>
  </si>
  <si>
    <t>CLARKII</t>
  </si>
  <si>
    <t>Procambarus clarkii is a species of cambarid freshwater crayfish, native to northern Mexico, and southern and southeastern United States, but also introduced elsewhere, where it is often an invasive pest</t>
  </si>
  <si>
    <t>MICROPTERUS</t>
  </si>
  <si>
    <t>DOLOMIEUI</t>
  </si>
  <si>
    <t>Micropterus dolomieui Lacepède, 1802 (sinónimo) of Micropterus dolomieu (http://www.catalogueoflife.org/col/details/species/id/ced2281502ef9115f373997c10cd3cc2)</t>
  </si>
  <si>
    <t>Misspelling</t>
  </si>
  <si>
    <t>ONCHORHYNCHUS</t>
  </si>
  <si>
    <t>MYKISS</t>
  </si>
  <si>
    <t>Oncorhynchus mykiss</t>
  </si>
  <si>
    <t>WILLUGHBII</t>
  </si>
  <si>
    <t>Windermere charr, is a cold-water fish in the family Salmonidae. In the VTO only Salvelinus willoughbii, but CoL says this form is a synonym for the latter.</t>
  </si>
  <si>
    <t>MYOXOCEPHALUS</t>
  </si>
  <si>
    <t>THOMPSONI</t>
  </si>
  <si>
    <t>Deepwater sculpin</t>
  </si>
  <si>
    <t>ONCORHYNCUS</t>
  </si>
  <si>
    <t>ACULEATUS</t>
  </si>
  <si>
    <t>LINNAEUS</t>
  </si>
  <si>
    <t>Partial name</t>
  </si>
  <si>
    <t>Partial name and also skipping ranks</t>
  </si>
  <si>
    <t>Correct order and rank level</t>
  </si>
  <si>
    <t>GASTEROSTEUS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</si>
  <si>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</si>
  <si>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MARINUS</t>
  </si>
  <si>
    <t>Perca…. Linneaus</t>
  </si>
  <si>
    <t>PETROMYZON</t>
  </si>
  <si>
    <t>Petromyzon … could be sort of lamprey</t>
  </si>
  <si>
    <t>Skipping rank genus to specification of authorship</t>
  </si>
  <si>
    <t>SPP</t>
  </si>
  <si>
    <t>Salvelinus species</t>
  </si>
  <si>
    <t>species level plus linnaeus specification</t>
  </si>
  <si>
    <t>ELODEA</t>
  </si>
  <si>
    <t>CANADENSIS</t>
  </si>
  <si>
    <t>perennial aquatic plant, or submergent macrophyte</t>
  </si>
  <si>
    <t>Plant</t>
  </si>
  <si>
    <t>FAGUS</t>
  </si>
  <si>
    <t>SYLVATICA</t>
  </si>
  <si>
    <t>Common or European beech tree</t>
  </si>
  <si>
    <t>NUPHAR</t>
  </si>
  <si>
    <t>LUTEA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</si>
  <si>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</si>
  <si>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CERATOPHYLLUM</t>
  </si>
  <si>
    <t>DEMERSUM</t>
  </si>
  <si>
    <t>Ceratophyllum demersum, commonly known as hornwort, rigid hornwort, coontail, or coon's tail,</t>
  </si>
  <si>
    <t>HYDRILLA</t>
  </si>
  <si>
    <t>VERTICILLATA</t>
  </si>
  <si>
    <t>Water thyme</t>
  </si>
  <si>
    <t>MYRIOPHYLLUM</t>
  </si>
  <si>
    <t>SPICATUM</t>
  </si>
  <si>
    <t>PHRAGMITES</t>
  </si>
  <si>
    <t>AUSTRALIS</t>
  </si>
  <si>
    <t>TYPHA</t>
  </si>
  <si>
    <t>LATIFOLIA</t>
  </si>
  <si>
    <t>Common bullrush</t>
  </si>
  <si>
    <t>CATOSTOMUS</t>
  </si>
  <si>
    <t>COMMERSONI</t>
  </si>
  <si>
    <t>White sucker is a freshwater cypriniform fish</t>
  </si>
  <si>
    <t>Synonym in the VTO</t>
  </si>
  <si>
    <t>CHONDROSTOMA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</si>
  <si>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</si>
  <si>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</si>
  <si>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COREGONUS</t>
  </si>
  <si>
    <t>ARTEDII</t>
  </si>
  <si>
    <t>Coregonus artedi (lake herring) https://www.itis.gov/servlet/SingleRpt/SingleRpt?search_topic=TSN&amp;search_value=623384#null</t>
  </si>
  <si>
    <t>COTTUS</t>
  </si>
  <si>
    <t>BAIRDI</t>
  </si>
  <si>
    <t>Cottus bairdii</t>
  </si>
  <si>
    <t>ENTOSPHENUS</t>
  </si>
  <si>
    <t>TRIDENTATUS</t>
  </si>
  <si>
    <t>Lampetra tridentata synonym</t>
  </si>
  <si>
    <t>GAMBUSIA</t>
  </si>
  <si>
    <t>HOLBROOKI</t>
  </si>
  <si>
    <t>Gambusia affinis</t>
  </si>
  <si>
    <t>LEUCISCUS</t>
  </si>
  <si>
    <t>ASPIUS</t>
  </si>
  <si>
    <t>asp is a European freshwater fish of the Cyprinid family. Synonym for Aspius aspius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</si>
  <si>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</si>
  <si>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</si>
  <si>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</si>
  <si>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</si>
  <si>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</si>
  <si>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</si>
  <si>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LUCIOPERCA</t>
  </si>
  <si>
    <t>related synonym for Sander lucioperca</t>
  </si>
  <si>
    <t>VITREUM</t>
  </si>
  <si>
    <t>related synonym for Sander vitreus</t>
  </si>
  <si>
    <t>ACERINA</t>
  </si>
  <si>
    <t>Gymnocephalus cernuus</t>
  </si>
  <si>
    <t>APOLLONIA</t>
  </si>
  <si>
    <t>MELANOSTOMA</t>
  </si>
  <si>
    <t>Neogobius melanostomus</t>
  </si>
  <si>
    <t>ONCORHYNCHUS</t>
  </si>
  <si>
    <t>CLARKI</t>
  </si>
  <si>
    <t>"misspelling"</t>
  </si>
  <si>
    <t>RHODURUS</t>
  </si>
  <si>
    <t>For Oncorhynchus masou</t>
  </si>
  <si>
    <t>PLEURONECTES</t>
  </si>
  <si>
    <t>AMERICANUS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</si>
  <si>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</si>
  <si>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</si>
  <si>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PYGOSTEUS</t>
  </si>
  <si>
    <t>PUNGITIUS</t>
  </si>
  <si>
    <t>The ninespine stickleback, also called the ten-spined stickleback, is a freshwater species of fish in the family Gasterosteidae that inhabits temperate waters.</t>
  </si>
  <si>
    <t>Synonym not in the VTO</t>
  </si>
  <si>
    <t>PARVICAPSULA</t>
  </si>
  <si>
    <t>MINIBICORNIS</t>
  </si>
  <si>
    <t>myxosporean parasite Parvicapsula minibicornis</t>
  </si>
  <si>
    <t xml:space="preserve">Unknown </t>
  </si>
  <si>
    <t>ACANTHOPAGRUS</t>
  </si>
  <si>
    <t>SCHLEGELI</t>
  </si>
  <si>
    <t>CATOSTOMIDAE</t>
  </si>
  <si>
    <t>CHAOBORUS</t>
  </si>
  <si>
    <t>FLAVICANS</t>
  </si>
  <si>
    <t>CHIRONOMIDAE</t>
  </si>
  <si>
    <t>DIPTERA</t>
  </si>
  <si>
    <t>CRANGON</t>
  </si>
  <si>
    <t>EXALBESCENS</t>
  </si>
  <si>
    <t>MIXTA</t>
  </si>
  <si>
    <t>NAMAYCUSH</t>
  </si>
  <si>
    <t>FONTINALIS</t>
  </si>
  <si>
    <t>ACANTHOCEPHALA</t>
  </si>
  <si>
    <t>NERKA</t>
  </si>
  <si>
    <t>POTAMOGETON</t>
  </si>
  <si>
    <t>PERFOLIATUS</t>
  </si>
  <si>
    <t>SIDA</t>
  </si>
  <si>
    <t>CRYSTALLINA</t>
  </si>
  <si>
    <t>SPARGANIUM</t>
  </si>
  <si>
    <t>ERECTUM</t>
  </si>
  <si>
    <t>VICTORIA</t>
  </si>
  <si>
    <t>Related synonym (Ancanthopagrus Schlegelii)</t>
  </si>
  <si>
    <t>Both family level names</t>
  </si>
  <si>
    <t>Fly species</t>
  </si>
  <si>
    <t>Shrimp</t>
  </si>
  <si>
    <t>Grouped of same rank</t>
  </si>
  <si>
    <t>Water milfoil. Unnaccepted synonym.</t>
  </si>
  <si>
    <t>Misspelling sock-eye salmon</t>
  </si>
  <si>
    <t>Clasping leaf pondweed</t>
  </si>
  <si>
    <t>species of ctenopod in the family Sididae</t>
  </si>
  <si>
    <t>Bur-reed</t>
  </si>
  <si>
    <t>Grouped of same rank (order)</t>
  </si>
  <si>
    <t>Differences criteria</t>
  </si>
  <si>
    <t>Ranks skipped</t>
  </si>
  <si>
    <t>Match with common name</t>
  </si>
  <si>
    <t>Same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</si>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</sst>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0" fillId="33" borderId="0" xfId="0" applyFill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0AD8-2F59-4901-B607-8F122B213A9C}">
  <dimension ref="A1:D86"/>
  <sheetViews>
    <sheetView workbookViewId="0">
      <selection sqref="A1:XFD1048576"/>
    </sheetView>
  </sheetViews>
  <sheetFormatPr defaultRowHeight="15" x14ac:dyDescent="0.25"/>
  <cols>
    <col min="1" max="1" width="20.140625" customWidth="1"/>
    <col min="2" max="2" width="17.85546875" customWidth="1"/>
    <col min="3" max="3" width="38.7109375" customWidth="1"/>
    <col min="4" max="4" width="2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48.75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ht="24.75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ht="24.75" x14ac:dyDescent="0.25">
      <c r="A4" s="1" t="s">
        <v>12</v>
      </c>
      <c r="B4" s="1" t="s">
        <v>13</v>
      </c>
      <c r="C4" s="1" t="s">
        <v>14</v>
      </c>
      <c r="D4" s="1" t="s">
        <v>11</v>
      </c>
    </row>
    <row r="5" spans="1:4" ht="24.75" x14ac:dyDescent="0.25">
      <c r="A5" s="1" t="s">
        <v>9</v>
      </c>
      <c r="B5" s="1" t="s">
        <v>15</v>
      </c>
      <c r="C5" s="1" t="s">
        <v>16</v>
      </c>
      <c r="D5" s="1" t="s">
        <v>11</v>
      </c>
    </row>
    <row r="6" spans="1:4" ht="24.75" x14ac:dyDescent="0.25">
      <c r="A6" s="1" t="s">
        <v>17</v>
      </c>
      <c r="B6" s="1" t="s">
        <v>18</v>
      </c>
      <c r="C6" s="1" t="s">
        <v>19</v>
      </c>
      <c r="D6" s="1" t="s">
        <v>11</v>
      </c>
    </row>
    <row r="7" spans="1:4" ht="24.75" x14ac:dyDescent="0.25">
      <c r="A7" s="1" t="s">
        <v>20</v>
      </c>
      <c r="B7" s="1" t="s">
        <v>21</v>
      </c>
      <c r="C7" s="1" t="s">
        <v>22</v>
      </c>
      <c r="D7" s="1" t="s">
        <v>11</v>
      </c>
    </row>
    <row r="8" spans="1:4" ht="24.75" x14ac:dyDescent="0.25">
      <c r="A8" s="1" t="s">
        <v>15</v>
      </c>
      <c r="B8" s="1" t="s">
        <v>8</v>
      </c>
      <c r="C8" s="1" t="s">
        <v>23</v>
      </c>
      <c r="D8" s="1" t="s">
        <v>11</v>
      </c>
    </row>
    <row r="9" spans="1:4" ht="24.75" x14ac:dyDescent="0.25">
      <c r="A9" s="1" t="s">
        <v>24</v>
      </c>
      <c r="B9" s="1" t="s">
        <v>25</v>
      </c>
      <c r="C9" s="1" t="s">
        <v>26</v>
      </c>
      <c r="D9" s="1" t="s">
        <v>11</v>
      </c>
    </row>
    <row r="10" spans="1:4" ht="24.75" x14ac:dyDescent="0.25">
      <c r="A10" s="1" t="s">
        <v>27</v>
      </c>
      <c r="B10" s="1" t="s">
        <v>5</v>
      </c>
      <c r="C10" s="1" t="s">
        <v>28</v>
      </c>
      <c r="D10" s="1" t="s">
        <v>11</v>
      </c>
    </row>
    <row r="11" spans="1:4" ht="24.75" x14ac:dyDescent="0.25">
      <c r="A11" s="1" t="s">
        <v>29</v>
      </c>
      <c r="B11" s="1" t="s">
        <v>30</v>
      </c>
      <c r="C11" s="1" t="s">
        <v>31</v>
      </c>
      <c r="D11" s="1" t="s">
        <v>32</v>
      </c>
    </row>
    <row r="12" spans="1:4" ht="36.75" x14ac:dyDescent="0.25">
      <c r="A12" s="1" t="s">
        <v>33</v>
      </c>
      <c r="B12" s="1" t="s">
        <v>34</v>
      </c>
      <c r="C12" s="1" t="s">
        <v>35</v>
      </c>
      <c r="D12" s="1" t="s">
        <v>32</v>
      </c>
    </row>
    <row r="13" spans="1:4" ht="36.75" x14ac:dyDescent="0.25">
      <c r="A13" s="1" t="s">
        <v>33</v>
      </c>
      <c r="B13" s="1" t="s">
        <v>36</v>
      </c>
      <c r="C13" s="1" t="s">
        <v>37</v>
      </c>
      <c r="D13" s="1" t="s">
        <v>32</v>
      </c>
    </row>
    <row r="14" spans="1:4" ht="24.75" x14ac:dyDescent="0.25">
      <c r="A14" s="1" t="s">
        <v>33</v>
      </c>
      <c r="B14" s="1" t="s">
        <v>38</v>
      </c>
      <c r="C14" s="1" t="s">
        <v>39</v>
      </c>
      <c r="D14" s="1" t="s">
        <v>32</v>
      </c>
    </row>
    <row r="15" spans="1:4" ht="36.75" x14ac:dyDescent="0.25">
      <c r="A15" s="1" t="s">
        <v>40</v>
      </c>
      <c r="B15" s="1" t="s">
        <v>13</v>
      </c>
      <c r="C15" s="1" t="s">
        <v>41</v>
      </c>
      <c r="D15" s="1" t="s">
        <v>32</v>
      </c>
    </row>
    <row r="16" spans="1:4" ht="24.75" x14ac:dyDescent="0.25">
      <c r="A16" s="1" t="s">
        <v>33</v>
      </c>
      <c r="B16" s="1" t="s">
        <v>42</v>
      </c>
      <c r="C16" s="1"/>
      <c r="D16" s="1" t="s">
        <v>32</v>
      </c>
    </row>
    <row r="17" spans="1:4" ht="24.75" x14ac:dyDescent="0.25">
      <c r="A17" s="1" t="s">
        <v>43</v>
      </c>
      <c r="B17" s="1" t="s">
        <v>44</v>
      </c>
      <c r="C17" s="1" t="s">
        <v>45</v>
      </c>
      <c r="D17" s="1" t="s">
        <v>46</v>
      </c>
    </row>
    <row r="18" spans="1:4" ht="24.75" x14ac:dyDescent="0.25">
      <c r="A18" s="1" t="s">
        <v>43</v>
      </c>
      <c r="B18" s="1" t="s">
        <v>20</v>
      </c>
      <c r="C18" s="1" t="s">
        <v>47</v>
      </c>
      <c r="D18" s="1" t="s">
        <v>46</v>
      </c>
    </row>
    <row r="19" spans="1:4" ht="24.75" x14ac:dyDescent="0.25">
      <c r="A19" s="1" t="s">
        <v>34</v>
      </c>
      <c r="B19" s="1" t="s">
        <v>33</v>
      </c>
      <c r="C19" s="1" t="s">
        <v>48</v>
      </c>
      <c r="D19" s="1" t="s">
        <v>49</v>
      </c>
    </row>
    <row r="20" spans="1:4" ht="24.75" x14ac:dyDescent="0.25">
      <c r="A20" s="1" t="s">
        <v>50</v>
      </c>
      <c r="B20" s="1" t="s">
        <v>51</v>
      </c>
      <c r="C20" s="1" t="s">
        <v>52</v>
      </c>
      <c r="D20" s="1" t="s">
        <v>49</v>
      </c>
    </row>
    <row r="21" spans="1:4" x14ac:dyDescent="0.25">
      <c r="A21" s="1" t="s">
        <v>53</v>
      </c>
      <c r="B21" s="1" t="s">
        <v>54</v>
      </c>
      <c r="C21" s="1" t="s">
        <v>55</v>
      </c>
      <c r="D21" s="1" t="s">
        <v>56</v>
      </c>
    </row>
    <row r="22" spans="1:4" x14ac:dyDescent="0.25">
      <c r="A22" s="1" t="s">
        <v>57</v>
      </c>
      <c r="B22" s="1" t="s">
        <v>58</v>
      </c>
      <c r="C22" s="1" t="s">
        <v>59</v>
      </c>
      <c r="D22" s="1" t="s">
        <v>56</v>
      </c>
    </row>
    <row r="23" spans="1:4" ht="24.75" x14ac:dyDescent="0.25">
      <c r="A23" s="1" t="s">
        <v>60</v>
      </c>
      <c r="B23" s="1" t="s">
        <v>61</v>
      </c>
      <c r="C23" s="1" t="s">
        <v>62</v>
      </c>
      <c r="D23" s="1" t="s">
        <v>56</v>
      </c>
    </row>
    <row r="24" spans="1:4" x14ac:dyDescent="0.25">
      <c r="A24" s="1" t="s">
        <v>63</v>
      </c>
      <c r="B24" s="1" t="s">
        <v>64</v>
      </c>
      <c r="C24" s="1"/>
      <c r="D24" s="1" t="s">
        <v>56</v>
      </c>
    </row>
    <row r="25" spans="1:4" x14ac:dyDescent="0.25">
      <c r="A25" s="1" t="s">
        <v>63</v>
      </c>
      <c r="B25" s="1" t="s">
        <v>65</v>
      </c>
      <c r="C25" s="1"/>
      <c r="D25" s="1" t="s">
        <v>56</v>
      </c>
    </row>
    <row r="26" spans="1:4" x14ac:dyDescent="0.25">
      <c r="A26" s="1" t="s">
        <v>66</v>
      </c>
      <c r="B26" s="1" t="s">
        <v>67</v>
      </c>
      <c r="C26" s="1" t="s">
        <v>68</v>
      </c>
      <c r="D26" s="1" t="s">
        <v>56</v>
      </c>
    </row>
    <row r="27" spans="1:4" x14ac:dyDescent="0.25">
      <c r="A27" s="1" t="s">
        <v>69</v>
      </c>
      <c r="B27" s="1" t="s">
        <v>70</v>
      </c>
      <c r="C27" s="1" t="s">
        <v>71</v>
      </c>
      <c r="D27" s="1" t="s">
        <v>56</v>
      </c>
    </row>
    <row r="28" spans="1:4" x14ac:dyDescent="0.25">
      <c r="A28" s="1" t="s">
        <v>72</v>
      </c>
      <c r="B28" s="1" t="s">
        <v>73</v>
      </c>
      <c r="C28" s="1" t="s">
        <v>74</v>
      </c>
      <c r="D28" s="1" t="s">
        <v>56</v>
      </c>
    </row>
    <row r="29" spans="1:4" ht="24.75" x14ac:dyDescent="0.25">
      <c r="A29" s="1" t="s">
        <v>75</v>
      </c>
      <c r="B29" s="1" t="s">
        <v>76</v>
      </c>
      <c r="C29" s="1" t="s">
        <v>77</v>
      </c>
      <c r="D29" s="1" t="s">
        <v>56</v>
      </c>
    </row>
    <row r="30" spans="1:4" ht="24.75" x14ac:dyDescent="0.25">
      <c r="A30" s="1" t="s">
        <v>78</v>
      </c>
      <c r="B30" s="1" t="s">
        <v>79</v>
      </c>
      <c r="C30" s="1" t="s">
        <v>80</v>
      </c>
      <c r="D30" s="1" t="s">
        <v>56</v>
      </c>
    </row>
    <row r="31" spans="1:4" ht="36.75" x14ac:dyDescent="0.25">
      <c r="A31" s="1" t="s">
        <v>81</v>
      </c>
      <c r="B31" s="1" t="s">
        <v>82</v>
      </c>
      <c r="C31" s="3" t="s">
        <v>83</v>
      </c>
      <c r="D31" s="1" t="s">
        <v>56</v>
      </c>
    </row>
    <row r="32" spans="1:4" ht="24.75" x14ac:dyDescent="0.25">
      <c r="A32" s="1" t="s">
        <v>81</v>
      </c>
      <c r="B32" s="1" t="s">
        <v>84</v>
      </c>
      <c r="C32" s="3" t="s">
        <v>85</v>
      </c>
      <c r="D32" s="1" t="s">
        <v>56</v>
      </c>
    </row>
    <row r="33" spans="1:4" x14ac:dyDescent="0.25">
      <c r="A33" s="1" t="s">
        <v>86</v>
      </c>
      <c r="B33" s="1" t="s">
        <v>87</v>
      </c>
      <c r="C33" s="1" t="s">
        <v>88</v>
      </c>
      <c r="D33" s="1" t="s">
        <v>56</v>
      </c>
    </row>
    <row r="34" spans="1:4" ht="36.75" x14ac:dyDescent="0.25">
      <c r="A34" s="1" t="s">
        <v>89</v>
      </c>
      <c r="B34" s="1" t="s">
        <v>90</v>
      </c>
      <c r="C34" s="3" t="s">
        <v>91</v>
      </c>
      <c r="D34" s="1" t="s">
        <v>56</v>
      </c>
    </row>
    <row r="35" spans="1:4" x14ac:dyDescent="0.25">
      <c r="A35" s="1" t="s">
        <v>92</v>
      </c>
      <c r="B35" s="1" t="s">
        <v>93</v>
      </c>
      <c r="C35" s="1" t="s">
        <v>94</v>
      </c>
      <c r="D35" s="1" t="s">
        <v>56</v>
      </c>
    </row>
    <row r="36" spans="1:4" x14ac:dyDescent="0.25">
      <c r="A36" s="1" t="s">
        <v>63</v>
      </c>
      <c r="B36" s="1" t="s">
        <v>95</v>
      </c>
      <c r="C36" s="1"/>
      <c r="D36" s="1" t="s">
        <v>56</v>
      </c>
    </row>
    <row r="37" spans="1:4" x14ac:dyDescent="0.25">
      <c r="A37" s="1" t="s">
        <v>66</v>
      </c>
      <c r="B37" s="1" t="s">
        <v>96</v>
      </c>
      <c r="C37" s="1" t="s">
        <v>97</v>
      </c>
      <c r="D37" s="1" t="s">
        <v>56</v>
      </c>
    </row>
    <row r="38" spans="1:4" x14ac:dyDescent="0.25">
      <c r="A38" s="1" t="s">
        <v>98</v>
      </c>
      <c r="B38" s="1" t="s">
        <v>99</v>
      </c>
      <c r="C38" s="1" t="s">
        <v>100</v>
      </c>
      <c r="D38" s="1" t="s">
        <v>56</v>
      </c>
    </row>
    <row r="39" spans="1:4" x14ac:dyDescent="0.25">
      <c r="A39" s="1" t="s">
        <v>72</v>
      </c>
      <c r="B39" s="1" t="s">
        <v>65</v>
      </c>
      <c r="C39" s="1" t="s">
        <v>101</v>
      </c>
      <c r="D39" s="1" t="s">
        <v>56</v>
      </c>
    </row>
    <row r="40" spans="1:4" ht="84.75" x14ac:dyDescent="0.25">
      <c r="A40" s="1" t="s">
        <v>102</v>
      </c>
      <c r="B40" s="1" t="s">
        <v>103</v>
      </c>
      <c r="C40" s="1" t="s">
        <v>104</v>
      </c>
      <c r="D40" s="1" t="s">
        <v>56</v>
      </c>
    </row>
    <row r="41" spans="1:4" ht="60.75" x14ac:dyDescent="0.25">
      <c r="A41" s="1" t="s">
        <v>102</v>
      </c>
      <c r="B41" s="1" t="s">
        <v>105</v>
      </c>
      <c r="C41" s="1" t="s">
        <v>106</v>
      </c>
      <c r="D41" s="1" t="s">
        <v>56</v>
      </c>
    </row>
    <row r="42" spans="1:4" ht="60.75" x14ac:dyDescent="0.25">
      <c r="A42" s="1" t="s">
        <v>107</v>
      </c>
      <c r="B42" s="1" t="s">
        <v>108</v>
      </c>
      <c r="C42" s="1" t="s">
        <v>109</v>
      </c>
      <c r="D42" s="1" t="s">
        <v>56</v>
      </c>
    </row>
    <row r="43" spans="1:4" ht="48.75" x14ac:dyDescent="0.25">
      <c r="A43" s="1" t="s">
        <v>110</v>
      </c>
      <c r="B43" s="1" t="s">
        <v>111</v>
      </c>
      <c r="C43" s="1" t="s">
        <v>112</v>
      </c>
      <c r="D43" s="1" t="s">
        <v>113</v>
      </c>
    </row>
    <row r="44" spans="1:4" x14ac:dyDescent="0.25">
      <c r="A44" s="1" t="s">
        <v>114</v>
      </c>
      <c r="B44" s="1" t="s">
        <v>115</v>
      </c>
      <c r="C44" s="1" t="s">
        <v>116</v>
      </c>
      <c r="D44" s="1" t="s">
        <v>113</v>
      </c>
    </row>
    <row r="45" spans="1:4" ht="48.75" x14ac:dyDescent="0.25">
      <c r="A45" s="1" t="s">
        <v>21</v>
      </c>
      <c r="B45" s="1" t="s">
        <v>117</v>
      </c>
      <c r="C45" s="1" t="s">
        <v>118</v>
      </c>
      <c r="D45" s="1" t="s">
        <v>113</v>
      </c>
    </row>
    <row r="46" spans="1:4" x14ac:dyDescent="0.25">
      <c r="A46" s="1" t="s">
        <v>119</v>
      </c>
      <c r="B46" s="1" t="s">
        <v>120</v>
      </c>
      <c r="C46" s="1" t="s">
        <v>121</v>
      </c>
      <c r="D46" s="1" t="s">
        <v>113</v>
      </c>
    </row>
    <row r="47" spans="1:4" x14ac:dyDescent="0.25">
      <c r="A47" s="1" t="s">
        <v>122</v>
      </c>
      <c r="B47" s="1" t="s">
        <v>115</v>
      </c>
      <c r="C47" s="1" t="s">
        <v>116</v>
      </c>
      <c r="D47" s="1" t="s">
        <v>113</v>
      </c>
    </row>
    <row r="48" spans="1:4" x14ac:dyDescent="0.25">
      <c r="A48" s="1" t="s">
        <v>123</v>
      </c>
      <c r="B48" s="1" t="s">
        <v>124</v>
      </c>
      <c r="C48" s="1" t="s">
        <v>125</v>
      </c>
      <c r="D48" s="1" t="s">
        <v>125</v>
      </c>
    </row>
    <row r="49" spans="1:4" x14ac:dyDescent="0.25">
      <c r="A49" s="1" t="s">
        <v>34</v>
      </c>
      <c r="B49" s="1" t="s">
        <v>124</v>
      </c>
      <c r="C49" s="1" t="s">
        <v>126</v>
      </c>
      <c r="D49" s="1" t="s">
        <v>125</v>
      </c>
    </row>
    <row r="50" spans="1:4" x14ac:dyDescent="0.25">
      <c r="A50" s="1" t="s">
        <v>38</v>
      </c>
      <c r="B50" s="1" t="s">
        <v>124</v>
      </c>
      <c r="C50" s="1" t="s">
        <v>127</v>
      </c>
      <c r="D50" s="1" t="s">
        <v>125</v>
      </c>
    </row>
    <row r="51" spans="1:4" x14ac:dyDescent="0.25">
      <c r="A51" s="1" t="s">
        <v>128</v>
      </c>
      <c r="B51" s="1" t="s">
        <v>124</v>
      </c>
      <c r="C51" s="3" t="s">
        <v>129</v>
      </c>
      <c r="D51" s="1" t="s">
        <v>125</v>
      </c>
    </row>
    <row r="52" spans="1:4" x14ac:dyDescent="0.25">
      <c r="A52" s="1" t="s">
        <v>130</v>
      </c>
      <c r="B52" s="1" t="s">
        <v>124</v>
      </c>
      <c r="C52" s="1"/>
      <c r="D52" s="1" t="s">
        <v>125</v>
      </c>
    </row>
    <row r="53" spans="1:4" x14ac:dyDescent="0.25">
      <c r="A53" s="1" t="s">
        <v>36</v>
      </c>
      <c r="B53" s="1" t="s">
        <v>124</v>
      </c>
      <c r="C53" s="1" t="s">
        <v>131</v>
      </c>
      <c r="D53" s="1" t="s">
        <v>125</v>
      </c>
    </row>
    <row r="54" spans="1:4" x14ac:dyDescent="0.25">
      <c r="A54" s="1" t="s">
        <v>132</v>
      </c>
      <c r="B54" s="1" t="s">
        <v>124</v>
      </c>
      <c r="C54" s="1" t="s">
        <v>133</v>
      </c>
      <c r="D54" s="1" t="s">
        <v>125</v>
      </c>
    </row>
    <row r="55" spans="1:4" x14ac:dyDescent="0.25">
      <c r="A55" s="1" t="s">
        <v>17</v>
      </c>
      <c r="B55" s="1" t="s">
        <v>124</v>
      </c>
      <c r="C55" s="1"/>
      <c r="D55" s="1" t="s">
        <v>125</v>
      </c>
    </row>
    <row r="56" spans="1:4" ht="24.75" x14ac:dyDescent="0.25">
      <c r="A56" s="1" t="s">
        <v>20</v>
      </c>
      <c r="B56" s="1" t="s">
        <v>124</v>
      </c>
      <c r="C56" s="1" t="s">
        <v>134</v>
      </c>
      <c r="D56" s="1" t="s">
        <v>125</v>
      </c>
    </row>
    <row r="57" spans="1:4" x14ac:dyDescent="0.25">
      <c r="A57" s="1" t="s">
        <v>21</v>
      </c>
      <c r="B57" s="1" t="s">
        <v>135</v>
      </c>
      <c r="C57" s="1" t="s">
        <v>136</v>
      </c>
      <c r="D57" s="1" t="s">
        <v>125</v>
      </c>
    </row>
    <row r="58" spans="1:4" x14ac:dyDescent="0.25">
      <c r="A58" s="1" t="s">
        <v>18</v>
      </c>
      <c r="B58" s="1" t="s">
        <v>124</v>
      </c>
      <c r="C58" s="1" t="s">
        <v>137</v>
      </c>
      <c r="D58" s="1" t="s">
        <v>125</v>
      </c>
    </row>
    <row r="59" spans="1:4" x14ac:dyDescent="0.25">
      <c r="A59" s="1" t="s">
        <v>42</v>
      </c>
      <c r="B59" s="1" t="s">
        <v>124</v>
      </c>
      <c r="C59" s="1"/>
      <c r="D59" s="1" t="s">
        <v>125</v>
      </c>
    </row>
    <row r="60" spans="1:4" ht="24.75" x14ac:dyDescent="0.25">
      <c r="A60" s="1" t="s">
        <v>138</v>
      </c>
      <c r="B60" s="1" t="s">
        <v>139</v>
      </c>
      <c r="C60" s="1" t="s">
        <v>140</v>
      </c>
      <c r="D60" s="1" t="s">
        <v>141</v>
      </c>
    </row>
    <row r="61" spans="1:4" x14ac:dyDescent="0.25">
      <c r="A61" s="1" t="s">
        <v>142</v>
      </c>
      <c r="B61" s="1" t="s">
        <v>143</v>
      </c>
      <c r="C61" s="1" t="s">
        <v>144</v>
      </c>
      <c r="D61" s="1" t="s">
        <v>141</v>
      </c>
    </row>
    <row r="62" spans="1:4" ht="36.75" x14ac:dyDescent="0.25">
      <c r="A62" s="1" t="s">
        <v>145</v>
      </c>
      <c r="B62" s="1" t="s">
        <v>146</v>
      </c>
      <c r="C62" s="4" t="s">
        <v>147</v>
      </c>
      <c r="D62" s="1" t="s">
        <v>141</v>
      </c>
    </row>
    <row r="63" spans="1:4" ht="36.75" x14ac:dyDescent="0.25">
      <c r="A63" s="1" t="s">
        <v>148</v>
      </c>
      <c r="B63" s="1" t="s">
        <v>149</v>
      </c>
      <c r="C63" s="1" t="s">
        <v>150</v>
      </c>
      <c r="D63" s="1" t="s">
        <v>141</v>
      </c>
    </row>
    <row r="64" spans="1:4" x14ac:dyDescent="0.25">
      <c r="A64" s="1" t="s">
        <v>151</v>
      </c>
      <c r="B64" s="1" t="s">
        <v>152</v>
      </c>
      <c r="C64" s="1" t="s">
        <v>153</v>
      </c>
      <c r="D64" s="1" t="s">
        <v>141</v>
      </c>
    </row>
    <row r="65" spans="1:4" x14ac:dyDescent="0.25">
      <c r="A65" s="1" t="s">
        <v>154</v>
      </c>
      <c r="B65" s="1" t="s">
        <v>155</v>
      </c>
      <c r="C65" s="1"/>
      <c r="D65" s="1" t="s">
        <v>141</v>
      </c>
    </row>
    <row r="66" spans="1:4" x14ac:dyDescent="0.25">
      <c r="A66" s="1" t="s">
        <v>156</v>
      </c>
      <c r="B66" s="1" t="s">
        <v>157</v>
      </c>
      <c r="C66" s="1"/>
      <c r="D66" s="1" t="s">
        <v>141</v>
      </c>
    </row>
    <row r="67" spans="1:4" x14ac:dyDescent="0.25">
      <c r="A67" s="1" t="s">
        <v>158</v>
      </c>
      <c r="B67" s="1" t="s">
        <v>159</v>
      </c>
      <c r="C67" s="1" t="s">
        <v>160</v>
      </c>
      <c r="D67" s="1" t="s">
        <v>141</v>
      </c>
    </row>
    <row r="68" spans="1:4" x14ac:dyDescent="0.25">
      <c r="A68" s="1" t="s">
        <v>161</v>
      </c>
      <c r="B68" s="1" t="s">
        <v>162</v>
      </c>
      <c r="C68" s="1" t="s">
        <v>163</v>
      </c>
      <c r="D68" s="1" t="s">
        <v>164</v>
      </c>
    </row>
    <row r="69" spans="1:4" ht="24.75" x14ac:dyDescent="0.25">
      <c r="A69" s="1" t="s">
        <v>165</v>
      </c>
      <c r="B69" s="1" t="s">
        <v>166</v>
      </c>
      <c r="C69" s="3" t="s">
        <v>167</v>
      </c>
      <c r="D69" s="1" t="s">
        <v>164</v>
      </c>
    </row>
    <row r="70" spans="1:4" ht="48.75" x14ac:dyDescent="0.25">
      <c r="A70" s="1" t="s">
        <v>168</v>
      </c>
      <c r="B70" s="1" t="s">
        <v>169</v>
      </c>
      <c r="C70" s="1" t="s">
        <v>170</v>
      </c>
      <c r="D70" s="1" t="s">
        <v>164</v>
      </c>
    </row>
    <row r="71" spans="1:4" x14ac:dyDescent="0.25">
      <c r="A71" s="1" t="s">
        <v>171</v>
      </c>
      <c r="B71" s="1" t="s">
        <v>172</v>
      </c>
      <c r="C71" s="1" t="s">
        <v>173</v>
      </c>
      <c r="D71" s="1" t="s">
        <v>164</v>
      </c>
    </row>
    <row r="72" spans="1:4" x14ac:dyDescent="0.25">
      <c r="A72" s="1" t="s">
        <v>174</v>
      </c>
      <c r="B72" s="1" t="s">
        <v>175</v>
      </c>
      <c r="C72" s="1" t="s">
        <v>176</v>
      </c>
      <c r="D72" s="1" t="s">
        <v>164</v>
      </c>
    </row>
    <row r="73" spans="1:4" x14ac:dyDescent="0.25">
      <c r="A73" s="1" t="s">
        <v>177</v>
      </c>
      <c r="B73" s="1" t="s">
        <v>178</v>
      </c>
      <c r="C73" s="1" t="s">
        <v>179</v>
      </c>
      <c r="D73" s="1" t="s">
        <v>164</v>
      </c>
    </row>
    <row r="74" spans="1:4" ht="24.75" x14ac:dyDescent="0.25">
      <c r="A74" s="1" t="s">
        <v>180</v>
      </c>
      <c r="B74" s="1" t="s">
        <v>181</v>
      </c>
      <c r="C74" s="1" t="s">
        <v>182</v>
      </c>
      <c r="D74" s="1" t="s">
        <v>164</v>
      </c>
    </row>
    <row r="75" spans="1:4" x14ac:dyDescent="0.25">
      <c r="A75" s="1" t="s">
        <v>20</v>
      </c>
      <c r="B75" s="1" t="s">
        <v>183</v>
      </c>
      <c r="C75" s="1" t="s">
        <v>184</v>
      </c>
      <c r="D75" s="1" t="s">
        <v>164</v>
      </c>
    </row>
    <row r="76" spans="1:4" ht="36.75" x14ac:dyDescent="0.25">
      <c r="A76" s="1" t="s">
        <v>185</v>
      </c>
      <c r="B76" s="1" t="s">
        <v>186</v>
      </c>
      <c r="C76" s="1" t="s">
        <v>187</v>
      </c>
      <c r="D76" s="1" t="s">
        <v>164</v>
      </c>
    </row>
    <row r="77" spans="1:4" x14ac:dyDescent="0.25">
      <c r="A77" s="1" t="s">
        <v>188</v>
      </c>
      <c r="B77" s="1" t="s">
        <v>189</v>
      </c>
      <c r="C77" s="1" t="s">
        <v>190</v>
      </c>
      <c r="D77" s="1" t="s">
        <v>164</v>
      </c>
    </row>
    <row r="78" spans="1:4" x14ac:dyDescent="0.25">
      <c r="A78" s="1" t="s">
        <v>188</v>
      </c>
      <c r="B78" s="1" t="s">
        <v>191</v>
      </c>
      <c r="C78" s="1" t="s">
        <v>192</v>
      </c>
      <c r="D78" s="1" t="s">
        <v>164</v>
      </c>
    </row>
    <row r="79" spans="1:4" x14ac:dyDescent="0.25">
      <c r="A79" s="1" t="s">
        <v>193</v>
      </c>
      <c r="B79" s="1" t="s">
        <v>5</v>
      </c>
      <c r="C79" s="1" t="s">
        <v>194</v>
      </c>
      <c r="D79" s="1" t="s">
        <v>164</v>
      </c>
    </row>
    <row r="80" spans="1:4" x14ac:dyDescent="0.25">
      <c r="A80" s="1" t="s">
        <v>195</v>
      </c>
      <c r="B80" s="1" t="s">
        <v>196</v>
      </c>
      <c r="C80" s="1" t="s">
        <v>197</v>
      </c>
      <c r="D80" s="1" t="s">
        <v>164</v>
      </c>
    </row>
    <row r="81" spans="1:4" x14ac:dyDescent="0.25">
      <c r="A81" s="1" t="s">
        <v>198</v>
      </c>
      <c r="B81" s="1" t="s">
        <v>199</v>
      </c>
      <c r="C81" s="1" t="s">
        <v>200</v>
      </c>
      <c r="D81" s="1" t="s">
        <v>164</v>
      </c>
    </row>
    <row r="82" spans="1:4" x14ac:dyDescent="0.25">
      <c r="A82" s="1" t="s">
        <v>198</v>
      </c>
      <c r="B82" s="1" t="s">
        <v>201</v>
      </c>
      <c r="C82" s="1" t="s">
        <v>202</v>
      </c>
      <c r="D82" s="1" t="s">
        <v>164</v>
      </c>
    </row>
    <row r="83" spans="1:4" ht="48.75" x14ac:dyDescent="0.25">
      <c r="A83" s="1" t="s">
        <v>203</v>
      </c>
      <c r="B83" s="1" t="s">
        <v>204</v>
      </c>
      <c r="C83" s="1" t="s">
        <v>205</v>
      </c>
      <c r="D83" s="1" t="s">
        <v>164</v>
      </c>
    </row>
    <row r="84" spans="1:4" x14ac:dyDescent="0.25">
      <c r="A84" s="1" t="s">
        <v>20</v>
      </c>
      <c r="B84" s="1" t="s">
        <v>199</v>
      </c>
      <c r="C84" s="1" t="s">
        <v>206</v>
      </c>
      <c r="D84" s="1" t="s">
        <v>164</v>
      </c>
    </row>
    <row r="85" spans="1:4" ht="48.75" x14ac:dyDescent="0.25">
      <c r="A85" s="1" t="s">
        <v>207</v>
      </c>
      <c r="B85" s="1" t="s">
        <v>208</v>
      </c>
      <c r="C85" s="1" t="s">
        <v>209</v>
      </c>
      <c r="D85" s="1" t="s">
        <v>210</v>
      </c>
    </row>
    <row r="86" spans="1:4" ht="24.75" x14ac:dyDescent="0.25">
      <c r="A86" s="1" t="s">
        <v>211</v>
      </c>
      <c r="B86" s="1" t="s">
        <v>212</v>
      </c>
      <c r="C86" s="1" t="s">
        <v>213</v>
      </c>
      <c r="D86" s="1" t="s">
        <v>214</v>
      </c>
    </row>
  </sheetData>
  <dataValidations count="1">
    <dataValidation type="list" allowBlank="1" showInputMessage="1" showErrorMessage="1" sqref="D2:D60" xr:uid="{83B8C9F5-4BCD-4F0D-8FDB-C6B6CE0909B9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8CB80E-E431-47A8-B0D0-276B1E605F46}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E080-128A-44A7-BE89-AF9E4AC04943}">
  <dimension ref="A1:I96"/>
  <sheetViews>
    <sheetView topLeftCell="A36" workbookViewId="0">
      <selection activeCell="A36" sqref="A36"/>
    </sheetView>
  </sheetViews>
  <sheetFormatPr defaultRowHeight="15" x14ac:dyDescent="0.25"/>
  <cols>
    <col min="1" max="1" width="20.140625" customWidth="1"/>
    <col min="2" max="2" width="17.85546875" customWidth="1"/>
    <col min="3" max="3" width="38.7109375" customWidth="1"/>
    <col min="4" max="4" width="21" customWidth="1"/>
    <col min="8" max="8" width="40.425781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9" ht="24.75" x14ac:dyDescent="0.25">
      <c r="A2" s="5" t="s">
        <v>43</v>
      </c>
      <c r="B2" s="5" t="s">
        <v>115</v>
      </c>
      <c r="C2" s="1" t="s">
        <v>47</v>
      </c>
      <c r="D2" s="1" t="s">
        <v>46</v>
      </c>
      <c r="H2" s="6" t="s">
        <v>247</v>
      </c>
    </row>
    <row r="3" spans="1:9" ht="24.75" x14ac:dyDescent="0.25">
      <c r="A3" s="5" t="s">
        <v>43</v>
      </c>
      <c r="B3" s="5" t="s">
        <v>198</v>
      </c>
      <c r="C3" s="1" t="s">
        <v>47</v>
      </c>
      <c r="D3" s="1" t="s">
        <v>46</v>
      </c>
      <c r="H3" t="s">
        <v>164</v>
      </c>
      <c r="I3">
        <v>17</v>
      </c>
    </row>
    <row r="4" spans="1:9" ht="24.75" x14ac:dyDescent="0.25">
      <c r="A4" s="1" t="s">
        <v>43</v>
      </c>
      <c r="B4" s="1" t="s">
        <v>44</v>
      </c>
      <c r="C4" s="1" t="s">
        <v>45</v>
      </c>
      <c r="D4" s="1" t="s">
        <v>46</v>
      </c>
      <c r="H4" t="s">
        <v>7</v>
      </c>
      <c r="I4">
        <f>COUNTIF($D$2:$D$96, "Correct taxonomic reference not in the VTO")</f>
        <v>1</v>
      </c>
    </row>
    <row r="5" spans="1:9" ht="24.75" x14ac:dyDescent="0.25">
      <c r="A5" s="1" t="s">
        <v>43</v>
      </c>
      <c r="B5" s="1" t="s">
        <v>20</v>
      </c>
      <c r="C5" s="1" t="s">
        <v>47</v>
      </c>
      <c r="D5" s="1" t="s">
        <v>46</v>
      </c>
      <c r="H5" t="s">
        <v>141</v>
      </c>
      <c r="I5">
        <f>COUNTIF($D$2:$D$96, "Plant")</f>
        <v>11</v>
      </c>
    </row>
    <row r="6" spans="1:9" x14ac:dyDescent="0.25">
      <c r="A6" s="5" t="s">
        <v>215</v>
      </c>
      <c r="B6" s="5" t="s">
        <v>216</v>
      </c>
      <c r="C6" s="1" t="s">
        <v>236</v>
      </c>
      <c r="D6" s="1" t="s">
        <v>164</v>
      </c>
      <c r="H6" t="s">
        <v>56</v>
      </c>
      <c r="I6">
        <f>COUNTIF($D$2:$D$96, "Invertebrate")</f>
        <v>28</v>
      </c>
    </row>
    <row r="7" spans="1:9" x14ac:dyDescent="0.25">
      <c r="A7" s="1" t="s">
        <v>193</v>
      </c>
      <c r="B7" s="1" t="s">
        <v>5</v>
      </c>
      <c r="C7" s="1" t="s">
        <v>194</v>
      </c>
      <c r="D7" s="1" t="s">
        <v>164</v>
      </c>
      <c r="H7" t="s">
        <v>113</v>
      </c>
      <c r="I7">
        <f>COUNTIF($D$2:$D$96, "Misspelling")</f>
        <v>4</v>
      </c>
    </row>
    <row r="8" spans="1:9" x14ac:dyDescent="0.25">
      <c r="A8" s="1" t="s">
        <v>123</v>
      </c>
      <c r="B8" s="1" t="s">
        <v>124</v>
      </c>
      <c r="C8" s="1" t="s">
        <v>125</v>
      </c>
      <c r="D8" s="1" t="s">
        <v>125</v>
      </c>
      <c r="H8" t="s">
        <v>125</v>
      </c>
      <c r="I8">
        <f>COUNTIF($D$2:$D$96, "Partial name")</f>
        <v>8</v>
      </c>
    </row>
    <row r="9" spans="1:9" x14ac:dyDescent="0.25">
      <c r="A9" s="1" t="s">
        <v>195</v>
      </c>
      <c r="B9" s="1" t="s">
        <v>196</v>
      </c>
      <c r="C9" s="1" t="s">
        <v>197</v>
      </c>
      <c r="D9" s="1" t="s">
        <v>164</v>
      </c>
      <c r="H9" t="s">
        <v>214</v>
      </c>
      <c r="I9">
        <f>COUNTIF($D$2:$D$96, "Unknown ")</f>
        <v>2</v>
      </c>
    </row>
    <row r="10" spans="1:9" x14ac:dyDescent="0.25">
      <c r="A10" s="1" t="s">
        <v>53</v>
      </c>
      <c r="B10" s="1" t="s">
        <v>54</v>
      </c>
      <c r="C10" s="1" t="s">
        <v>55</v>
      </c>
      <c r="D10" s="1" t="s">
        <v>56</v>
      </c>
      <c r="H10" t="s">
        <v>49</v>
      </c>
      <c r="I10">
        <f>COUNTIF($D$2:$D$96, "Incorrect matching - parent/child reversal")</f>
        <v>2</v>
      </c>
    </row>
    <row r="11" spans="1:9" ht="24.75" x14ac:dyDescent="0.25">
      <c r="A11" s="1" t="s">
        <v>24</v>
      </c>
      <c r="B11" s="1" t="s">
        <v>25</v>
      </c>
      <c r="C11" s="1" t="s">
        <v>26</v>
      </c>
      <c r="D11" s="1" t="s">
        <v>11</v>
      </c>
      <c r="H11" t="s">
        <v>11</v>
      </c>
      <c r="I11">
        <f>COUNTIF($D$2:$D$96, "Incorrect matching - group same rank")</f>
        <v>12</v>
      </c>
    </row>
    <row r="12" spans="1:9" x14ac:dyDescent="0.25">
      <c r="A12" s="1" t="s">
        <v>57</v>
      </c>
      <c r="B12" s="1" t="s">
        <v>58</v>
      </c>
      <c r="C12" s="1" t="s">
        <v>59</v>
      </c>
      <c r="D12" s="1" t="s">
        <v>56</v>
      </c>
      <c r="H12" t="s">
        <v>32</v>
      </c>
      <c r="I12">
        <f>COUNTIF($D$2:$D$96, "Incorrect matching - group various rank")</f>
        <v>6</v>
      </c>
    </row>
    <row r="13" spans="1:9" ht="24.75" x14ac:dyDescent="0.25">
      <c r="A13" s="5" t="s">
        <v>217</v>
      </c>
      <c r="B13" s="5" t="s">
        <v>51</v>
      </c>
      <c r="C13" s="1" t="s">
        <v>237</v>
      </c>
      <c r="D13" s="1" t="s">
        <v>11</v>
      </c>
      <c r="H13" t="s">
        <v>248</v>
      </c>
      <c r="I13">
        <f>COUNTIF($D$2:$D$96, "Ranks skipped")</f>
        <v>0</v>
      </c>
    </row>
    <row r="14" spans="1:9" x14ac:dyDescent="0.25">
      <c r="A14" s="1" t="s">
        <v>161</v>
      </c>
      <c r="B14" s="1" t="s">
        <v>162</v>
      </c>
      <c r="C14" s="1" t="s">
        <v>163</v>
      </c>
      <c r="D14" s="1" t="s">
        <v>164</v>
      </c>
      <c r="H14" t="s">
        <v>46</v>
      </c>
      <c r="I14">
        <f>COUNTIF($D$2:$D$96, "Incorrect matching - not scientific name")</f>
        <v>4</v>
      </c>
    </row>
    <row r="15" spans="1:9" ht="36.75" x14ac:dyDescent="0.25">
      <c r="A15" s="1" t="s">
        <v>148</v>
      </c>
      <c r="B15" s="1" t="s">
        <v>149</v>
      </c>
      <c r="C15" s="1" t="s">
        <v>150</v>
      </c>
      <c r="D15" s="1" t="s">
        <v>141</v>
      </c>
      <c r="H15" t="s">
        <v>249</v>
      </c>
      <c r="I15">
        <f>COUNTIF($D$2:$D$96, "Match with common name")</f>
        <v>0</v>
      </c>
    </row>
    <row r="16" spans="1:9" ht="24.75" x14ac:dyDescent="0.25">
      <c r="A16" s="1" t="s">
        <v>27</v>
      </c>
      <c r="B16" s="1" t="s">
        <v>5</v>
      </c>
      <c r="C16" s="1" t="s">
        <v>28</v>
      </c>
      <c r="D16" s="1" t="s">
        <v>11</v>
      </c>
      <c r="H16" t="s">
        <v>250</v>
      </c>
      <c r="I16">
        <f>COUNTIF($D$2:$D$96, "Same")</f>
        <v>0</v>
      </c>
    </row>
    <row r="17" spans="1:9" x14ac:dyDescent="0.25">
      <c r="A17" s="5" t="s">
        <v>218</v>
      </c>
      <c r="B17" s="5" t="s">
        <v>219</v>
      </c>
      <c r="C17" s="1" t="s">
        <v>238</v>
      </c>
      <c r="D17" s="1" t="s">
        <v>56</v>
      </c>
      <c r="H17" t="s">
        <v>251</v>
      </c>
      <c r="I17">
        <f>SUM(I3:I16)</f>
        <v>95</v>
      </c>
    </row>
    <row r="18" spans="1:9" x14ac:dyDescent="0.25">
      <c r="A18" s="5" t="s">
        <v>220</v>
      </c>
      <c r="B18" s="5" t="s">
        <v>221</v>
      </c>
      <c r="C18" s="1" t="s">
        <v>127</v>
      </c>
      <c r="D18" s="1" t="s">
        <v>56</v>
      </c>
    </row>
    <row r="19" spans="1:9" ht="24.75" x14ac:dyDescent="0.25">
      <c r="A19" s="1" t="s">
        <v>60</v>
      </c>
      <c r="B19" s="1" t="s">
        <v>61</v>
      </c>
      <c r="C19" s="1" t="s">
        <v>62</v>
      </c>
      <c r="D19" s="1" t="s">
        <v>56</v>
      </c>
    </row>
    <row r="20" spans="1:9" ht="24.75" x14ac:dyDescent="0.25">
      <c r="A20" s="1" t="s">
        <v>165</v>
      </c>
      <c r="B20" s="1" t="s">
        <v>166</v>
      </c>
      <c r="C20" s="3" t="s">
        <v>167</v>
      </c>
      <c r="D20" s="1" t="s">
        <v>164</v>
      </c>
    </row>
    <row r="21" spans="1:9" ht="24.75" x14ac:dyDescent="0.25">
      <c r="A21" s="1" t="s">
        <v>29</v>
      </c>
      <c r="B21" s="1" t="s">
        <v>30</v>
      </c>
      <c r="C21" s="1" t="s">
        <v>31</v>
      </c>
      <c r="D21" s="1" t="s">
        <v>32</v>
      </c>
    </row>
    <row r="22" spans="1:9" x14ac:dyDescent="0.25">
      <c r="A22" s="1" t="s">
        <v>92</v>
      </c>
      <c r="B22" s="1" t="s">
        <v>93</v>
      </c>
      <c r="C22" s="1" t="s">
        <v>94</v>
      </c>
      <c r="D22" s="1" t="s">
        <v>56</v>
      </c>
    </row>
    <row r="23" spans="1:9" ht="48.75" x14ac:dyDescent="0.25">
      <c r="A23" s="1" t="s">
        <v>168</v>
      </c>
      <c r="B23" s="1" t="s">
        <v>169</v>
      </c>
      <c r="C23" s="1" t="s">
        <v>170</v>
      </c>
      <c r="D23" s="1" t="s">
        <v>164</v>
      </c>
    </row>
    <row r="24" spans="1:9" x14ac:dyDescent="0.25">
      <c r="A24" s="1" t="s">
        <v>171</v>
      </c>
      <c r="B24" s="1" t="s">
        <v>172</v>
      </c>
      <c r="C24" s="1" t="s">
        <v>173</v>
      </c>
      <c r="D24" s="1" t="s">
        <v>164</v>
      </c>
    </row>
    <row r="25" spans="1:9" x14ac:dyDescent="0.25">
      <c r="A25" s="5" t="s">
        <v>222</v>
      </c>
      <c r="B25" s="5" t="s">
        <v>222</v>
      </c>
      <c r="C25" s="1" t="s">
        <v>239</v>
      </c>
      <c r="D25" s="1" t="s">
        <v>56</v>
      </c>
    </row>
    <row r="26" spans="1:9" ht="36.75" x14ac:dyDescent="0.25">
      <c r="A26" s="1" t="s">
        <v>33</v>
      </c>
      <c r="B26" s="1" t="s">
        <v>34</v>
      </c>
      <c r="C26" s="1" t="s">
        <v>35</v>
      </c>
      <c r="D26" s="1" t="s">
        <v>32</v>
      </c>
    </row>
    <row r="27" spans="1:9" ht="24.75" x14ac:dyDescent="0.25">
      <c r="A27" s="1" t="s">
        <v>33</v>
      </c>
      <c r="B27" s="1" t="s">
        <v>38</v>
      </c>
      <c r="C27" s="1" t="s">
        <v>39</v>
      </c>
      <c r="D27" s="1" t="s">
        <v>32</v>
      </c>
    </row>
    <row r="28" spans="1:9" ht="24.75" x14ac:dyDescent="0.25">
      <c r="A28" s="1" t="s">
        <v>33</v>
      </c>
      <c r="B28" s="1" t="s">
        <v>42</v>
      </c>
      <c r="C28" s="1"/>
      <c r="D28" s="1" t="s">
        <v>32</v>
      </c>
    </row>
    <row r="29" spans="1:9" ht="36.75" x14ac:dyDescent="0.25">
      <c r="A29" s="1" t="s">
        <v>33</v>
      </c>
      <c r="B29" s="1" t="s">
        <v>36</v>
      </c>
      <c r="C29" s="1" t="s">
        <v>37</v>
      </c>
      <c r="D29" s="1" t="s">
        <v>32</v>
      </c>
    </row>
    <row r="30" spans="1:9" ht="24.75" x14ac:dyDescent="0.25">
      <c r="A30" s="5" t="s">
        <v>63</v>
      </c>
      <c r="B30" s="5" t="s">
        <v>24</v>
      </c>
      <c r="D30" s="1" t="s">
        <v>11</v>
      </c>
    </row>
    <row r="31" spans="1:9" x14ac:dyDescent="0.25">
      <c r="A31" s="1" t="s">
        <v>63</v>
      </c>
      <c r="B31" s="1" t="s">
        <v>95</v>
      </c>
      <c r="C31" s="1"/>
      <c r="D31" s="1" t="s">
        <v>56</v>
      </c>
    </row>
    <row r="32" spans="1:9" x14ac:dyDescent="0.25">
      <c r="A32" s="1" t="s">
        <v>63</v>
      </c>
      <c r="B32" s="1" t="s">
        <v>64</v>
      </c>
      <c r="C32" s="1"/>
      <c r="D32" s="1" t="s">
        <v>56</v>
      </c>
    </row>
    <row r="33" spans="1:4" x14ac:dyDescent="0.25">
      <c r="A33" s="1" t="s">
        <v>63</v>
      </c>
      <c r="B33" s="1" t="s">
        <v>65</v>
      </c>
      <c r="C33" s="1"/>
      <c r="D33" s="1" t="s">
        <v>56</v>
      </c>
    </row>
    <row r="34" spans="1:4" x14ac:dyDescent="0.25">
      <c r="A34" s="5" t="s">
        <v>63</v>
      </c>
      <c r="B34" s="5" t="s">
        <v>135</v>
      </c>
      <c r="D34" s="1" t="s">
        <v>56</v>
      </c>
    </row>
    <row r="35" spans="1:4" x14ac:dyDescent="0.25">
      <c r="A35" s="1" t="s">
        <v>66</v>
      </c>
      <c r="B35" s="1" t="s">
        <v>96</v>
      </c>
      <c r="C35" s="1" t="s">
        <v>97</v>
      </c>
      <c r="D35" s="1" t="s">
        <v>56</v>
      </c>
    </row>
    <row r="36" spans="1:4" x14ac:dyDescent="0.25">
      <c r="A36" s="1" t="s">
        <v>66</v>
      </c>
      <c r="B36" s="1" t="s">
        <v>67</v>
      </c>
      <c r="C36" s="1" t="s">
        <v>68</v>
      </c>
      <c r="D36" s="1" t="s">
        <v>56</v>
      </c>
    </row>
    <row r="37" spans="1:4" x14ac:dyDescent="0.25">
      <c r="A37" s="1" t="s">
        <v>98</v>
      </c>
      <c r="B37" s="1" t="s">
        <v>99</v>
      </c>
      <c r="C37" s="1" t="s">
        <v>100</v>
      </c>
      <c r="D37" s="1" t="s">
        <v>56</v>
      </c>
    </row>
    <row r="38" spans="1:4" ht="24.75" x14ac:dyDescent="0.25">
      <c r="A38" s="1" t="s">
        <v>138</v>
      </c>
      <c r="B38" s="1" t="s">
        <v>139</v>
      </c>
      <c r="C38" s="1" t="s">
        <v>140</v>
      </c>
      <c r="D38" s="1" t="s">
        <v>141</v>
      </c>
    </row>
    <row r="39" spans="1:4" x14ac:dyDescent="0.25">
      <c r="A39" s="1" t="s">
        <v>174</v>
      </c>
      <c r="B39" s="1" t="s">
        <v>175</v>
      </c>
      <c r="C39" s="1" t="s">
        <v>176</v>
      </c>
      <c r="D39" s="1" t="s">
        <v>164</v>
      </c>
    </row>
    <row r="40" spans="1:4" ht="24.75" x14ac:dyDescent="0.25">
      <c r="A40" s="1" t="s">
        <v>8</v>
      </c>
      <c r="B40" s="1" t="s">
        <v>9</v>
      </c>
      <c r="C40" s="1" t="s">
        <v>10</v>
      </c>
      <c r="D40" s="1" t="s">
        <v>11</v>
      </c>
    </row>
    <row r="41" spans="1:4" ht="24.75" x14ac:dyDescent="0.25">
      <c r="A41" s="5" t="s">
        <v>8</v>
      </c>
      <c r="B41" s="5" t="s">
        <v>15</v>
      </c>
      <c r="C41" s="1" t="s">
        <v>240</v>
      </c>
      <c r="D41" s="1" t="s">
        <v>11</v>
      </c>
    </row>
    <row r="42" spans="1:4" ht="24.75" x14ac:dyDescent="0.25">
      <c r="A42" s="1" t="s">
        <v>34</v>
      </c>
      <c r="B42" s="1" t="s">
        <v>33</v>
      </c>
      <c r="C42" s="1" t="s">
        <v>48</v>
      </c>
      <c r="D42" s="1" t="s">
        <v>49</v>
      </c>
    </row>
    <row r="43" spans="1:4" x14ac:dyDescent="0.25">
      <c r="A43" s="1" t="s">
        <v>69</v>
      </c>
      <c r="B43" s="1" t="s">
        <v>70</v>
      </c>
      <c r="C43" s="1" t="s">
        <v>71</v>
      </c>
      <c r="D43" s="1" t="s">
        <v>56</v>
      </c>
    </row>
    <row r="44" spans="1:4" x14ac:dyDescent="0.25">
      <c r="A44" s="1" t="s">
        <v>142</v>
      </c>
      <c r="B44" s="1" t="s">
        <v>143</v>
      </c>
      <c r="C44" s="1" t="s">
        <v>144</v>
      </c>
      <c r="D44" s="1" t="s">
        <v>141</v>
      </c>
    </row>
    <row r="45" spans="1:4" x14ac:dyDescent="0.25">
      <c r="A45" s="1" t="s">
        <v>38</v>
      </c>
      <c r="B45" s="1" t="s">
        <v>124</v>
      </c>
      <c r="C45" s="1" t="s">
        <v>127</v>
      </c>
      <c r="D45" s="1" t="s">
        <v>125</v>
      </c>
    </row>
    <row r="46" spans="1:4" x14ac:dyDescent="0.25">
      <c r="A46" s="1" t="s">
        <v>177</v>
      </c>
      <c r="B46" s="1" t="s">
        <v>178</v>
      </c>
      <c r="C46" s="1" t="s">
        <v>179</v>
      </c>
      <c r="D46" s="1" t="s">
        <v>164</v>
      </c>
    </row>
    <row r="47" spans="1:4" x14ac:dyDescent="0.25">
      <c r="A47" s="1" t="s">
        <v>72</v>
      </c>
      <c r="B47" s="1" t="s">
        <v>73</v>
      </c>
      <c r="C47" s="1" t="s">
        <v>74</v>
      </c>
      <c r="D47" s="1" t="s">
        <v>56</v>
      </c>
    </row>
    <row r="48" spans="1:4" x14ac:dyDescent="0.25">
      <c r="A48" s="1" t="s">
        <v>72</v>
      </c>
      <c r="B48" s="1" t="s">
        <v>65</v>
      </c>
      <c r="C48" s="1" t="s">
        <v>101</v>
      </c>
      <c r="D48" s="1" t="s">
        <v>56</v>
      </c>
    </row>
    <row r="49" spans="1:4" x14ac:dyDescent="0.25">
      <c r="A49" s="1" t="s">
        <v>128</v>
      </c>
      <c r="B49" s="1" t="s">
        <v>124</v>
      </c>
      <c r="C49" s="3" t="s">
        <v>129</v>
      </c>
      <c r="D49" s="1" t="s">
        <v>125</v>
      </c>
    </row>
    <row r="50" spans="1:4" ht="36.75" x14ac:dyDescent="0.25">
      <c r="A50" s="1" t="s">
        <v>40</v>
      </c>
      <c r="B50" s="1" t="s">
        <v>13</v>
      </c>
      <c r="C50" s="1" t="s">
        <v>41</v>
      </c>
      <c r="D50" s="1" t="s">
        <v>32</v>
      </c>
    </row>
    <row r="51" spans="1:4" ht="48.75" x14ac:dyDescent="0.25">
      <c r="A51" s="1" t="s">
        <v>4</v>
      </c>
      <c r="B51" s="1" t="s">
        <v>5</v>
      </c>
      <c r="C51" s="1" t="s">
        <v>6</v>
      </c>
      <c r="D51" s="1" t="s">
        <v>7</v>
      </c>
    </row>
    <row r="52" spans="1:4" ht="24.75" x14ac:dyDescent="0.25">
      <c r="A52" s="1" t="s">
        <v>75</v>
      </c>
      <c r="B52" s="1" t="s">
        <v>76</v>
      </c>
      <c r="C52" s="1" t="s">
        <v>77</v>
      </c>
      <c r="D52" s="1" t="s">
        <v>56</v>
      </c>
    </row>
    <row r="53" spans="1:4" ht="24.75" x14ac:dyDescent="0.25">
      <c r="A53" s="1" t="s">
        <v>78</v>
      </c>
      <c r="B53" s="1" t="s">
        <v>79</v>
      </c>
      <c r="C53" s="1" t="s">
        <v>80</v>
      </c>
      <c r="D53" s="1" t="s">
        <v>56</v>
      </c>
    </row>
    <row r="54" spans="1:4" x14ac:dyDescent="0.25">
      <c r="A54" s="1" t="s">
        <v>151</v>
      </c>
      <c r="B54" s="1" t="s">
        <v>152</v>
      </c>
      <c r="C54" s="1" t="s">
        <v>153</v>
      </c>
      <c r="D54" s="1" t="s">
        <v>141</v>
      </c>
    </row>
    <row r="55" spans="1:4" ht="24.75" x14ac:dyDescent="0.25">
      <c r="A55" s="1" t="s">
        <v>180</v>
      </c>
      <c r="B55" s="1" t="s">
        <v>181</v>
      </c>
      <c r="C55" s="1" t="s">
        <v>182</v>
      </c>
      <c r="D55" s="1" t="s">
        <v>164</v>
      </c>
    </row>
    <row r="56" spans="1:4" x14ac:dyDescent="0.25">
      <c r="A56" s="1" t="s">
        <v>42</v>
      </c>
      <c r="B56" s="1" t="s">
        <v>124</v>
      </c>
      <c r="C56" s="1"/>
      <c r="D56" s="1" t="s">
        <v>125</v>
      </c>
    </row>
    <row r="57" spans="1:4" x14ac:dyDescent="0.25">
      <c r="A57" s="1" t="s">
        <v>130</v>
      </c>
      <c r="B57" s="1" t="s">
        <v>124</v>
      </c>
      <c r="C57" s="1"/>
      <c r="D57" s="1" t="s">
        <v>125</v>
      </c>
    </row>
    <row r="58" spans="1:4" ht="48.75" x14ac:dyDescent="0.25">
      <c r="A58" s="1" t="s">
        <v>110</v>
      </c>
      <c r="B58" s="1" t="s">
        <v>111</v>
      </c>
      <c r="C58" s="1" t="s">
        <v>112</v>
      </c>
      <c r="D58" s="1" t="s">
        <v>113</v>
      </c>
    </row>
    <row r="59" spans="1:4" ht="24.75" x14ac:dyDescent="0.25">
      <c r="A59" s="1" t="s">
        <v>12</v>
      </c>
      <c r="B59" s="1" t="s">
        <v>13</v>
      </c>
      <c r="C59" s="1" t="s">
        <v>14</v>
      </c>
      <c r="D59" s="1" t="s">
        <v>11</v>
      </c>
    </row>
    <row r="60" spans="1:4" x14ac:dyDescent="0.25">
      <c r="A60" s="1" t="s">
        <v>119</v>
      </c>
      <c r="B60" s="1" t="s">
        <v>120</v>
      </c>
      <c r="C60" s="1" t="s">
        <v>121</v>
      </c>
      <c r="D60" s="1" t="s">
        <v>113</v>
      </c>
    </row>
    <row r="61" spans="1:4" x14ac:dyDescent="0.25">
      <c r="A61" s="5" t="s">
        <v>154</v>
      </c>
      <c r="B61" s="5" t="s">
        <v>223</v>
      </c>
      <c r="C61" s="1" t="s">
        <v>241</v>
      </c>
      <c r="D61" s="1" t="s">
        <v>141</v>
      </c>
    </row>
    <row r="62" spans="1:4" x14ac:dyDescent="0.25">
      <c r="A62" s="1" t="s">
        <v>154</v>
      </c>
      <c r="B62" s="1" t="s">
        <v>155</v>
      </c>
      <c r="C62" s="1"/>
      <c r="D62" s="1" t="s">
        <v>141</v>
      </c>
    </row>
    <row r="63" spans="1:4" ht="36.75" x14ac:dyDescent="0.25">
      <c r="A63" s="1" t="s">
        <v>81</v>
      </c>
      <c r="B63" s="1" t="s">
        <v>82</v>
      </c>
      <c r="C63" s="3" t="s">
        <v>83</v>
      </c>
      <c r="D63" s="1" t="s">
        <v>56</v>
      </c>
    </row>
    <row r="64" spans="1:4" x14ac:dyDescent="0.25">
      <c r="A64" s="5" t="s">
        <v>81</v>
      </c>
      <c r="B64" s="5" t="s">
        <v>224</v>
      </c>
      <c r="C64" s="1" t="s">
        <v>55</v>
      </c>
      <c r="D64" s="1" t="s">
        <v>56</v>
      </c>
    </row>
    <row r="65" spans="1:4" ht="24.75" x14ac:dyDescent="0.25">
      <c r="A65" s="1" t="s">
        <v>81</v>
      </c>
      <c r="B65" s="1" t="s">
        <v>84</v>
      </c>
      <c r="C65" s="3" t="s">
        <v>85</v>
      </c>
      <c r="D65" s="1" t="s">
        <v>56</v>
      </c>
    </row>
    <row r="66" spans="1:4" x14ac:dyDescent="0.25">
      <c r="A66" s="1" t="s">
        <v>86</v>
      </c>
      <c r="B66" s="1" t="s">
        <v>87</v>
      </c>
      <c r="C66" s="1" t="s">
        <v>88</v>
      </c>
      <c r="D66" s="1" t="s">
        <v>56</v>
      </c>
    </row>
    <row r="67" spans="1:4" ht="24.75" x14ac:dyDescent="0.25">
      <c r="A67" s="5" t="s">
        <v>225</v>
      </c>
      <c r="B67" s="5" t="s">
        <v>226</v>
      </c>
      <c r="C67" s="1" t="s">
        <v>240</v>
      </c>
      <c r="D67" s="1" t="s">
        <v>11</v>
      </c>
    </row>
    <row r="68" spans="1:4" ht="24.75" x14ac:dyDescent="0.25">
      <c r="A68" s="5" t="s">
        <v>13</v>
      </c>
      <c r="B68" s="5" t="s">
        <v>227</v>
      </c>
      <c r="C68" s="1" t="s">
        <v>240</v>
      </c>
      <c r="D68" s="1" t="s">
        <v>11</v>
      </c>
    </row>
    <row r="69" spans="1:4" ht="36.75" x14ac:dyDescent="0.25">
      <c r="A69" s="1" t="s">
        <v>145</v>
      </c>
      <c r="B69" s="1" t="s">
        <v>146</v>
      </c>
      <c r="C69" s="4" t="s">
        <v>147</v>
      </c>
      <c r="D69" s="1" t="s">
        <v>141</v>
      </c>
    </row>
    <row r="70" spans="1:4" x14ac:dyDescent="0.25">
      <c r="A70" s="1" t="s">
        <v>114</v>
      </c>
      <c r="B70" s="1" t="s">
        <v>115</v>
      </c>
      <c r="C70" s="1" t="s">
        <v>116</v>
      </c>
      <c r="D70" s="1" t="s">
        <v>113</v>
      </c>
    </row>
    <row r="71" spans="1:4" x14ac:dyDescent="0.25">
      <c r="A71" s="5" t="s">
        <v>114</v>
      </c>
      <c r="B71" s="5" t="s">
        <v>228</v>
      </c>
      <c r="C71" s="1" t="s">
        <v>242</v>
      </c>
      <c r="D71" s="1" t="s">
        <v>113</v>
      </c>
    </row>
    <row r="72" spans="1:4" x14ac:dyDescent="0.25">
      <c r="A72" s="1" t="s">
        <v>198</v>
      </c>
      <c r="B72" s="1" t="s">
        <v>199</v>
      </c>
      <c r="C72" s="1" t="s">
        <v>200</v>
      </c>
      <c r="D72" s="1" t="s">
        <v>164</v>
      </c>
    </row>
    <row r="73" spans="1:4" ht="84.75" x14ac:dyDescent="0.25">
      <c r="A73" s="1" t="s">
        <v>102</v>
      </c>
      <c r="B73" s="1" t="s">
        <v>103</v>
      </c>
      <c r="C73" s="1" t="s">
        <v>104</v>
      </c>
      <c r="D73" s="1" t="s">
        <v>56</v>
      </c>
    </row>
    <row r="74" spans="1:4" ht="60.75" x14ac:dyDescent="0.25">
      <c r="A74" s="1" t="s">
        <v>102</v>
      </c>
      <c r="B74" s="1" t="s">
        <v>105</v>
      </c>
      <c r="C74" s="1" t="s">
        <v>106</v>
      </c>
      <c r="D74" s="1" t="s">
        <v>56</v>
      </c>
    </row>
    <row r="75" spans="1:4" ht="36.75" x14ac:dyDescent="0.25">
      <c r="A75" s="1" t="s">
        <v>89</v>
      </c>
      <c r="B75" s="1" t="s">
        <v>90</v>
      </c>
      <c r="C75" s="3" t="s">
        <v>91</v>
      </c>
      <c r="D75" s="1" t="s">
        <v>56</v>
      </c>
    </row>
    <row r="76" spans="1:4" ht="24.75" x14ac:dyDescent="0.25">
      <c r="A76" s="1" t="s">
        <v>211</v>
      </c>
      <c r="B76" s="1" t="s">
        <v>212</v>
      </c>
      <c r="C76" s="1" t="s">
        <v>213</v>
      </c>
      <c r="D76" s="1" t="s">
        <v>214</v>
      </c>
    </row>
    <row r="77" spans="1:4" x14ac:dyDescent="0.25">
      <c r="A77" s="1" t="s">
        <v>132</v>
      </c>
      <c r="B77" s="1" t="s">
        <v>124</v>
      </c>
      <c r="C77" s="1" t="s">
        <v>133</v>
      </c>
      <c r="D77" s="1" t="s">
        <v>125</v>
      </c>
    </row>
    <row r="78" spans="1:4" x14ac:dyDescent="0.25">
      <c r="A78" s="1" t="s">
        <v>156</v>
      </c>
      <c r="B78" s="1" t="s">
        <v>157</v>
      </c>
      <c r="C78" s="1"/>
      <c r="D78" s="1" t="s">
        <v>141</v>
      </c>
    </row>
    <row r="79" spans="1:4" ht="24.75" x14ac:dyDescent="0.25">
      <c r="A79" s="1" t="s">
        <v>9</v>
      </c>
      <c r="B79" s="1" t="s">
        <v>15</v>
      </c>
      <c r="C79" s="1" t="s">
        <v>16</v>
      </c>
      <c r="D79" s="1" t="s">
        <v>11</v>
      </c>
    </row>
    <row r="80" spans="1:4" ht="48.75" x14ac:dyDescent="0.25">
      <c r="A80" s="1" t="s">
        <v>203</v>
      </c>
      <c r="B80" s="1" t="s">
        <v>204</v>
      </c>
      <c r="C80" s="1" t="s">
        <v>205</v>
      </c>
      <c r="D80" s="1" t="s">
        <v>164</v>
      </c>
    </row>
    <row r="81" spans="1:4" x14ac:dyDescent="0.25">
      <c r="A81" s="5" t="s">
        <v>229</v>
      </c>
      <c r="B81" s="5" t="s">
        <v>230</v>
      </c>
      <c r="C81" s="1" t="s">
        <v>243</v>
      </c>
      <c r="D81" s="1" t="s">
        <v>141</v>
      </c>
    </row>
    <row r="82" spans="1:4" ht="60.75" x14ac:dyDescent="0.25">
      <c r="A82" s="1" t="s">
        <v>107</v>
      </c>
      <c r="B82" s="1" t="s">
        <v>108</v>
      </c>
      <c r="C82" s="1" t="s">
        <v>109</v>
      </c>
      <c r="D82" s="1" t="s">
        <v>56</v>
      </c>
    </row>
    <row r="83" spans="1:4" ht="48.75" x14ac:dyDescent="0.25">
      <c r="A83" s="1" t="s">
        <v>207</v>
      </c>
      <c r="B83" s="1" t="s">
        <v>208</v>
      </c>
      <c r="C83" s="1" t="s">
        <v>209</v>
      </c>
      <c r="D83" s="1" t="s">
        <v>210</v>
      </c>
    </row>
    <row r="84" spans="1:4" x14ac:dyDescent="0.25">
      <c r="A84" s="1" t="s">
        <v>17</v>
      </c>
      <c r="B84" s="1" t="s">
        <v>124</v>
      </c>
      <c r="C84" s="1"/>
      <c r="D84" s="1" t="s">
        <v>125</v>
      </c>
    </row>
    <row r="85" spans="1:4" x14ac:dyDescent="0.25">
      <c r="A85" s="1" t="s">
        <v>20</v>
      </c>
      <c r="B85" s="1" t="s">
        <v>183</v>
      </c>
      <c r="C85" s="1" t="s">
        <v>184</v>
      </c>
      <c r="D85" s="1" t="s">
        <v>164</v>
      </c>
    </row>
    <row r="86" spans="1:4" ht="36.75" x14ac:dyDescent="0.25">
      <c r="A86" s="1" t="s">
        <v>185</v>
      </c>
      <c r="B86" s="1" t="s">
        <v>186</v>
      </c>
      <c r="C86" s="1" t="s">
        <v>187</v>
      </c>
      <c r="D86" s="1" t="s">
        <v>164</v>
      </c>
    </row>
    <row r="87" spans="1:4" x14ac:dyDescent="0.25">
      <c r="A87" s="5" t="s">
        <v>231</v>
      </c>
      <c r="B87" s="5" t="s">
        <v>232</v>
      </c>
      <c r="C87" t="s">
        <v>244</v>
      </c>
      <c r="D87" s="1" t="s">
        <v>56</v>
      </c>
    </row>
    <row r="88" spans="1:4" x14ac:dyDescent="0.25">
      <c r="A88" s="5" t="s">
        <v>233</v>
      </c>
      <c r="B88" s="5" t="s">
        <v>234</v>
      </c>
      <c r="C88" s="1" t="s">
        <v>245</v>
      </c>
      <c r="D88" s="1" t="s">
        <v>141</v>
      </c>
    </row>
    <row r="89" spans="1:4" x14ac:dyDescent="0.25">
      <c r="A89" s="1" t="s">
        <v>188</v>
      </c>
      <c r="B89" s="1" t="s">
        <v>189</v>
      </c>
      <c r="C89" s="1" t="s">
        <v>190</v>
      </c>
      <c r="D89" s="1" t="s">
        <v>164</v>
      </c>
    </row>
    <row r="90" spans="1:4" x14ac:dyDescent="0.25">
      <c r="A90" s="1" t="s">
        <v>188</v>
      </c>
      <c r="B90" s="1" t="s">
        <v>191</v>
      </c>
      <c r="C90" s="1" t="s">
        <v>192</v>
      </c>
      <c r="D90" s="1" t="s">
        <v>164</v>
      </c>
    </row>
    <row r="91" spans="1:4" ht="24.75" x14ac:dyDescent="0.25">
      <c r="A91" s="1" t="s">
        <v>50</v>
      </c>
      <c r="B91" s="1" t="s">
        <v>51</v>
      </c>
      <c r="C91" s="1" t="s">
        <v>52</v>
      </c>
      <c r="D91" s="1" t="s">
        <v>49</v>
      </c>
    </row>
    <row r="92" spans="1:4" ht="24.75" x14ac:dyDescent="0.25">
      <c r="A92" s="5" t="s">
        <v>15</v>
      </c>
      <c r="B92" s="5" t="s">
        <v>221</v>
      </c>
      <c r="C92" s="1" t="s">
        <v>246</v>
      </c>
      <c r="D92" s="1" t="s">
        <v>11</v>
      </c>
    </row>
    <row r="93" spans="1:4" ht="24.75" x14ac:dyDescent="0.25">
      <c r="A93" s="1" t="s">
        <v>15</v>
      </c>
      <c r="B93" s="1" t="s">
        <v>8</v>
      </c>
      <c r="C93" s="1" t="s">
        <v>23</v>
      </c>
      <c r="D93" s="1" t="s">
        <v>11</v>
      </c>
    </row>
    <row r="94" spans="1:4" x14ac:dyDescent="0.25">
      <c r="A94" s="1" t="s">
        <v>18</v>
      </c>
      <c r="B94" s="1" t="s">
        <v>124</v>
      </c>
      <c r="C94" s="1" t="s">
        <v>137</v>
      </c>
      <c r="D94" s="1" t="s">
        <v>125</v>
      </c>
    </row>
    <row r="95" spans="1:4" x14ac:dyDescent="0.25">
      <c r="A95" s="1" t="s">
        <v>158</v>
      </c>
      <c r="B95" s="1" t="s">
        <v>159</v>
      </c>
      <c r="C95" s="1" t="s">
        <v>160</v>
      </c>
      <c r="D95" s="1" t="s">
        <v>141</v>
      </c>
    </row>
    <row r="96" spans="1:4" x14ac:dyDescent="0.25">
      <c r="A96" s="5" t="s">
        <v>235</v>
      </c>
      <c r="B96" s="5" t="s">
        <v>235</v>
      </c>
      <c r="D96" s="1" t="s">
        <v>214</v>
      </c>
    </row>
  </sheetData>
  <sortState xmlns:xlrd2="http://schemas.microsoft.com/office/spreadsheetml/2017/richdata2" ref="A2:D96">
    <sortCondition ref="A2:A96"/>
    <sortCondition ref="B2:B96"/>
  </sortState>
  <dataValidations count="1">
    <dataValidation type="list" allowBlank="1" showInputMessage="1" showErrorMessage="1" sqref="D2:D60 D67:D68" xr:uid="{EB052BC1-E5E9-4236-A178-4CD57226D7A8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8BCEF4-E44D-4A42-B99D-E531D92F97AD}">
          <x14:formula1>
            <xm:f>'C:\Users\sandr\Dropbox\Light\Doctorate\Data_and_scripts\March_crazed_panic\Method-eval_update\[WEB_shrt_shrt_to_long_shrt.xlsx]Differences criteria'!#REF!</xm:f>
          </x14:formula1>
          <xm:sqref>D61:D66 D69:D84 D87:D88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BF17-FAFD-496D-83D4-0A681DB841C4}">
  <dimension ref="A1:I175"/>
  <sheetViews>
    <sheetView topLeftCell="A6" workbookViewId="0">
      <selection activeCell="A6" sqref="A1:XFD1048576"/>
    </sheetView>
  </sheetViews>
  <sheetFormatPr defaultRowHeight="15" x14ac:dyDescent="0.25"/>
  <cols>
    <col min="1" max="1" width="20.140625" style="7" customWidth="1"/>
    <col min="2" max="2" width="17.85546875" style="7" customWidth="1"/>
    <col min="3" max="3" width="38.7109375" style="7" customWidth="1"/>
    <col min="4" max="4" width="21" style="7" customWidth="1"/>
    <col min="5" max="7" width="9.140625" style="7"/>
    <col min="8" max="8" width="40.42578125" style="7" bestFit="1" customWidth="1"/>
    <col min="9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9" ht="24.75" x14ac:dyDescent="0.25">
      <c r="A2" s="1" t="s">
        <v>4</v>
      </c>
      <c r="B2" s="1" t="s">
        <v>5</v>
      </c>
      <c r="C2" s="1" t="s">
        <v>6</v>
      </c>
      <c r="D2" s="1" t="s">
        <v>7</v>
      </c>
      <c r="H2" s="6" t="s">
        <v>247</v>
      </c>
    </row>
    <row r="3" spans="1:9" ht="24.75" x14ac:dyDescent="0.25">
      <c r="A3" s="1" t="s">
        <v>24</v>
      </c>
      <c r="B3" s="1" t="s">
        <v>25</v>
      </c>
      <c r="C3" s="1" t="s">
        <v>26</v>
      </c>
      <c r="D3" s="1" t="s">
        <v>11</v>
      </c>
      <c r="H3" s="7" t="s">
        <v>164</v>
      </c>
      <c r="I3" s="7">
        <v>16</v>
      </c>
    </row>
    <row r="4" spans="1:9" ht="24.75" x14ac:dyDescent="0.25">
      <c r="A4" s="5" t="s">
        <v>217</v>
      </c>
      <c r="B4" s="5" t="s">
        <v>51</v>
      </c>
      <c r="C4" s="1" t="s">
        <v>237</v>
      </c>
      <c r="D4" s="1" t="s">
        <v>11</v>
      </c>
      <c r="H4" s="7" t="s">
        <v>7</v>
      </c>
      <c r="I4" s="7">
        <f>COUNTIF($D$2:$D$95, "Correct taxonomic reference not in the VTO")</f>
        <v>1</v>
      </c>
    </row>
    <row r="5" spans="1:9" ht="24.75" x14ac:dyDescent="0.25">
      <c r="A5" s="1" t="s">
        <v>27</v>
      </c>
      <c r="B5" s="1" t="s">
        <v>5</v>
      </c>
      <c r="C5" s="1" t="s">
        <v>28</v>
      </c>
      <c r="D5" s="1" t="s">
        <v>11</v>
      </c>
      <c r="H5" s="7" t="s">
        <v>141</v>
      </c>
      <c r="I5" s="7">
        <f>COUNTIF($D$2:$D$95, "Plant")</f>
        <v>11</v>
      </c>
    </row>
    <row r="6" spans="1:9" ht="24.75" x14ac:dyDescent="0.25">
      <c r="A6" s="5" t="s">
        <v>63</v>
      </c>
      <c r="B6" s="5" t="s">
        <v>24</v>
      </c>
      <c r="D6" s="1" t="s">
        <v>11</v>
      </c>
      <c r="H6" s="7" t="s">
        <v>56</v>
      </c>
      <c r="I6" s="7">
        <f>COUNTIF($D$2:$D$95, "Invertebrate")</f>
        <v>28</v>
      </c>
    </row>
    <row r="7" spans="1:9" ht="24.75" x14ac:dyDescent="0.25">
      <c r="A7" s="1" t="s">
        <v>8</v>
      </c>
      <c r="B7" s="1" t="s">
        <v>9</v>
      </c>
      <c r="C7" s="1" t="s">
        <v>10</v>
      </c>
      <c r="D7" s="1" t="s">
        <v>11</v>
      </c>
      <c r="H7" s="7" t="s">
        <v>113</v>
      </c>
      <c r="I7" s="7">
        <f>COUNTIF($D$2:$D$95, "Misspelling")</f>
        <v>2</v>
      </c>
    </row>
    <row r="8" spans="1:9" ht="24.75" x14ac:dyDescent="0.25">
      <c r="A8" s="5" t="s">
        <v>8</v>
      </c>
      <c r="B8" s="5" t="s">
        <v>15</v>
      </c>
      <c r="C8" s="1" t="s">
        <v>240</v>
      </c>
      <c r="D8" s="1" t="s">
        <v>11</v>
      </c>
      <c r="H8" s="7" t="s">
        <v>125</v>
      </c>
      <c r="I8" s="7">
        <f>COUNTIF($D$2:$D$95, "Partial name")</f>
        <v>5</v>
      </c>
    </row>
    <row r="9" spans="1:9" ht="24.75" x14ac:dyDescent="0.25">
      <c r="A9" s="1" t="s">
        <v>12</v>
      </c>
      <c r="B9" s="1" t="s">
        <v>13</v>
      </c>
      <c r="C9" s="1" t="s">
        <v>14</v>
      </c>
      <c r="D9" s="1" t="s">
        <v>11</v>
      </c>
      <c r="H9" s="7" t="s">
        <v>214</v>
      </c>
      <c r="I9" s="7">
        <f>COUNTIF($D$2:$D$95, "Unknown ")</f>
        <v>2</v>
      </c>
    </row>
    <row r="10" spans="1:9" ht="24.75" x14ac:dyDescent="0.25">
      <c r="A10" s="5" t="s">
        <v>13</v>
      </c>
      <c r="B10" s="5" t="s">
        <v>227</v>
      </c>
      <c r="C10" s="1" t="s">
        <v>240</v>
      </c>
      <c r="D10" s="1" t="s">
        <v>11</v>
      </c>
      <c r="H10" s="7" t="s">
        <v>49</v>
      </c>
      <c r="I10" s="7">
        <f>COUNTIF($D$2:$D$95, "Incorrect matching - parent/child reversal")</f>
        <v>1</v>
      </c>
    </row>
    <row r="11" spans="1:9" ht="24.75" x14ac:dyDescent="0.25">
      <c r="A11" s="1" t="s">
        <v>9</v>
      </c>
      <c r="B11" s="1" t="s">
        <v>15</v>
      </c>
      <c r="C11" s="1" t="s">
        <v>16</v>
      </c>
      <c r="D11" s="1" t="s">
        <v>11</v>
      </c>
      <c r="H11" s="7" t="s">
        <v>11</v>
      </c>
      <c r="I11" s="7">
        <f>COUNTIF($D$2:$D$95, "Incorrect matching - group same rank")</f>
        <v>11</v>
      </c>
    </row>
    <row r="12" spans="1:9" ht="24.75" x14ac:dyDescent="0.25">
      <c r="A12" s="5" t="s">
        <v>15</v>
      </c>
      <c r="B12" s="5" t="s">
        <v>221</v>
      </c>
      <c r="C12" s="1" t="s">
        <v>246</v>
      </c>
      <c r="D12" s="1" t="s">
        <v>11</v>
      </c>
      <c r="H12" s="7" t="s">
        <v>32</v>
      </c>
      <c r="I12" s="7">
        <f>COUNTIF($D$2:$D$95, "Incorrect matching - group various rank")</f>
        <v>6</v>
      </c>
    </row>
    <row r="13" spans="1:9" ht="24.75" x14ac:dyDescent="0.25">
      <c r="A13" s="1" t="s">
        <v>15</v>
      </c>
      <c r="B13" s="1" t="s">
        <v>8</v>
      </c>
      <c r="C13" s="1" t="s">
        <v>23</v>
      </c>
      <c r="D13" s="1" t="s">
        <v>11</v>
      </c>
      <c r="H13" s="7" t="s">
        <v>248</v>
      </c>
      <c r="I13" s="7">
        <f>COUNTIF($D$2:$D$95, "Ranks skipped")</f>
        <v>0</v>
      </c>
    </row>
    <row r="14" spans="1:9" x14ac:dyDescent="0.25">
      <c r="A14" s="1" t="s">
        <v>29</v>
      </c>
      <c r="B14" s="1" t="s">
        <v>30</v>
      </c>
      <c r="C14" s="1" t="s">
        <v>31</v>
      </c>
      <c r="D14" s="1" t="s">
        <v>32</v>
      </c>
      <c r="H14" s="7" t="s">
        <v>46</v>
      </c>
      <c r="I14" s="7">
        <f>COUNTIF($D$2:$D$95, "Incorrect matching - not scientific name")</f>
        <v>4</v>
      </c>
    </row>
    <row r="15" spans="1:9" ht="36.75" x14ac:dyDescent="0.25">
      <c r="A15" s="1" t="s">
        <v>33</v>
      </c>
      <c r="B15" s="1" t="s">
        <v>34</v>
      </c>
      <c r="C15" s="1" t="s">
        <v>35</v>
      </c>
      <c r="D15" s="1" t="s">
        <v>32</v>
      </c>
      <c r="H15" s="7" t="s">
        <v>249</v>
      </c>
      <c r="I15" s="7">
        <f>COUNTIF($D$2:$D$95, "Match with common name")</f>
        <v>0</v>
      </c>
    </row>
    <row r="16" spans="1:9" ht="24.75" x14ac:dyDescent="0.25">
      <c r="A16" s="1" t="s">
        <v>33</v>
      </c>
      <c r="B16" s="1" t="s">
        <v>38</v>
      </c>
      <c r="C16" s="1" t="s">
        <v>39</v>
      </c>
      <c r="D16" s="1" t="s">
        <v>32</v>
      </c>
      <c r="H16" s="7" t="s">
        <v>250</v>
      </c>
      <c r="I16" s="7">
        <f>COUNTIF($D$2:$D$95, "Same")</f>
        <v>0</v>
      </c>
    </row>
    <row r="17" spans="1:9" x14ac:dyDescent="0.25">
      <c r="A17" s="1" t="s">
        <v>33</v>
      </c>
      <c r="B17" s="1" t="s">
        <v>42</v>
      </c>
      <c r="C17" s="1"/>
      <c r="D17" s="1" t="s">
        <v>32</v>
      </c>
      <c r="H17" s="7" t="s">
        <v>251</v>
      </c>
      <c r="I17" s="7">
        <f>SUM(I3:I16)</f>
        <v>87</v>
      </c>
    </row>
    <row r="18" spans="1:9" x14ac:dyDescent="0.25">
      <c r="A18" s="1" t="s">
        <v>33</v>
      </c>
      <c r="B18" s="1" t="s">
        <v>36</v>
      </c>
      <c r="C18" s="1" t="s">
        <v>37</v>
      </c>
      <c r="D18" s="1" t="s">
        <v>32</v>
      </c>
    </row>
    <row r="19" spans="1:9" ht="24.75" x14ac:dyDescent="0.25">
      <c r="A19" s="1" t="s">
        <v>40</v>
      </c>
      <c r="B19" s="1" t="s">
        <v>13</v>
      </c>
      <c r="C19" s="1" t="s">
        <v>41</v>
      </c>
      <c r="D19" s="1" t="s">
        <v>32</v>
      </c>
    </row>
    <row r="20" spans="1:9" ht="24.75" x14ac:dyDescent="0.25">
      <c r="A20" s="5" t="s">
        <v>43</v>
      </c>
      <c r="B20" s="5" t="s">
        <v>115</v>
      </c>
      <c r="C20" s="1" t="s">
        <v>47</v>
      </c>
      <c r="D20" s="1" t="s">
        <v>46</v>
      </c>
    </row>
    <row r="21" spans="1:9" ht="24.75" x14ac:dyDescent="0.25">
      <c r="A21" s="5" t="s">
        <v>43</v>
      </c>
      <c r="B21" s="5" t="s">
        <v>198</v>
      </c>
      <c r="C21" s="1" t="s">
        <v>47</v>
      </c>
      <c r="D21" s="1" t="s">
        <v>46</v>
      </c>
    </row>
    <row r="22" spans="1:9" ht="24.75" x14ac:dyDescent="0.25">
      <c r="A22" s="1" t="s">
        <v>43</v>
      </c>
      <c r="B22" s="1" t="s">
        <v>44</v>
      </c>
      <c r="C22" s="1" t="s">
        <v>45</v>
      </c>
      <c r="D22" s="1" t="s">
        <v>46</v>
      </c>
    </row>
    <row r="23" spans="1:9" ht="24.75" x14ac:dyDescent="0.25">
      <c r="A23" s="1" t="s">
        <v>43</v>
      </c>
      <c r="B23" s="1" t="s">
        <v>20</v>
      </c>
      <c r="C23" s="1" t="s">
        <v>47</v>
      </c>
      <c r="D23" s="1" t="s">
        <v>46</v>
      </c>
    </row>
    <row r="24" spans="1:9" ht="24.75" x14ac:dyDescent="0.25">
      <c r="A24" s="1" t="s">
        <v>34</v>
      </c>
      <c r="B24" s="1" t="s">
        <v>33</v>
      </c>
      <c r="C24" s="1" t="s">
        <v>48</v>
      </c>
      <c r="D24" s="1" t="s">
        <v>49</v>
      </c>
    </row>
    <row r="25" spans="1:9" x14ac:dyDescent="0.25">
      <c r="A25" s="1" t="s">
        <v>53</v>
      </c>
      <c r="B25" s="1" t="s">
        <v>54</v>
      </c>
      <c r="C25" s="1" t="s">
        <v>55</v>
      </c>
      <c r="D25" s="1" t="s">
        <v>56</v>
      </c>
    </row>
    <row r="26" spans="1:9" x14ac:dyDescent="0.25">
      <c r="A26" s="1" t="s">
        <v>57</v>
      </c>
      <c r="B26" s="1" t="s">
        <v>58</v>
      </c>
      <c r="C26" s="1" t="s">
        <v>59</v>
      </c>
      <c r="D26" s="1" t="s">
        <v>56</v>
      </c>
    </row>
    <row r="27" spans="1:9" x14ac:dyDescent="0.25">
      <c r="A27" s="5" t="s">
        <v>218</v>
      </c>
      <c r="B27" s="5" t="s">
        <v>219</v>
      </c>
      <c r="C27" s="1" t="s">
        <v>238</v>
      </c>
      <c r="D27" s="1" t="s">
        <v>56</v>
      </c>
    </row>
    <row r="28" spans="1:9" x14ac:dyDescent="0.25">
      <c r="A28" s="5" t="s">
        <v>220</v>
      </c>
      <c r="B28" s="5" t="s">
        <v>221</v>
      </c>
      <c r="C28" s="1" t="s">
        <v>127</v>
      </c>
      <c r="D28" s="1" t="s">
        <v>56</v>
      </c>
    </row>
    <row r="29" spans="1:9" ht="24.75" x14ac:dyDescent="0.25">
      <c r="A29" s="1" t="s">
        <v>60</v>
      </c>
      <c r="B29" s="1" t="s">
        <v>61</v>
      </c>
      <c r="C29" s="1" t="s">
        <v>62</v>
      </c>
      <c r="D29" s="1" t="s">
        <v>56</v>
      </c>
    </row>
    <row r="30" spans="1:9" x14ac:dyDescent="0.25">
      <c r="A30" s="1" t="s">
        <v>92</v>
      </c>
      <c r="B30" s="1" t="s">
        <v>93</v>
      </c>
      <c r="C30" s="1" t="s">
        <v>94</v>
      </c>
      <c r="D30" s="1" t="s">
        <v>56</v>
      </c>
    </row>
    <row r="31" spans="1:9" x14ac:dyDescent="0.25">
      <c r="A31" s="5" t="s">
        <v>222</v>
      </c>
      <c r="B31" s="5" t="s">
        <v>222</v>
      </c>
      <c r="C31" s="1" t="s">
        <v>239</v>
      </c>
      <c r="D31" s="1" t="s">
        <v>56</v>
      </c>
    </row>
    <row r="32" spans="1:9" x14ac:dyDescent="0.25">
      <c r="A32" s="1" t="s">
        <v>63</v>
      </c>
      <c r="B32" s="1" t="s">
        <v>95</v>
      </c>
      <c r="C32" s="1"/>
      <c r="D32" s="1" t="s">
        <v>56</v>
      </c>
    </row>
    <row r="33" spans="1:4" x14ac:dyDescent="0.25">
      <c r="A33" s="1" t="s">
        <v>63</v>
      </c>
      <c r="B33" s="1" t="s">
        <v>64</v>
      </c>
      <c r="C33" s="1"/>
      <c r="D33" s="1" t="s">
        <v>56</v>
      </c>
    </row>
    <row r="34" spans="1:4" x14ac:dyDescent="0.25">
      <c r="A34" s="1" t="s">
        <v>63</v>
      </c>
      <c r="B34" s="1" t="s">
        <v>65</v>
      </c>
      <c r="C34" s="1"/>
      <c r="D34" s="1" t="s">
        <v>56</v>
      </c>
    </row>
    <row r="35" spans="1:4" x14ac:dyDescent="0.25">
      <c r="A35" s="5" t="s">
        <v>63</v>
      </c>
      <c r="B35" s="5" t="s">
        <v>135</v>
      </c>
      <c r="D35" s="1" t="s">
        <v>56</v>
      </c>
    </row>
    <row r="36" spans="1:4" x14ac:dyDescent="0.25">
      <c r="A36" s="1" t="s">
        <v>66</v>
      </c>
      <c r="B36" s="1" t="s">
        <v>96</v>
      </c>
      <c r="C36" s="1" t="s">
        <v>97</v>
      </c>
      <c r="D36" s="1" t="s">
        <v>56</v>
      </c>
    </row>
    <row r="37" spans="1:4" x14ac:dyDescent="0.25">
      <c r="A37" s="1" t="s">
        <v>66</v>
      </c>
      <c r="B37" s="1" t="s">
        <v>67</v>
      </c>
      <c r="C37" s="1" t="s">
        <v>68</v>
      </c>
      <c r="D37" s="1" t="s">
        <v>56</v>
      </c>
    </row>
    <row r="38" spans="1:4" x14ac:dyDescent="0.25">
      <c r="A38" s="1" t="s">
        <v>98</v>
      </c>
      <c r="B38" s="1" t="s">
        <v>99</v>
      </c>
      <c r="C38" s="1" t="s">
        <v>100</v>
      </c>
      <c r="D38" s="1" t="s">
        <v>56</v>
      </c>
    </row>
    <row r="39" spans="1:4" x14ac:dyDescent="0.25">
      <c r="A39" s="1" t="s">
        <v>69</v>
      </c>
      <c r="B39" s="1" t="s">
        <v>70</v>
      </c>
      <c r="C39" s="1" t="s">
        <v>71</v>
      </c>
      <c r="D39" s="1" t="s">
        <v>56</v>
      </c>
    </row>
    <row r="40" spans="1:4" x14ac:dyDescent="0.25">
      <c r="A40" s="1" t="s">
        <v>72</v>
      </c>
      <c r="B40" s="1" t="s">
        <v>73</v>
      </c>
      <c r="C40" s="1" t="s">
        <v>74</v>
      </c>
      <c r="D40" s="1" t="s">
        <v>56</v>
      </c>
    </row>
    <row r="41" spans="1:4" x14ac:dyDescent="0.25">
      <c r="A41" s="1" t="s">
        <v>72</v>
      </c>
      <c r="B41" s="1" t="s">
        <v>65</v>
      </c>
      <c r="C41" s="1" t="s">
        <v>101</v>
      </c>
      <c r="D41" s="1" t="s">
        <v>56</v>
      </c>
    </row>
    <row r="42" spans="1:4" ht="24.75" x14ac:dyDescent="0.25">
      <c r="A42" s="1" t="s">
        <v>75</v>
      </c>
      <c r="B42" s="1" t="s">
        <v>76</v>
      </c>
      <c r="C42" s="1" t="s">
        <v>77</v>
      </c>
      <c r="D42" s="1" t="s">
        <v>56</v>
      </c>
    </row>
    <row r="43" spans="1:4" ht="24.75" x14ac:dyDescent="0.25">
      <c r="A43" s="1" t="s">
        <v>78</v>
      </c>
      <c r="B43" s="1" t="s">
        <v>79</v>
      </c>
      <c r="C43" s="1" t="s">
        <v>80</v>
      </c>
      <c r="D43" s="1" t="s">
        <v>56</v>
      </c>
    </row>
    <row r="44" spans="1:4" ht="36.75" x14ac:dyDescent="0.25">
      <c r="A44" s="1" t="s">
        <v>81</v>
      </c>
      <c r="B44" s="1" t="s">
        <v>82</v>
      </c>
      <c r="C44" s="3" t="s">
        <v>83</v>
      </c>
      <c r="D44" s="1" t="s">
        <v>56</v>
      </c>
    </row>
    <row r="45" spans="1:4" x14ac:dyDescent="0.25">
      <c r="A45" s="5" t="s">
        <v>81</v>
      </c>
      <c r="B45" s="5" t="s">
        <v>224</v>
      </c>
      <c r="C45" s="1" t="s">
        <v>55</v>
      </c>
      <c r="D45" s="1" t="s">
        <v>56</v>
      </c>
    </row>
    <row r="46" spans="1:4" ht="24.75" x14ac:dyDescent="0.25">
      <c r="A46" s="1" t="s">
        <v>81</v>
      </c>
      <c r="B46" s="1" t="s">
        <v>84</v>
      </c>
      <c r="C46" s="3" t="s">
        <v>85</v>
      </c>
      <c r="D46" s="1" t="s">
        <v>56</v>
      </c>
    </row>
    <row r="47" spans="1:4" x14ac:dyDescent="0.25">
      <c r="A47" s="1" t="s">
        <v>86</v>
      </c>
      <c r="B47" s="1" t="s">
        <v>87</v>
      </c>
      <c r="C47" s="1" t="s">
        <v>88</v>
      </c>
      <c r="D47" s="1" t="s">
        <v>56</v>
      </c>
    </row>
    <row r="48" spans="1:4" ht="84.75" x14ac:dyDescent="0.25">
      <c r="A48" s="1" t="s">
        <v>102</v>
      </c>
      <c r="B48" s="1" t="s">
        <v>103</v>
      </c>
      <c r="C48" s="1" t="s">
        <v>104</v>
      </c>
      <c r="D48" s="1" t="s">
        <v>56</v>
      </c>
    </row>
    <row r="49" spans="1:4" ht="60.75" x14ac:dyDescent="0.25">
      <c r="A49" s="1" t="s">
        <v>102</v>
      </c>
      <c r="B49" s="1" t="s">
        <v>105</v>
      </c>
      <c r="C49" s="1" t="s">
        <v>106</v>
      </c>
      <c r="D49" s="1" t="s">
        <v>56</v>
      </c>
    </row>
    <row r="50" spans="1:4" ht="36.75" x14ac:dyDescent="0.25">
      <c r="A50" s="1" t="s">
        <v>89</v>
      </c>
      <c r="B50" s="1" t="s">
        <v>90</v>
      </c>
      <c r="C50" s="3" t="s">
        <v>91</v>
      </c>
      <c r="D50" s="1" t="s">
        <v>56</v>
      </c>
    </row>
    <row r="51" spans="1:4" ht="60.75" x14ac:dyDescent="0.25">
      <c r="A51" s="1" t="s">
        <v>107</v>
      </c>
      <c r="B51" s="1" t="s">
        <v>108</v>
      </c>
      <c r="C51" s="1" t="s">
        <v>109</v>
      </c>
      <c r="D51" s="1" t="s">
        <v>56</v>
      </c>
    </row>
    <row r="52" spans="1:4" x14ac:dyDescent="0.25">
      <c r="A52" s="5" t="s">
        <v>231</v>
      </c>
      <c r="B52" s="5" t="s">
        <v>232</v>
      </c>
      <c r="C52" s="7" t="s">
        <v>244</v>
      </c>
      <c r="D52" s="1" t="s">
        <v>56</v>
      </c>
    </row>
    <row r="53" spans="1:4" ht="48.75" x14ac:dyDescent="0.25">
      <c r="A53" s="1" t="s">
        <v>110</v>
      </c>
      <c r="B53" s="1" t="s">
        <v>111</v>
      </c>
      <c r="C53" s="1" t="s">
        <v>112</v>
      </c>
      <c r="D53" s="1" t="s">
        <v>113</v>
      </c>
    </row>
    <row r="54" spans="1:4" x14ac:dyDescent="0.25">
      <c r="A54" s="1" t="s">
        <v>119</v>
      </c>
      <c r="B54" s="1" t="s">
        <v>120</v>
      </c>
      <c r="C54" s="1" t="s">
        <v>121</v>
      </c>
      <c r="D54" s="1" t="s">
        <v>113</v>
      </c>
    </row>
    <row r="55" spans="1:4" x14ac:dyDescent="0.25">
      <c r="A55" s="1" t="s">
        <v>123</v>
      </c>
      <c r="B55" s="1" t="s">
        <v>124</v>
      </c>
      <c r="C55" s="1" t="s">
        <v>125</v>
      </c>
      <c r="D55" s="1" t="s">
        <v>125</v>
      </c>
    </row>
    <row r="56" spans="1:4" x14ac:dyDescent="0.25">
      <c r="A56" s="1" t="s">
        <v>38</v>
      </c>
      <c r="B56" s="1" t="s">
        <v>124</v>
      </c>
      <c r="C56" s="1" t="s">
        <v>127</v>
      </c>
      <c r="D56" s="1" t="s">
        <v>125</v>
      </c>
    </row>
    <row r="57" spans="1:4" x14ac:dyDescent="0.25">
      <c r="A57" s="1" t="s">
        <v>130</v>
      </c>
      <c r="B57" s="1" t="s">
        <v>124</v>
      </c>
      <c r="C57" s="1"/>
      <c r="D57" s="1" t="s">
        <v>125</v>
      </c>
    </row>
    <row r="58" spans="1:4" x14ac:dyDescent="0.25">
      <c r="A58" s="1" t="s">
        <v>17</v>
      </c>
      <c r="B58" s="1" t="s">
        <v>124</v>
      </c>
      <c r="C58" s="1"/>
      <c r="D58" s="1" t="s">
        <v>125</v>
      </c>
    </row>
    <row r="59" spans="1:4" x14ac:dyDescent="0.25">
      <c r="A59" s="1" t="s">
        <v>18</v>
      </c>
      <c r="B59" s="1" t="s">
        <v>124</v>
      </c>
      <c r="C59" s="1" t="s">
        <v>137</v>
      </c>
      <c r="D59" s="1" t="s">
        <v>125</v>
      </c>
    </row>
    <row r="60" spans="1:4" ht="36.75" x14ac:dyDescent="0.25">
      <c r="A60" s="1" t="s">
        <v>148</v>
      </c>
      <c r="B60" s="1" t="s">
        <v>149</v>
      </c>
      <c r="C60" s="1" t="s">
        <v>150</v>
      </c>
      <c r="D60" s="1" t="s">
        <v>141</v>
      </c>
    </row>
    <row r="61" spans="1:4" ht="24.75" x14ac:dyDescent="0.25">
      <c r="A61" s="1" t="s">
        <v>138</v>
      </c>
      <c r="B61" s="1" t="s">
        <v>139</v>
      </c>
      <c r="C61" s="1" t="s">
        <v>140</v>
      </c>
      <c r="D61" s="1" t="s">
        <v>141</v>
      </c>
    </row>
    <row r="62" spans="1:4" x14ac:dyDescent="0.25">
      <c r="A62" s="1" t="s">
        <v>142</v>
      </c>
      <c r="B62" s="1" t="s">
        <v>143</v>
      </c>
      <c r="C62" s="1" t="s">
        <v>144</v>
      </c>
      <c r="D62" s="1" t="s">
        <v>141</v>
      </c>
    </row>
    <row r="63" spans="1:4" x14ac:dyDescent="0.25">
      <c r="A63" s="1" t="s">
        <v>151</v>
      </c>
      <c r="B63" s="1" t="s">
        <v>152</v>
      </c>
      <c r="C63" s="1" t="s">
        <v>153</v>
      </c>
      <c r="D63" s="1" t="s">
        <v>141</v>
      </c>
    </row>
    <row r="64" spans="1:4" x14ac:dyDescent="0.25">
      <c r="A64" s="5" t="s">
        <v>154</v>
      </c>
      <c r="B64" s="5" t="s">
        <v>223</v>
      </c>
      <c r="C64" s="1" t="s">
        <v>241</v>
      </c>
      <c r="D64" s="1" t="s">
        <v>141</v>
      </c>
    </row>
    <row r="65" spans="1:4" x14ac:dyDescent="0.25">
      <c r="A65" s="1" t="s">
        <v>154</v>
      </c>
      <c r="B65" s="1" t="s">
        <v>155</v>
      </c>
      <c r="C65" s="1"/>
      <c r="D65" s="1" t="s">
        <v>141</v>
      </c>
    </row>
    <row r="66" spans="1:4" ht="36.75" x14ac:dyDescent="0.25">
      <c r="A66" s="1" t="s">
        <v>145</v>
      </c>
      <c r="B66" s="1" t="s">
        <v>146</v>
      </c>
      <c r="C66" s="4" t="s">
        <v>147</v>
      </c>
      <c r="D66" s="1" t="s">
        <v>141</v>
      </c>
    </row>
    <row r="67" spans="1:4" x14ac:dyDescent="0.25">
      <c r="A67" s="1" t="s">
        <v>156</v>
      </c>
      <c r="B67" s="1" t="s">
        <v>157</v>
      </c>
      <c r="C67" s="1"/>
      <c r="D67" s="1" t="s">
        <v>141</v>
      </c>
    </row>
    <row r="68" spans="1:4" x14ac:dyDescent="0.25">
      <c r="A68" s="5" t="s">
        <v>229</v>
      </c>
      <c r="B68" s="5" t="s">
        <v>230</v>
      </c>
      <c r="C68" s="1" t="s">
        <v>243</v>
      </c>
      <c r="D68" s="1" t="s">
        <v>141</v>
      </c>
    </row>
    <row r="69" spans="1:4" x14ac:dyDescent="0.25">
      <c r="A69" s="5" t="s">
        <v>233</v>
      </c>
      <c r="B69" s="5" t="s">
        <v>234</v>
      </c>
      <c r="C69" s="1" t="s">
        <v>245</v>
      </c>
      <c r="D69" s="1" t="s">
        <v>141</v>
      </c>
    </row>
    <row r="70" spans="1:4" x14ac:dyDescent="0.25">
      <c r="A70" s="1" t="s">
        <v>158</v>
      </c>
      <c r="B70" s="1" t="s">
        <v>159</v>
      </c>
      <c r="C70" s="1" t="s">
        <v>160</v>
      </c>
      <c r="D70" s="1" t="s">
        <v>141</v>
      </c>
    </row>
    <row r="71" spans="1:4" x14ac:dyDescent="0.25">
      <c r="A71" s="5" t="s">
        <v>215</v>
      </c>
      <c r="B71" s="5" t="s">
        <v>216</v>
      </c>
      <c r="C71" s="1" t="s">
        <v>236</v>
      </c>
      <c r="D71" s="1" t="s">
        <v>164</v>
      </c>
    </row>
    <row r="72" spans="1:4" x14ac:dyDescent="0.25">
      <c r="A72" s="1" t="s">
        <v>193</v>
      </c>
      <c r="B72" s="1" t="s">
        <v>5</v>
      </c>
      <c r="C72" s="1" t="s">
        <v>194</v>
      </c>
      <c r="D72" s="1" t="s">
        <v>164</v>
      </c>
    </row>
    <row r="73" spans="1:4" x14ac:dyDescent="0.25">
      <c r="A73" s="1" t="s">
        <v>195</v>
      </c>
      <c r="B73" s="1" t="s">
        <v>196</v>
      </c>
      <c r="C73" s="1" t="s">
        <v>197</v>
      </c>
      <c r="D73" s="1" t="s">
        <v>164</v>
      </c>
    </row>
    <row r="74" spans="1:4" x14ac:dyDescent="0.25">
      <c r="A74" s="1" t="s">
        <v>161</v>
      </c>
      <c r="B74" s="1" t="s">
        <v>162</v>
      </c>
      <c r="C74" s="1" t="s">
        <v>163</v>
      </c>
      <c r="D74" s="1" t="s">
        <v>164</v>
      </c>
    </row>
    <row r="75" spans="1:4" ht="24.75" x14ac:dyDescent="0.25">
      <c r="A75" s="1" t="s">
        <v>165</v>
      </c>
      <c r="B75" s="1" t="s">
        <v>166</v>
      </c>
      <c r="C75" s="3" t="s">
        <v>167</v>
      </c>
      <c r="D75" s="1" t="s">
        <v>164</v>
      </c>
    </row>
    <row r="76" spans="1:4" ht="48.75" x14ac:dyDescent="0.25">
      <c r="A76" s="1" t="s">
        <v>168</v>
      </c>
      <c r="B76" s="1" t="s">
        <v>169</v>
      </c>
      <c r="C76" s="1" t="s">
        <v>170</v>
      </c>
      <c r="D76" s="1" t="s">
        <v>164</v>
      </c>
    </row>
    <row r="77" spans="1:4" x14ac:dyDescent="0.25">
      <c r="A77" s="1" t="s">
        <v>171</v>
      </c>
      <c r="B77" s="1" t="s">
        <v>172</v>
      </c>
      <c r="C77" s="1" t="s">
        <v>173</v>
      </c>
      <c r="D77" s="1" t="s">
        <v>164</v>
      </c>
    </row>
    <row r="78" spans="1:4" x14ac:dyDescent="0.25">
      <c r="A78" s="1" t="s">
        <v>174</v>
      </c>
      <c r="B78" s="1" t="s">
        <v>175</v>
      </c>
      <c r="C78" s="1" t="s">
        <v>176</v>
      </c>
      <c r="D78" s="1" t="s">
        <v>164</v>
      </c>
    </row>
    <row r="79" spans="1:4" x14ac:dyDescent="0.25">
      <c r="A79" s="1" t="s">
        <v>177</v>
      </c>
      <c r="B79" s="1" t="s">
        <v>178</v>
      </c>
      <c r="C79" s="1" t="s">
        <v>179</v>
      </c>
      <c r="D79" s="1" t="s">
        <v>164</v>
      </c>
    </row>
    <row r="80" spans="1:4" ht="24.75" x14ac:dyDescent="0.25">
      <c r="A80" s="1" t="s">
        <v>180</v>
      </c>
      <c r="B80" s="1" t="s">
        <v>181</v>
      </c>
      <c r="C80" s="1" t="s">
        <v>182</v>
      </c>
      <c r="D80" s="1" t="s">
        <v>164</v>
      </c>
    </row>
    <row r="81" spans="1:4" ht="48.75" x14ac:dyDescent="0.25">
      <c r="A81" s="1" t="s">
        <v>203</v>
      </c>
      <c r="B81" s="1" t="s">
        <v>204</v>
      </c>
      <c r="C81" s="1" t="s">
        <v>205</v>
      </c>
      <c r="D81" s="1" t="s">
        <v>164</v>
      </c>
    </row>
    <row r="82" spans="1:4" x14ac:dyDescent="0.25">
      <c r="A82" s="1" t="s">
        <v>20</v>
      </c>
      <c r="B82" s="1" t="s">
        <v>183</v>
      </c>
      <c r="C82" s="1" t="s">
        <v>184</v>
      </c>
      <c r="D82" s="1" t="s">
        <v>164</v>
      </c>
    </row>
    <row r="83" spans="1:4" ht="36.75" x14ac:dyDescent="0.25">
      <c r="A83" s="1" t="s">
        <v>185</v>
      </c>
      <c r="B83" s="1" t="s">
        <v>186</v>
      </c>
      <c r="C83" s="1" t="s">
        <v>187</v>
      </c>
      <c r="D83" s="1" t="s">
        <v>164</v>
      </c>
    </row>
    <row r="84" spans="1:4" x14ac:dyDescent="0.25">
      <c r="A84" s="1" t="s">
        <v>188</v>
      </c>
      <c r="B84" s="1" t="s">
        <v>189</v>
      </c>
      <c r="C84" s="1" t="s">
        <v>190</v>
      </c>
      <c r="D84" s="1" t="s">
        <v>164</v>
      </c>
    </row>
    <row r="85" spans="1:4" x14ac:dyDescent="0.25">
      <c r="A85" s="1" t="s">
        <v>188</v>
      </c>
      <c r="B85" s="1" t="s">
        <v>191</v>
      </c>
      <c r="C85" s="1" t="s">
        <v>192</v>
      </c>
      <c r="D85" s="1" t="s">
        <v>164</v>
      </c>
    </row>
    <row r="86" spans="1:4" ht="48.75" x14ac:dyDescent="0.25">
      <c r="A86" s="1" t="s">
        <v>207</v>
      </c>
      <c r="B86" s="1" t="s">
        <v>208</v>
      </c>
      <c r="C86" s="1" t="s">
        <v>209</v>
      </c>
      <c r="D86" s="1" t="s">
        <v>210</v>
      </c>
    </row>
    <row r="87" spans="1:4" ht="24.75" x14ac:dyDescent="0.25">
      <c r="A87" s="1" t="s">
        <v>211</v>
      </c>
      <c r="B87" s="1" t="s">
        <v>212</v>
      </c>
      <c r="C87" s="1" t="s">
        <v>213</v>
      </c>
      <c r="D87" s="1" t="s">
        <v>214</v>
      </c>
    </row>
    <row r="88" spans="1:4" x14ac:dyDescent="0.25">
      <c r="A88" s="5" t="s">
        <v>235</v>
      </c>
      <c r="B88" s="5" t="s">
        <v>235</v>
      </c>
      <c r="D88" s="1" t="s">
        <v>214</v>
      </c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</sheetData>
  <sortState xmlns:xlrd2="http://schemas.microsoft.com/office/spreadsheetml/2017/richdata2" ref="A2:D88">
    <sortCondition ref="D2:D88"/>
  </sortState>
  <dataValidations count="1">
    <dataValidation type="list" allowBlank="1" showInputMessage="1" showErrorMessage="1" sqref="D2:D60 D67:D68" xr:uid="{0510BA1D-1B91-4829-AC8A-D96CA1348C5E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9A366E-A2E5-42F7-B9C5-0E9910D87AD7}">
          <x14:formula1>
            <xm:f>'C:\Users\sandr\Dropbox\Light\Doctorate\Data_and_scripts\March_crazed_panic\Method-eval_update\[WEB_shrt_shrt_to_long_shrt.xlsx]Differences criteria'!#REF!</xm:f>
          </x14:formula1>
          <xm:sqref>D61:D66 D69:D84 D87:D88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B55F-CB5E-445B-A37E-3E146C54D696}">
  <dimension ref="A1:I153"/>
  <sheetViews>
    <sheetView tabSelected="1" workbookViewId="0"/>
  </sheetViews>
  <sheetFormatPr defaultRowHeight="15" x14ac:dyDescent="0.25"/>
  <cols>
    <col min="1" max="1" width="20.140625" style="7" customWidth="1"/>
    <col min="2" max="2" width="17.85546875" style="7" customWidth="1"/>
    <col min="3" max="3" width="38.7109375" style="7" customWidth="1"/>
    <col min="4" max="4" width="21" style="7" customWidth="1"/>
    <col min="5" max="7" width="9.140625" style="7"/>
    <col min="8" max="8" width="40.42578125" style="7" bestFit="1" customWidth="1"/>
    <col min="9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9" ht="24.75" x14ac:dyDescent="0.25">
      <c r="A2" s="1" t="s">
        <v>4</v>
      </c>
      <c r="B2" s="1" t="s">
        <v>5</v>
      </c>
      <c r="C2" s="1" t="s">
        <v>6</v>
      </c>
      <c r="D2" s="1" t="s">
        <v>7</v>
      </c>
      <c r="H2" s="6" t="s">
        <v>247</v>
      </c>
    </row>
    <row r="3" spans="1:9" x14ac:dyDescent="0.25">
      <c r="A3" s="1" t="s">
        <v>24</v>
      </c>
      <c r="B3" s="1" t="s">
        <v>25</v>
      </c>
      <c r="C3" s="1" t="s">
        <v>26</v>
      </c>
      <c r="D3" s="1" t="s">
        <v>11</v>
      </c>
      <c r="H3" s="7" t="s">
        <v>164</v>
      </c>
      <c r="I3" s="7">
        <v>14</v>
      </c>
    </row>
    <row r="4" spans="1:9" ht="24.75" x14ac:dyDescent="0.25">
      <c r="A4" s="5" t="s">
        <v>217</v>
      </c>
      <c r="B4" s="5" t="s">
        <v>51</v>
      </c>
      <c r="C4" s="1" t="s">
        <v>237</v>
      </c>
      <c r="D4" s="1" t="s">
        <v>11</v>
      </c>
      <c r="H4" s="7" t="s">
        <v>7</v>
      </c>
      <c r="I4" s="7">
        <f>COUNTIF($D$2:$D$88, "Correct taxonomic reference not in the VTO")</f>
        <v>1</v>
      </c>
    </row>
    <row r="5" spans="1:9" x14ac:dyDescent="0.25">
      <c r="A5" s="1" t="s">
        <v>27</v>
      </c>
      <c r="B5" s="1" t="s">
        <v>5</v>
      </c>
      <c r="C5" s="1" t="s">
        <v>28</v>
      </c>
      <c r="D5" s="1" t="s">
        <v>11</v>
      </c>
      <c r="H5" s="7" t="s">
        <v>141</v>
      </c>
      <c r="I5" s="7">
        <f>COUNTIF($D$2:$D$88, "Plant")</f>
        <v>10</v>
      </c>
    </row>
    <row r="6" spans="1:9" x14ac:dyDescent="0.25">
      <c r="A6" s="5" t="s">
        <v>63</v>
      </c>
      <c r="B6" s="5" t="s">
        <v>24</v>
      </c>
      <c r="D6" s="1" t="s">
        <v>11</v>
      </c>
      <c r="H6" s="7" t="s">
        <v>56</v>
      </c>
      <c r="I6" s="7">
        <f>COUNTIF($D$2:$D$88, "Invertebrate")</f>
        <v>27</v>
      </c>
    </row>
    <row r="7" spans="1:9" x14ac:dyDescent="0.25">
      <c r="A7" s="1" t="s">
        <v>8</v>
      </c>
      <c r="B7" s="1" t="s">
        <v>9</v>
      </c>
      <c r="C7" s="1" t="s">
        <v>10</v>
      </c>
      <c r="D7" s="1" t="s">
        <v>11</v>
      </c>
      <c r="H7" s="7" t="s">
        <v>113</v>
      </c>
      <c r="I7" s="7">
        <f>COUNTIF($D$2:$D$88, "Misspelling")</f>
        <v>2</v>
      </c>
    </row>
    <row r="8" spans="1:9" x14ac:dyDescent="0.25">
      <c r="A8" s="5" t="s">
        <v>8</v>
      </c>
      <c r="B8" s="5" t="s">
        <v>15</v>
      </c>
      <c r="C8" s="1" t="s">
        <v>240</v>
      </c>
      <c r="D8" s="1" t="s">
        <v>11</v>
      </c>
      <c r="H8" s="7" t="s">
        <v>125</v>
      </c>
      <c r="I8" s="7">
        <f>COUNTIF($D$2:$D$88, "Partial name")</f>
        <v>1</v>
      </c>
    </row>
    <row r="9" spans="1:9" x14ac:dyDescent="0.25">
      <c r="A9" s="1" t="s">
        <v>12</v>
      </c>
      <c r="B9" s="1" t="s">
        <v>13</v>
      </c>
      <c r="C9" s="1" t="s">
        <v>14</v>
      </c>
      <c r="D9" s="1" t="s">
        <v>11</v>
      </c>
      <c r="H9" s="7" t="s">
        <v>214</v>
      </c>
      <c r="I9" s="7">
        <f>COUNTIF($D$2:$D$88, "Unknown ")</f>
        <v>2</v>
      </c>
    </row>
    <row r="10" spans="1:9" x14ac:dyDescent="0.25">
      <c r="A10" s="5" t="s">
        <v>13</v>
      </c>
      <c r="B10" s="5" t="s">
        <v>227</v>
      </c>
      <c r="C10" s="1" t="s">
        <v>240</v>
      </c>
      <c r="D10" s="1" t="s">
        <v>11</v>
      </c>
      <c r="H10" s="7" t="s">
        <v>49</v>
      </c>
      <c r="I10" s="7">
        <f>COUNTIF($D$2:$D$88, "Incorrect matching - parent/child reversal")</f>
        <v>0</v>
      </c>
    </row>
    <row r="11" spans="1:9" x14ac:dyDescent="0.25">
      <c r="A11" s="1" t="s">
        <v>9</v>
      </c>
      <c r="B11" s="1" t="s">
        <v>15</v>
      </c>
      <c r="C11" s="1" t="s">
        <v>16</v>
      </c>
      <c r="D11" s="1" t="s">
        <v>11</v>
      </c>
      <c r="H11" s="7" t="s">
        <v>11</v>
      </c>
      <c r="I11" s="7">
        <f>COUNTIF($D$2:$D$88, "Incorrect matching - group same rank")</f>
        <v>11</v>
      </c>
    </row>
    <row r="12" spans="1:9" x14ac:dyDescent="0.25">
      <c r="A12" s="5" t="s">
        <v>15</v>
      </c>
      <c r="B12" s="5" t="s">
        <v>221</v>
      </c>
      <c r="C12" s="1" t="s">
        <v>246</v>
      </c>
      <c r="D12" s="1" t="s">
        <v>11</v>
      </c>
      <c r="H12" s="7" t="s">
        <v>32</v>
      </c>
      <c r="I12" s="7">
        <f>COUNTIF($D$2:$D$88, "Incorrect matching - group various rank")</f>
        <v>6</v>
      </c>
    </row>
    <row r="13" spans="1:9" x14ac:dyDescent="0.25">
      <c r="A13" s="1" t="s">
        <v>15</v>
      </c>
      <c r="B13" s="1" t="s">
        <v>8</v>
      </c>
      <c r="C13" s="1" t="s">
        <v>23</v>
      </c>
      <c r="D13" s="1" t="s">
        <v>11</v>
      </c>
      <c r="H13" s="7" t="s">
        <v>248</v>
      </c>
      <c r="I13" s="7">
        <f>COUNTIF($D$2:$D$88, "Ranks skipped")</f>
        <v>0</v>
      </c>
    </row>
    <row r="14" spans="1:9" ht="24.75" x14ac:dyDescent="0.25">
      <c r="A14" s="1" t="s">
        <v>29</v>
      </c>
      <c r="B14" s="1" t="s">
        <v>30</v>
      </c>
      <c r="C14" s="1" t="s">
        <v>31</v>
      </c>
      <c r="D14" s="1" t="s">
        <v>32</v>
      </c>
      <c r="H14" s="7" t="s">
        <v>46</v>
      </c>
      <c r="I14" s="7">
        <f>COUNTIF($D$2:$D$88, "Incorrect matching - not scientific name")</f>
        <v>2</v>
      </c>
    </row>
    <row r="15" spans="1:9" x14ac:dyDescent="0.25">
      <c r="A15" s="1" t="s">
        <v>33</v>
      </c>
      <c r="B15" s="1" t="s">
        <v>34</v>
      </c>
      <c r="C15" s="1" t="s">
        <v>35</v>
      </c>
      <c r="D15" s="1" t="s">
        <v>32</v>
      </c>
      <c r="H15" s="7" t="s">
        <v>249</v>
      </c>
      <c r="I15" s="7">
        <f>COUNTIF($D$2:$D$88, "Match with common name")</f>
        <v>0</v>
      </c>
    </row>
    <row r="16" spans="1:9" x14ac:dyDescent="0.25">
      <c r="A16" s="1" t="s">
        <v>33</v>
      </c>
      <c r="B16" s="1" t="s">
        <v>38</v>
      </c>
      <c r="C16" s="1" t="s">
        <v>39</v>
      </c>
      <c r="D16" s="1" t="s">
        <v>32</v>
      </c>
      <c r="H16" s="7" t="s">
        <v>250</v>
      </c>
      <c r="I16" s="7">
        <f>COUNTIF($D$2:$D$88, "Same")</f>
        <v>0</v>
      </c>
    </row>
    <row r="17" spans="1:9" x14ac:dyDescent="0.25">
      <c r="A17" s="1" t="s">
        <v>33</v>
      </c>
      <c r="B17" s="1" t="s">
        <v>42</v>
      </c>
      <c r="C17" s="1"/>
      <c r="D17" s="1" t="s">
        <v>32</v>
      </c>
      <c r="H17" s="7" t="s">
        <v>251</v>
      </c>
      <c r="I17" s="7">
        <f>SUM(I3:I16)</f>
        <v>76</v>
      </c>
    </row>
    <row r="18" spans="1:9" ht="24.75" x14ac:dyDescent="0.25">
      <c r="A18" s="1" t="s">
        <v>33</v>
      </c>
      <c r="B18" s="1" t="s">
        <v>36</v>
      </c>
      <c r="C18" s="1" t="s">
        <v>37</v>
      </c>
      <c r="D18" s="1" t="s">
        <v>32</v>
      </c>
    </row>
    <row r="19" spans="1:9" x14ac:dyDescent="0.25">
      <c r="A19" s="1" t="s">
        <v>40</v>
      </c>
      <c r="B19" s="1" t="s">
        <v>13</v>
      </c>
      <c r="C19" s="1" t="s">
        <v>41</v>
      </c>
      <c r="D19" s="1" t="s">
        <v>32</v>
      </c>
    </row>
    <row r="20" spans="1:9" x14ac:dyDescent="0.25">
      <c r="A20" s="1" t="s">
        <v>43</v>
      </c>
      <c r="B20" s="1" t="s">
        <v>44</v>
      </c>
      <c r="C20" s="1" t="s">
        <v>45</v>
      </c>
      <c r="D20" s="1" t="s">
        <v>46</v>
      </c>
    </row>
    <row r="21" spans="1:9" x14ac:dyDescent="0.25">
      <c r="A21" s="1" t="s">
        <v>43</v>
      </c>
      <c r="B21" s="1" t="s">
        <v>20</v>
      </c>
      <c r="C21" s="1" t="s">
        <v>47</v>
      </c>
      <c r="D21" s="1" t="s">
        <v>46</v>
      </c>
    </row>
    <row r="22" spans="1:9" ht="36.75" x14ac:dyDescent="0.25">
      <c r="A22" s="1" t="s">
        <v>53</v>
      </c>
      <c r="B22" s="1" t="s">
        <v>54</v>
      </c>
      <c r="C22" s="1" t="s">
        <v>55</v>
      </c>
      <c r="D22" s="1" t="s">
        <v>56</v>
      </c>
    </row>
    <row r="23" spans="1:9" x14ac:dyDescent="0.25">
      <c r="A23" s="1" t="s">
        <v>57</v>
      </c>
      <c r="B23" s="1" t="s">
        <v>58</v>
      </c>
      <c r="C23" s="1" t="s">
        <v>59</v>
      </c>
      <c r="D23" s="1" t="s">
        <v>56</v>
      </c>
    </row>
    <row r="24" spans="1:9" ht="24.75" x14ac:dyDescent="0.25">
      <c r="A24" s="5" t="s">
        <v>218</v>
      </c>
      <c r="B24" s="5" t="s">
        <v>219</v>
      </c>
      <c r="C24" s="1" t="s">
        <v>238</v>
      </c>
      <c r="D24" s="1" t="s">
        <v>56</v>
      </c>
    </row>
    <row r="25" spans="1:9" x14ac:dyDescent="0.25">
      <c r="A25" s="5" t="s">
        <v>220</v>
      </c>
      <c r="B25" s="5" t="s">
        <v>221</v>
      </c>
      <c r="C25" s="1" t="s">
        <v>127</v>
      </c>
      <c r="D25" s="1" t="s">
        <v>56</v>
      </c>
    </row>
    <row r="26" spans="1:9" x14ac:dyDescent="0.25">
      <c r="A26" s="1" t="s">
        <v>60</v>
      </c>
      <c r="B26" s="1" t="s">
        <v>61</v>
      </c>
      <c r="C26" s="1" t="s">
        <v>62</v>
      </c>
      <c r="D26" s="1" t="s">
        <v>56</v>
      </c>
    </row>
    <row r="27" spans="1:9" x14ac:dyDescent="0.25">
      <c r="A27" s="1" t="s">
        <v>92</v>
      </c>
      <c r="B27" s="1" t="s">
        <v>93</v>
      </c>
      <c r="C27" s="1" t="s">
        <v>94</v>
      </c>
      <c r="D27" s="1" t="s">
        <v>56</v>
      </c>
    </row>
    <row r="28" spans="1:9" x14ac:dyDescent="0.25">
      <c r="A28" s="5" t="s">
        <v>222</v>
      </c>
      <c r="B28" s="5" t="s">
        <v>222</v>
      </c>
      <c r="C28" s="1" t="s">
        <v>239</v>
      </c>
      <c r="D28" s="1" t="s">
        <v>56</v>
      </c>
    </row>
    <row r="29" spans="1:9" x14ac:dyDescent="0.25">
      <c r="A29" s="1" t="s">
        <v>63</v>
      </c>
      <c r="B29" s="1" t="s">
        <v>95</v>
      </c>
      <c r="C29" s="1"/>
      <c r="D29" s="1" t="s">
        <v>56</v>
      </c>
    </row>
    <row r="30" spans="1:9" ht="24.75" x14ac:dyDescent="0.25">
      <c r="A30" s="1" t="s">
        <v>63</v>
      </c>
      <c r="B30" s="1" t="s">
        <v>64</v>
      </c>
      <c r="C30" s="1"/>
      <c r="D30" s="1" t="s">
        <v>56</v>
      </c>
    </row>
    <row r="31" spans="1:9" x14ac:dyDescent="0.25">
      <c r="A31" s="1" t="s">
        <v>63</v>
      </c>
      <c r="B31" s="1" t="s">
        <v>65</v>
      </c>
      <c r="C31" s="1"/>
      <c r="D31" s="1" t="s">
        <v>56</v>
      </c>
    </row>
    <row r="32" spans="1:9" ht="24.75" x14ac:dyDescent="0.25">
      <c r="A32" s="1" t="s">
        <v>66</v>
      </c>
      <c r="B32" s="1" t="s">
        <v>96</v>
      </c>
      <c r="C32" s="1" t="s">
        <v>97</v>
      </c>
      <c r="D32" s="1" t="s">
        <v>56</v>
      </c>
    </row>
    <row r="33" spans="1:4" x14ac:dyDescent="0.25">
      <c r="A33" s="1" t="s">
        <v>66</v>
      </c>
      <c r="B33" s="1" t="s">
        <v>67</v>
      </c>
      <c r="C33" s="1" t="s">
        <v>68</v>
      </c>
      <c r="D33" s="1" t="s">
        <v>56</v>
      </c>
    </row>
    <row r="34" spans="1:4" ht="24.75" x14ac:dyDescent="0.25">
      <c r="A34" s="1" t="s">
        <v>98</v>
      </c>
      <c r="B34" s="1" t="s">
        <v>99</v>
      </c>
      <c r="C34" s="1" t="s">
        <v>100</v>
      </c>
      <c r="D34" s="1" t="s">
        <v>56</v>
      </c>
    </row>
    <row r="35" spans="1:4" x14ac:dyDescent="0.25">
      <c r="A35" s="1" t="s">
        <v>69</v>
      </c>
      <c r="B35" s="1" t="s">
        <v>70</v>
      </c>
      <c r="C35" s="1" t="s">
        <v>71</v>
      </c>
      <c r="D35" s="1" t="s">
        <v>56</v>
      </c>
    </row>
    <row r="36" spans="1:4" x14ac:dyDescent="0.25">
      <c r="A36" s="1" t="s">
        <v>72</v>
      </c>
      <c r="B36" s="1" t="s">
        <v>73</v>
      </c>
      <c r="C36" s="1" t="s">
        <v>74</v>
      </c>
      <c r="D36" s="1" t="s">
        <v>56</v>
      </c>
    </row>
    <row r="37" spans="1:4" x14ac:dyDescent="0.25">
      <c r="A37" s="1" t="s">
        <v>72</v>
      </c>
      <c r="B37" s="1" t="s">
        <v>65</v>
      </c>
      <c r="C37" s="1" t="s">
        <v>101</v>
      </c>
      <c r="D37" s="1" t="s">
        <v>56</v>
      </c>
    </row>
    <row r="38" spans="1:4" x14ac:dyDescent="0.25">
      <c r="A38" s="1" t="s">
        <v>75</v>
      </c>
      <c r="B38" s="1" t="s">
        <v>76</v>
      </c>
      <c r="C38" s="1" t="s">
        <v>77</v>
      </c>
      <c r="D38" s="1" t="s">
        <v>56</v>
      </c>
    </row>
    <row r="39" spans="1:4" x14ac:dyDescent="0.25">
      <c r="A39" s="1" t="s">
        <v>78</v>
      </c>
      <c r="B39" s="1" t="s">
        <v>79</v>
      </c>
      <c r="C39" s="1" t="s">
        <v>80</v>
      </c>
      <c r="D39" s="1" t="s">
        <v>56</v>
      </c>
    </row>
    <row r="40" spans="1:4" x14ac:dyDescent="0.25">
      <c r="A40" s="1" t="s">
        <v>81</v>
      </c>
      <c r="B40" s="1" t="s">
        <v>82</v>
      </c>
      <c r="C40" s="3" t="s">
        <v>83</v>
      </c>
      <c r="D40" s="1" t="s">
        <v>56</v>
      </c>
    </row>
    <row r="41" spans="1:4" x14ac:dyDescent="0.25">
      <c r="A41" s="5" t="s">
        <v>81</v>
      </c>
      <c r="B41" s="5" t="s">
        <v>224</v>
      </c>
      <c r="C41" s="1" t="s">
        <v>55</v>
      </c>
      <c r="D41" s="1" t="s">
        <v>56</v>
      </c>
    </row>
    <row r="42" spans="1:4" ht="36.75" x14ac:dyDescent="0.25">
      <c r="A42" s="1" t="s">
        <v>81</v>
      </c>
      <c r="B42" s="1" t="s">
        <v>84</v>
      </c>
      <c r="C42" s="3" t="s">
        <v>85</v>
      </c>
      <c r="D42" s="1" t="s">
        <v>56</v>
      </c>
    </row>
    <row r="43" spans="1:4" x14ac:dyDescent="0.25">
      <c r="A43" s="1" t="s">
        <v>86</v>
      </c>
      <c r="B43" s="1" t="s">
        <v>87</v>
      </c>
      <c r="C43" s="1" t="s">
        <v>88</v>
      </c>
      <c r="D43" s="1" t="s">
        <v>56</v>
      </c>
    </row>
    <row r="44" spans="1:4" ht="24.75" x14ac:dyDescent="0.25">
      <c r="A44" s="1" t="s">
        <v>102</v>
      </c>
      <c r="B44" s="1" t="s">
        <v>103</v>
      </c>
      <c r="C44" s="1" t="s">
        <v>104</v>
      </c>
      <c r="D44" s="1" t="s">
        <v>56</v>
      </c>
    </row>
    <row r="45" spans="1:4" x14ac:dyDescent="0.25">
      <c r="A45" s="1" t="s">
        <v>102</v>
      </c>
      <c r="B45" s="1" t="s">
        <v>105</v>
      </c>
      <c r="C45" s="1" t="s">
        <v>106</v>
      </c>
      <c r="D45" s="1" t="s">
        <v>56</v>
      </c>
    </row>
    <row r="46" spans="1:4" ht="24.75" x14ac:dyDescent="0.25">
      <c r="A46" s="1" t="s">
        <v>89</v>
      </c>
      <c r="B46" s="1" t="s">
        <v>90</v>
      </c>
      <c r="C46" s="3" t="s">
        <v>91</v>
      </c>
      <c r="D46" s="1" t="s">
        <v>56</v>
      </c>
    </row>
    <row r="47" spans="1:4" x14ac:dyDescent="0.25">
      <c r="A47" s="1" t="s">
        <v>107</v>
      </c>
      <c r="B47" s="1" t="s">
        <v>108</v>
      </c>
      <c r="C47" s="1" t="s">
        <v>109</v>
      </c>
      <c r="D47" s="1" t="s">
        <v>56</v>
      </c>
    </row>
    <row r="48" spans="1:4" ht="36.75" x14ac:dyDescent="0.25">
      <c r="A48" s="5" t="s">
        <v>231</v>
      </c>
      <c r="B48" s="5" t="s">
        <v>232</v>
      </c>
      <c r="C48" s="7" t="s">
        <v>244</v>
      </c>
      <c r="D48" s="1" t="s">
        <v>56</v>
      </c>
    </row>
    <row r="49" spans="1:4" ht="48.75" x14ac:dyDescent="0.25">
      <c r="A49" s="1" t="s">
        <v>110</v>
      </c>
      <c r="B49" s="1" t="s">
        <v>111</v>
      </c>
      <c r="C49" s="1" t="s">
        <v>112</v>
      </c>
      <c r="D49" s="1" t="s">
        <v>113</v>
      </c>
    </row>
    <row r="50" spans="1:4" ht="24.75" x14ac:dyDescent="0.25">
      <c r="A50" s="1" t="s">
        <v>119</v>
      </c>
      <c r="B50" s="1" t="s">
        <v>120</v>
      </c>
      <c r="C50" s="1" t="s">
        <v>121</v>
      </c>
      <c r="D50" s="1" t="s">
        <v>113</v>
      </c>
    </row>
    <row r="51" spans="1:4" x14ac:dyDescent="0.25">
      <c r="A51" s="1" t="s">
        <v>18</v>
      </c>
      <c r="B51" s="1" t="s">
        <v>124</v>
      </c>
      <c r="C51" s="1" t="s">
        <v>137</v>
      </c>
      <c r="D51" s="1" t="s">
        <v>125</v>
      </c>
    </row>
    <row r="52" spans="1:4" x14ac:dyDescent="0.25">
      <c r="A52" s="1" t="s">
        <v>148</v>
      </c>
      <c r="B52" s="1" t="s">
        <v>149</v>
      </c>
      <c r="C52" s="1" t="s">
        <v>150</v>
      </c>
      <c r="D52" s="1" t="s">
        <v>141</v>
      </c>
    </row>
    <row r="53" spans="1:4" x14ac:dyDescent="0.25">
      <c r="A53" s="1" t="s">
        <v>138</v>
      </c>
      <c r="B53" s="1" t="s">
        <v>139</v>
      </c>
      <c r="C53" s="1" t="s">
        <v>140</v>
      </c>
      <c r="D53" s="1" t="s">
        <v>141</v>
      </c>
    </row>
    <row r="54" spans="1:4" x14ac:dyDescent="0.25">
      <c r="A54" s="1" t="s">
        <v>142</v>
      </c>
      <c r="B54" s="1" t="s">
        <v>143</v>
      </c>
      <c r="C54" s="1" t="s">
        <v>144</v>
      </c>
      <c r="D54" s="1" t="s">
        <v>141</v>
      </c>
    </row>
    <row r="55" spans="1:4" x14ac:dyDescent="0.25">
      <c r="A55" s="1" t="s">
        <v>151</v>
      </c>
      <c r="B55" s="1" t="s">
        <v>152</v>
      </c>
      <c r="C55" s="1" t="s">
        <v>153</v>
      </c>
      <c r="D55" s="1" t="s">
        <v>141</v>
      </c>
    </row>
    <row r="56" spans="1:4" x14ac:dyDescent="0.25">
      <c r="A56" s="1" t="s">
        <v>154</v>
      </c>
      <c r="B56" s="1" t="s">
        <v>155</v>
      </c>
      <c r="C56" s="1"/>
      <c r="D56" s="1" t="s">
        <v>141</v>
      </c>
    </row>
    <row r="57" spans="1:4" x14ac:dyDescent="0.25">
      <c r="A57" s="1" t="s">
        <v>145</v>
      </c>
      <c r="B57" s="1" t="s">
        <v>146</v>
      </c>
      <c r="C57" s="4" t="s">
        <v>147</v>
      </c>
      <c r="D57" s="1" t="s">
        <v>141</v>
      </c>
    </row>
    <row r="58" spans="1:4" x14ac:dyDescent="0.25">
      <c r="A58" s="1" t="s">
        <v>156</v>
      </c>
      <c r="B58" s="1" t="s">
        <v>157</v>
      </c>
      <c r="C58" s="1"/>
      <c r="D58" s="1" t="s">
        <v>141</v>
      </c>
    </row>
    <row r="59" spans="1:4" x14ac:dyDescent="0.25">
      <c r="A59" s="5" t="s">
        <v>229</v>
      </c>
      <c r="B59" s="5" t="s">
        <v>230</v>
      </c>
      <c r="C59" s="1" t="s">
        <v>243</v>
      </c>
      <c r="D59" s="1" t="s">
        <v>141</v>
      </c>
    </row>
    <row r="60" spans="1:4" x14ac:dyDescent="0.25">
      <c r="A60" s="5" t="s">
        <v>233</v>
      </c>
      <c r="B60" s="5" t="s">
        <v>234</v>
      </c>
      <c r="C60" s="1" t="s">
        <v>245</v>
      </c>
      <c r="D60" s="1" t="s">
        <v>141</v>
      </c>
    </row>
    <row r="61" spans="1:4" x14ac:dyDescent="0.25">
      <c r="A61" s="1" t="s">
        <v>158</v>
      </c>
      <c r="B61" s="1" t="s">
        <v>159</v>
      </c>
      <c r="C61" s="1" t="s">
        <v>160</v>
      </c>
      <c r="D61" s="1" t="s">
        <v>141</v>
      </c>
    </row>
    <row r="62" spans="1:4" x14ac:dyDescent="0.25">
      <c r="A62" s="5" t="s">
        <v>215</v>
      </c>
      <c r="B62" s="5" t="s">
        <v>216</v>
      </c>
      <c r="C62" s="1" t="s">
        <v>236</v>
      </c>
      <c r="D62" s="1" t="s">
        <v>164</v>
      </c>
    </row>
    <row r="63" spans="1:4" x14ac:dyDescent="0.25">
      <c r="A63" s="1" t="s">
        <v>193</v>
      </c>
      <c r="B63" s="1" t="s">
        <v>5</v>
      </c>
      <c r="C63" s="1" t="s">
        <v>194</v>
      </c>
      <c r="D63" s="1" t="s">
        <v>164</v>
      </c>
    </row>
    <row r="64" spans="1:4" ht="24.75" x14ac:dyDescent="0.25">
      <c r="A64" s="1" t="s">
        <v>195</v>
      </c>
      <c r="B64" s="1" t="s">
        <v>196</v>
      </c>
      <c r="C64" s="1" t="s">
        <v>197</v>
      </c>
      <c r="D64" s="1" t="s">
        <v>164</v>
      </c>
    </row>
    <row r="65" spans="1:4" x14ac:dyDescent="0.25">
      <c r="A65" s="1" t="s">
        <v>161</v>
      </c>
      <c r="B65" s="1" t="s">
        <v>162</v>
      </c>
      <c r="C65" s="1" t="s">
        <v>163</v>
      </c>
      <c r="D65" s="1" t="s">
        <v>164</v>
      </c>
    </row>
    <row r="66" spans="1:4" x14ac:dyDescent="0.25">
      <c r="A66" s="1" t="s">
        <v>165</v>
      </c>
      <c r="B66" s="1" t="s">
        <v>166</v>
      </c>
      <c r="C66" s="3" t="s">
        <v>167</v>
      </c>
      <c r="D66" s="1" t="s">
        <v>164</v>
      </c>
    </row>
    <row r="67" spans="1:4" x14ac:dyDescent="0.25">
      <c r="A67" s="1" t="s">
        <v>171</v>
      </c>
      <c r="B67" s="1" t="s">
        <v>172</v>
      </c>
      <c r="C67" s="1" t="s">
        <v>173</v>
      </c>
      <c r="D67" s="1" t="s">
        <v>164</v>
      </c>
    </row>
    <row r="68" spans="1:4" ht="24.75" x14ac:dyDescent="0.25">
      <c r="A68" s="1" t="s">
        <v>174</v>
      </c>
      <c r="B68" s="1" t="s">
        <v>175</v>
      </c>
      <c r="C68" s="1" t="s">
        <v>176</v>
      </c>
      <c r="D68" s="1" t="s">
        <v>164</v>
      </c>
    </row>
    <row r="69" spans="1:4" x14ac:dyDescent="0.25">
      <c r="A69" s="1" t="s">
        <v>177</v>
      </c>
      <c r="B69" s="1" t="s">
        <v>178</v>
      </c>
      <c r="C69" s="1" t="s">
        <v>179</v>
      </c>
      <c r="D69" s="1" t="s">
        <v>164</v>
      </c>
    </row>
    <row r="70" spans="1:4" ht="24.75" x14ac:dyDescent="0.25">
      <c r="A70" s="1" t="s">
        <v>203</v>
      </c>
      <c r="B70" s="1" t="s">
        <v>204</v>
      </c>
      <c r="C70" s="1" t="s">
        <v>205</v>
      </c>
      <c r="D70" s="1" t="s">
        <v>164</v>
      </c>
    </row>
    <row r="71" spans="1:4" x14ac:dyDescent="0.25">
      <c r="A71" s="1" t="s">
        <v>20</v>
      </c>
      <c r="B71" s="1" t="s">
        <v>183</v>
      </c>
      <c r="C71" s="1" t="s">
        <v>184</v>
      </c>
      <c r="D71" s="1" t="s">
        <v>164</v>
      </c>
    </row>
    <row r="72" spans="1:4" x14ac:dyDescent="0.25">
      <c r="A72" s="1" t="s">
        <v>185</v>
      </c>
      <c r="B72" s="1" t="s">
        <v>186</v>
      </c>
      <c r="C72" s="1" t="s">
        <v>187</v>
      </c>
      <c r="D72" s="1" t="s">
        <v>164</v>
      </c>
    </row>
    <row r="73" spans="1:4" x14ac:dyDescent="0.25">
      <c r="A73" s="1" t="s">
        <v>188</v>
      </c>
      <c r="B73" s="1" t="s">
        <v>189</v>
      </c>
      <c r="C73" s="1" t="s">
        <v>190</v>
      </c>
      <c r="D73" s="1" t="s">
        <v>164</v>
      </c>
    </row>
    <row r="74" spans="1:4" x14ac:dyDescent="0.25">
      <c r="A74" s="1" t="s">
        <v>188</v>
      </c>
      <c r="B74" s="1" t="s">
        <v>191</v>
      </c>
      <c r="C74" s="1" t="s">
        <v>192</v>
      </c>
      <c r="D74" s="1" t="s">
        <v>164</v>
      </c>
    </row>
    <row r="75" spans="1:4" x14ac:dyDescent="0.25">
      <c r="A75" s="1" t="s">
        <v>207</v>
      </c>
      <c r="B75" s="1" t="s">
        <v>208</v>
      </c>
      <c r="C75" s="1" t="s">
        <v>209</v>
      </c>
      <c r="D75" s="1" t="s">
        <v>210</v>
      </c>
    </row>
    <row r="76" spans="1:4" x14ac:dyDescent="0.25">
      <c r="A76" s="1" t="s">
        <v>211</v>
      </c>
      <c r="B76" s="1" t="s">
        <v>212</v>
      </c>
      <c r="C76" s="1" t="s">
        <v>213</v>
      </c>
      <c r="D76" s="1" t="s">
        <v>214</v>
      </c>
    </row>
    <row r="77" spans="1:4" x14ac:dyDescent="0.25">
      <c r="A77" s="5" t="s">
        <v>235</v>
      </c>
      <c r="B77" s="5" t="s">
        <v>235</v>
      </c>
      <c r="D77" s="1" t="s">
        <v>214</v>
      </c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ht="36.75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ht="48.75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</sheetData>
  <sortState xmlns:xlrd2="http://schemas.microsoft.com/office/spreadsheetml/2017/richdata2" ref="A2:D77">
    <sortCondition ref="D2:D77"/>
  </sortState>
  <dataValidations count="1">
    <dataValidation type="list" allowBlank="1" showInputMessage="1" showErrorMessage="1" sqref="D62:D63 D2:D56" xr:uid="{DB33ECCD-BC03-4E7D-AEDA-CDCEB66245AB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94E918-81BC-4B58-8167-52E2CF3C107A}">
          <x14:formula1>
            <xm:f>'C:\Users\sandr\Dropbox\Light\Doctorate\Data_and_scripts\March_crazed_panic\Method-eval_update\[WEB_shrt_shrt_to_long_shrt.xlsx]Differences criteria'!#REF!</xm:f>
          </x14:formula1>
          <xm:sqref>D64:D77 D57:D61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Rel5</vt:lpstr>
      <vt:lpstr>Rel4, 9</vt:lpstr>
      <vt:lpstr>Rel 4, 10</vt:lpstr>
      <vt:lpstr>Rel4,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2020-03-10T14:55:51Z</dcterms:created>
  <dcterms:modified xsi:type="dcterms:W3CDTF">2020-03-11T08:47:16Z</dcterms:modified>
</cp:coreProperties>
</file>